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xr:revisionPtr revIDLastSave="0" documentId="13_ncr:1_{C383F5EB-83D5-4D34-9068-32426494EF89}" xr6:coauthVersionLast="47" xr6:coauthVersionMax="47" xr10:uidLastSave="{00000000-0000-0000-0000-000000000000}"/>
  <bookViews>
    <workbookView xWindow="-120" yWindow="-120" windowWidth="15600" windowHeight="1116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AC69" i="148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Z39" i="40" l="1"/>
  <c r="AB47" i="40"/>
  <c r="AG23" i="40"/>
  <c r="U23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I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H39" i="40" l="1"/>
  <c r="J39" i="40"/>
  <c r="K47" i="40"/>
  <c r="G47" i="40"/>
  <c r="G64" i="40" s="1"/>
  <c r="G70" i="40" s="1"/>
  <c r="G23" i="40"/>
  <c r="F39" i="40"/>
  <c r="E23" i="40"/>
  <c r="E64" i="40" s="1"/>
  <c r="E70" i="40" s="1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<sst xmlns="http://schemas.openxmlformats.org/spreadsheetml/2006/main" count="756" uniqueCount="142">
  <si>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</si>
  <si>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</si>
  <si>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</si>
  <si>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</si>
  <si>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</si>
  <si>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</si>
  <si>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</si>
  <si>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</si>
  <si>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</si>
  <si>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</si>
  <si>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</si>
  <si>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</si>
  <si>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</si>
  <si>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</si>
  <si>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</si>
  <si>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</si>
  <si>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</si>
  <si>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</si>
  <si>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</si>
  <si>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</si>
  <si>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</si>
  <si>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</si>
  <si>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</si>
  <si>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</si>
  <si>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</si>
  <si>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</si>
  <si>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</si>
  <si>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</si>
  <si>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</si>
  <si>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</si>
  <si>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</si>
  <si>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</si>
  <si>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</si>
  <si>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</si>
  <si>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</si>
  <si>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</si>
  <si>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</si>
  <si>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</si>
  <si>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</si>
  <si>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</si>
  <si>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</si>
  <si>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</si>
  <si>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</si>
  <si>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</si>
  <si>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</si>
  <si>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</si>
  <si>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</si>
  <si>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</si>
  <si>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</si>
  <si>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</si>
  <si>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</si>
  <si>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</si>
  <si>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</si>
  <si>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</si>
  <si>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</si>
  <si>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</si>
  <si>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</si>
  <si>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</si>
  <si>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</si>
  <si>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</si>
  <si>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</si>
  <si>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</si>
  <si>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</si>
  <si>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</si>
  <si>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</si>
  <si>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</si>
  <si>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</si>
  <si>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</si>
  <si>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</si>
  <si>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</si>
  <si>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</si>
  <si>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</si>
  <si>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</si>
  <si>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</si>
  <si>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</si>
  <si>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</si>
  <si>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</si>
  <si>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</si>
  <si>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</si>
  <si>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</si>
  <si>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</si>
  <si>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</si>
  <si>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</si>
  <si>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</si>
  <si>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</si>
  <si>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</si>
  <si>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</si>
  <si>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</si>
  <si>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</si>
  <si>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</si>
  <si>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</si>
  <si>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</si>
  <si>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</si>
  <si>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</si>
  <si>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</si>
  <si>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</si>
  <si>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</si>
  <si>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</si>
  <si>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</si>
  <si>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</si>
  <si>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</si>
  <si>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</si>
  <si>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</si>
  <si>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</si>
  <si>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</si>
  <si>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</si>
  <si>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</si>
  <si>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</si>
  <si>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</si>
  <si>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</si>
  <si>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</si>
  <si>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</si>
  <si>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</si>
  <si>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</si>
  <si>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</si>
  <si>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</si>
  <si>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</si>
  <si>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</si>
  <si>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</si>
  <si>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</si>
  <si>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</si>
  <si>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</si>
  <si>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</si>
  <si>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NOTA A CREDITO DE 20$</t>
  </si>
  <si>
    <t>12.00F/C</t>
  </si>
  <si>
    <t>23.00F/C</t>
  </si>
  <si>
    <t>4.50F/C</t>
  </si>
  <si>
    <t>66.50F/C</t>
  </si>
  <si>
    <t xml:space="preserve">46.60 SOBRANTE </t>
  </si>
  <si>
    <t>PERTENECEAL DIA 15-08-22</t>
  </si>
  <si>
    <t>F/C: 8.50</t>
  </si>
  <si>
    <t>64.50F/C</t>
  </si>
  <si>
    <t>SOBRANTE DE 5$</t>
  </si>
  <si>
    <t>PERTENECE A CAJA 05</t>
  </si>
  <si>
    <t>5.50F/C</t>
  </si>
  <si>
    <t>40.50F/C</t>
  </si>
  <si>
    <t>FALTANTE DE 1$</t>
  </si>
  <si>
    <t>126.50 F/C</t>
  </si>
  <si>
    <t>47.50F/C</t>
  </si>
  <si>
    <t>FALTANTE DE 5$ ES SOBRANTE</t>
  </si>
  <si>
    <t>DECAJA 03 T</t>
  </si>
  <si>
    <t>NO SE CARGO LOS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</si>
</sst>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84549.85</v>
      </c>
      <c r="C2" s="42">
        <f>MODELO!AH12</f>
        <v>36574.14</v>
      </c>
      <c r="D2" s="42">
        <f>EXQUISITECES!AH12</f>
        <v>14029.529999999999</v>
      </c>
      <c r="E2" s="42">
        <f>HOYADA!AH12</f>
        <v>12624.109999999999</v>
      </c>
      <c r="F2" s="42">
        <f>FARMASTOP!AH12</f>
        <v>1452.3200000000002</v>
      </c>
      <c r="G2" s="42">
        <f>BOCAS!AH12</f>
        <v>5521.0999999999995</v>
      </c>
      <c r="H2" s="42">
        <f>LAGUNETICA!AH12</f>
        <v>22756.239999999998</v>
      </c>
      <c r="I2" s="42">
        <f>SANANTONIO!AH12</f>
        <v>0</v>
      </c>
      <c r="J2" s="42">
        <f>SUM(B2:I2)</f>
        <v>177507.29</v>
      </c>
    </row>
    <row r="3" spans="1:10" x14ac:dyDescent="0.25">
      <c r="A3" s="45" t="s">
        <v>0</v>
      </c>
      <c r="B3" s="42">
        <f>AUTOMERCADO!AH15</f>
        <v>1914</v>
      </c>
      <c r="C3" s="42">
        <f>MODELO!AH15</f>
        <v>1527</v>
      </c>
      <c r="D3" s="42">
        <f>EXQUISITECES!AH15</f>
        <v>991</v>
      </c>
      <c r="E3" s="42">
        <f>HOYADA!AH15</f>
        <v>1836</v>
      </c>
      <c r="F3" s="42">
        <f>FARMASTOP!AH15</f>
        <v>57.5</v>
      </c>
      <c r="G3" s="42">
        <f>BOCAS!AH15</f>
        <v>202.5</v>
      </c>
      <c r="H3" s="42">
        <f>LAGUNETICA!AH15</f>
        <v>1948</v>
      </c>
      <c r="I3" s="42">
        <f>SANANTONIO!AH15</f>
        <v>0</v>
      </c>
      <c r="J3" s="42">
        <f t="shared" ref="J3:J52" si="0">SUM(B3:I3)</f>
        <v>8476</v>
      </c>
    </row>
    <row r="4" spans="1:10" x14ac:dyDescent="0.25">
      <c r="A4" s="70" t="s">
        <v>20</v>
      </c>
      <c r="B4" s="42">
        <f>AUTOMERCADO!AH16</f>
        <v>6800</v>
      </c>
      <c r="C4" s="42">
        <f>MODELO!AH16</f>
        <v>2649</v>
      </c>
      <c r="D4" s="42">
        <f>EXQUISITECES!AH16</f>
        <v>1151</v>
      </c>
      <c r="E4" s="42">
        <f>HOYADA!AH16</f>
        <v>839</v>
      </c>
      <c r="F4" s="42">
        <f>FARMASTOP!AH16</f>
        <v>76</v>
      </c>
      <c r="G4" s="42">
        <f>BOCAS!AH16</f>
        <v>603</v>
      </c>
      <c r="H4" s="42">
        <f>LAGUNETICA!AH16</f>
        <v>1330</v>
      </c>
      <c r="I4" s="42">
        <f>SANANTONIO!AH16</f>
        <v>0</v>
      </c>
      <c r="J4" s="42">
        <f t="shared" si="0"/>
        <v>13448</v>
      </c>
    </row>
    <row r="5" spans="1:10" x14ac:dyDescent="0.25">
      <c r="A5" s="45" t="s">
        <v>27</v>
      </c>
      <c r="B5" s="42">
        <f>AUTOMERCADO!AH17</f>
        <v>42023.999999999993</v>
      </c>
      <c r="C5" s="42">
        <f>MODELO!AH17</f>
        <v>16370.819999999998</v>
      </c>
      <c r="D5" s="42">
        <f>EXQUISITECES!AH17</f>
        <v>7113.18</v>
      </c>
      <c r="E5" s="42">
        <f>HOYADA!AH17</f>
        <v>5185.0200000000004</v>
      </c>
      <c r="F5" s="42">
        <f>FARMASTOP!AH17</f>
        <v>469.67999999999995</v>
      </c>
      <c r="G5" s="42">
        <f>BOCAS!AH17</f>
        <v>3726.54</v>
      </c>
      <c r="H5" s="42">
        <f>LAGUNETICA!AH17</f>
        <v>8219.4</v>
      </c>
      <c r="I5" s="42">
        <f>SANANTONIO!AH17</f>
        <v>0</v>
      </c>
      <c r="J5" s="42">
        <f t="shared" si="0"/>
        <v>83108.63999999997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6800</v>
      </c>
      <c r="C10" s="42">
        <f>MODELO!AH22</f>
        <v>2649</v>
      </c>
      <c r="D10" s="42">
        <f>EXQUISITECES!AH22</f>
        <v>1151</v>
      </c>
      <c r="E10" s="42">
        <f>HOYADA!AH22</f>
        <v>839</v>
      </c>
      <c r="F10" s="42">
        <f>FARMASTOP!AH22</f>
        <v>76</v>
      </c>
      <c r="G10" s="42">
        <f>BOCAS!AH22</f>
        <v>603</v>
      </c>
      <c r="H10" s="42">
        <f>LAGUNETICA!AH22</f>
        <v>1330</v>
      </c>
      <c r="I10" s="42">
        <f>SANANTONIO!AH22</f>
        <v>0</v>
      </c>
      <c r="J10" s="42">
        <f t="shared" si="0"/>
        <v>13448</v>
      </c>
    </row>
    <row r="11" spans="1:10" x14ac:dyDescent="0.25">
      <c r="A11" s="46" t="s">
        <v>26</v>
      </c>
      <c r="B11" s="42">
        <f>AUTOMERCADO!AH23</f>
        <v>42023.999999999993</v>
      </c>
      <c r="C11" s="42">
        <f>MODELO!AH23</f>
        <v>16370.819999999998</v>
      </c>
      <c r="D11" s="42">
        <f>EXQUISITECES!AH23</f>
        <v>7113.18</v>
      </c>
      <c r="E11" s="42">
        <f>HOYADA!AH23</f>
        <v>5185.0200000000004</v>
      </c>
      <c r="F11" s="42">
        <f>FARMASTOP!AH23</f>
        <v>469.67999999999995</v>
      </c>
      <c r="G11" s="42">
        <f>BOCAS!AH23</f>
        <v>3726.54</v>
      </c>
      <c r="H11" s="42">
        <f>LAGUNETICA!AH23</f>
        <v>8219.4</v>
      </c>
      <c r="I11" s="42">
        <f>SANANTONIO!AH23</f>
        <v>0</v>
      </c>
      <c r="J11" s="42">
        <f t="shared" si="0"/>
        <v>83108.63999999997</v>
      </c>
    </row>
    <row r="12" spans="1:10" x14ac:dyDescent="0.25">
      <c r="A12" s="45" t="s">
        <v>28</v>
      </c>
      <c r="B12" s="42">
        <f>AUTOMERCADO!AH24</f>
        <v>10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50</v>
      </c>
      <c r="I12" s="42">
        <f>SANANTONIO!AH24</f>
        <v>0</v>
      </c>
      <c r="J12" s="42">
        <f t="shared" si="0"/>
        <v>60</v>
      </c>
    </row>
    <row r="13" spans="1:10" x14ac:dyDescent="0.25">
      <c r="A13" s="45" t="s">
        <v>31</v>
      </c>
      <c r="B13" s="42">
        <f>AUTOMERCADO!AH25</f>
        <v>62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310</v>
      </c>
      <c r="I13" s="42">
        <f>SANANTONIO!AH25</f>
        <v>0</v>
      </c>
      <c r="J13" s="42">
        <f t="shared" si="0"/>
        <v>372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10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50</v>
      </c>
      <c r="I18" s="42">
        <f>SANANTONIO!AH30</f>
        <v>0</v>
      </c>
      <c r="J18" s="42">
        <f t="shared" si="0"/>
        <v>60</v>
      </c>
    </row>
    <row r="19" spans="1:10" x14ac:dyDescent="0.25">
      <c r="A19" s="46" t="s">
        <v>33</v>
      </c>
      <c r="B19" s="42">
        <f>AUTOMERCADO!AH31</f>
        <v>62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310</v>
      </c>
      <c r="I19" s="42">
        <f>SANANTONIO!AH31</f>
        <v>0</v>
      </c>
      <c r="J19" s="42">
        <f t="shared" si="0"/>
        <v>372</v>
      </c>
    </row>
    <row r="20" spans="1:10" x14ac:dyDescent="0.25">
      <c r="A20" s="45" t="s">
        <v>34</v>
      </c>
      <c r="B20" s="42">
        <f>AUTOMERCADO!AH32</f>
        <v>285.38</v>
      </c>
      <c r="C20" s="42">
        <f>MODELO!AH32</f>
        <v>22</v>
      </c>
      <c r="D20" s="42">
        <f>EXQUISITECES!AH32</f>
        <v>0</v>
      </c>
      <c r="E20" s="42">
        <f>HOYADA!AH32</f>
        <v>0</v>
      </c>
      <c r="F20" s="42">
        <f>FARMASTOP!AH32</f>
        <v>10.3</v>
      </c>
      <c r="G20" s="42">
        <f>BOCAS!AH32</f>
        <v>0</v>
      </c>
      <c r="H20" s="42">
        <f>LAGUNETICA!AH32</f>
        <v>15</v>
      </c>
      <c r="I20" s="42">
        <f>SANANTONIO!AH32</f>
        <v>0</v>
      </c>
      <c r="J20" s="42">
        <f t="shared" si="0"/>
        <v>332.68</v>
      </c>
    </row>
    <row r="21" spans="1:10" x14ac:dyDescent="0.25">
      <c r="A21" s="45" t="s">
        <v>35</v>
      </c>
      <c r="B21" s="42">
        <f>AUTOMERCADO!AH33</f>
        <v>1763.6483999999998</v>
      </c>
      <c r="C21" s="42">
        <f>MODELO!AH33</f>
        <v>135.95999999999998</v>
      </c>
      <c r="D21" s="42">
        <f>EXQUISITECES!AH33</f>
        <v>0</v>
      </c>
      <c r="E21" s="42">
        <f>HOYADA!AH33</f>
        <v>0</v>
      </c>
      <c r="F21" s="42">
        <f>FARMASTOP!AH33</f>
        <v>63.654000000000003</v>
      </c>
      <c r="G21" s="42">
        <f>BOCAS!AH33</f>
        <v>0</v>
      </c>
      <c r="H21" s="42">
        <f>LAGUNETICA!AH33</f>
        <v>92.699999999999989</v>
      </c>
      <c r="I21" s="42">
        <f>SANANTONIO!AH33</f>
        <v>0</v>
      </c>
      <c r="J21" s="42">
        <f t="shared" si="0"/>
        <v>2055.9623999999999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285.38</v>
      </c>
      <c r="C26" s="42">
        <f>MODELO!AH38</f>
        <v>22</v>
      </c>
      <c r="D26" s="42">
        <f>EXQUISITECES!AH38</f>
        <v>0</v>
      </c>
      <c r="E26" s="42">
        <f>HOYADA!AH38</f>
        <v>0</v>
      </c>
      <c r="F26" s="42">
        <f>FARMASTOP!AH38</f>
        <v>10.3</v>
      </c>
      <c r="G26" s="42">
        <f>BOCAS!AH38</f>
        <v>0</v>
      </c>
      <c r="H26" s="42">
        <f>LAGUNETICA!AH38</f>
        <v>15</v>
      </c>
      <c r="I26" s="42">
        <f>SANANTONIO!AH38</f>
        <v>0</v>
      </c>
      <c r="J26" s="42">
        <f t="shared" si="0"/>
        <v>332.68</v>
      </c>
    </row>
    <row r="27" spans="1:10" x14ac:dyDescent="0.25">
      <c r="A27" s="46" t="s">
        <v>42</v>
      </c>
      <c r="B27" s="42">
        <f>AUTOMERCADO!AH39</f>
        <v>1763.6483999999998</v>
      </c>
      <c r="C27" s="42">
        <f>MODELO!AH39</f>
        <v>135.95999999999998</v>
      </c>
      <c r="D27" s="42">
        <f>EXQUISITECES!AH39</f>
        <v>0</v>
      </c>
      <c r="E27" s="42">
        <f>HOYADA!AH39</f>
        <v>0</v>
      </c>
      <c r="F27" s="42">
        <f>FARMASTOP!AH39</f>
        <v>63.654000000000003</v>
      </c>
      <c r="G27" s="42">
        <f>BOCAS!AH39</f>
        <v>0</v>
      </c>
      <c r="H27" s="42">
        <f>LAGUNETICA!AH39</f>
        <v>92.699999999999989</v>
      </c>
      <c r="I27" s="42">
        <f>SANANTONIO!AH39</f>
        <v>0</v>
      </c>
      <c r="J27" s="42">
        <f t="shared" si="0"/>
        <v>2055.9623999999999</v>
      </c>
    </row>
    <row r="28" spans="1:10" x14ac:dyDescent="0.25">
      <c r="A28" s="45" t="s">
        <v>43</v>
      </c>
      <c r="B28" s="42">
        <f>AUTOMERCADO!AH40</f>
        <v>220.11</v>
      </c>
      <c r="C28" s="42">
        <f>MODELO!AH40</f>
        <v>17.59</v>
      </c>
      <c r="D28" s="42">
        <f>EXQUISITECES!AH40</f>
        <v>0</v>
      </c>
      <c r="E28" s="42">
        <f>HOYADA!AH40</f>
        <v>14.97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252.67000000000002</v>
      </c>
    </row>
    <row r="29" spans="1:10" x14ac:dyDescent="0.25">
      <c r="A29" s="45" t="s">
        <v>44</v>
      </c>
      <c r="B29" s="42">
        <f>AUTOMERCADO!AH41</f>
        <v>1360.2798</v>
      </c>
      <c r="C29" s="42">
        <f>MODELO!AH41</f>
        <v>108.7062</v>
      </c>
      <c r="D29" s="42">
        <f>EXQUISITECES!AH41</f>
        <v>0</v>
      </c>
      <c r="E29" s="42">
        <f>HOYADA!AH41</f>
        <v>92.514600000000002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1561.5006000000001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220.11</v>
      </c>
      <c r="C34" s="42">
        <f>MODELO!AH46</f>
        <v>17.59</v>
      </c>
      <c r="D34" s="42">
        <f>EXQUISITECES!AH46</f>
        <v>0</v>
      </c>
      <c r="E34" s="42">
        <f>HOYADA!AH46</f>
        <v>14.97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252.67000000000002</v>
      </c>
    </row>
    <row r="35" spans="1:10" x14ac:dyDescent="0.25">
      <c r="A35" s="46" t="s">
        <v>48</v>
      </c>
      <c r="B35" s="42">
        <f>AUTOMERCADO!AH47</f>
        <v>1360.2798</v>
      </c>
      <c r="C35" s="42">
        <f>MODELO!AH47</f>
        <v>108.7062</v>
      </c>
      <c r="D35" s="42">
        <f>EXQUISITECES!AH47</f>
        <v>0</v>
      </c>
      <c r="E35" s="42">
        <f>HOYADA!AH47</f>
        <v>92.514600000000002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1561.5006000000001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33362.950000000004</v>
      </c>
      <c r="C37" s="42">
        <f>MODELO!AH49</f>
        <v>15393.399999999998</v>
      </c>
      <c r="D37" s="42">
        <f>EXQUISITECES!AH49</f>
        <v>5253.68</v>
      </c>
      <c r="E37" s="42">
        <f>HOYADA!AH49</f>
        <v>4662.24</v>
      </c>
      <c r="F37" s="42">
        <f>FARMASTOP!AH49</f>
        <v>841.56</v>
      </c>
      <c r="G37" s="42">
        <f>BOCAS!AH49</f>
        <v>1396.94</v>
      </c>
      <c r="H37" s="42">
        <f>LAGUNETICA!AH49</f>
        <v>11070.489999999998</v>
      </c>
      <c r="I37" s="42">
        <f>SANANTONIO!AH49</f>
        <v>0</v>
      </c>
      <c r="J37" s="42">
        <f t="shared" si="0"/>
        <v>71981.260000000009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859.36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859.36</v>
      </c>
    </row>
    <row r="41" spans="1:10" x14ac:dyDescent="0.25">
      <c r="A41" s="71" t="s">
        <v>18</v>
      </c>
      <c r="B41" s="42">
        <f>AUTOMERCADO!AH53</f>
        <v>2007.4600000000003</v>
      </c>
      <c r="C41" s="42">
        <f>MODELO!AH53</f>
        <v>1807.3400000000001</v>
      </c>
      <c r="D41" s="42">
        <f>EXQUISITECES!AH53</f>
        <v>399.86</v>
      </c>
      <c r="E41" s="42">
        <f>HOYADA!AH53</f>
        <v>722.38</v>
      </c>
      <c r="F41" s="42">
        <f>FARMASTOP!AH53</f>
        <v>60.24</v>
      </c>
      <c r="G41" s="42">
        <f>BOCAS!AH53</f>
        <v>258.69</v>
      </c>
      <c r="H41" s="42">
        <f>LAGUNETICA!AH53</f>
        <v>906.93999999999994</v>
      </c>
      <c r="I41" s="42">
        <f>SANANTONIO!AH53</f>
        <v>0</v>
      </c>
      <c r="J41" s="42">
        <f t="shared" si="0"/>
        <v>6162.9099999999989</v>
      </c>
    </row>
    <row r="42" spans="1:10" x14ac:dyDescent="0.25">
      <c r="A42" s="71" t="s">
        <v>114</v>
      </c>
      <c r="B42" s="42">
        <f>AUTOMERCADO!AH54</f>
        <v>355.78999999999996</v>
      </c>
      <c r="C42" s="42">
        <f>MODELO!AH54</f>
        <v>176.01</v>
      </c>
      <c r="D42" s="42">
        <f>EXQUISITECES!AH54</f>
        <v>0</v>
      </c>
      <c r="E42" s="42">
        <f>HOYADA!AH54</f>
        <v>32.79</v>
      </c>
      <c r="F42" s="42">
        <f>FARMASTOP!AH54</f>
        <v>29.43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594.01999999999987</v>
      </c>
    </row>
    <row r="43" spans="1:10" x14ac:dyDescent="0.25">
      <c r="A43" s="71" t="s">
        <v>52</v>
      </c>
      <c r="B43" s="42">
        <f>AUTOMERCADO!AH55</f>
        <v>1956.19</v>
      </c>
      <c r="C43" s="42">
        <f>MODELO!AH55</f>
        <v>332.48000000000008</v>
      </c>
      <c r="D43" s="42">
        <f>EXQUISITECES!AH55</f>
        <v>288.12</v>
      </c>
      <c r="E43" s="42">
        <f>HOYADA!AH55</f>
        <v>103.87</v>
      </c>
      <c r="F43" s="42">
        <f>FARMASTOP!AH55</f>
        <v>12.12</v>
      </c>
      <c r="G43" s="42">
        <f>BOCAS!AH55</f>
        <v>0</v>
      </c>
      <c r="H43" s="42">
        <f>LAGUNETICA!AH55</f>
        <v>241.20999999999998</v>
      </c>
      <c r="I43" s="42">
        <f>SANANTONIO!AH55</f>
        <v>0</v>
      </c>
      <c r="J43" s="42">
        <f t="shared" si="0"/>
        <v>2933.99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0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0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84806.318199999994</v>
      </c>
      <c r="C52" s="72">
        <f>MODELO!AH64</f>
        <v>36711.076199999996</v>
      </c>
      <c r="D52" s="72">
        <f>EXQUISITECES!AH64</f>
        <v>14045.839999999998</v>
      </c>
      <c r="E52" s="72">
        <f>HOYADA!AH64</f>
        <v>12634.814599999998</v>
      </c>
      <c r="F52" s="72">
        <f>FARMASTOP!AH64</f>
        <v>1534.1839999999997</v>
      </c>
      <c r="G52" s="72">
        <f>BOCAS!AH64</f>
        <v>5584.67</v>
      </c>
      <c r="H52" s="72">
        <f>LAGUNETICA!AH64</f>
        <v>22788.739999999998</v>
      </c>
      <c r="I52" s="72">
        <f>SANANTONIO!AH64</f>
        <v>0</v>
      </c>
      <c r="J52" s="72">
        <f t="shared" si="0"/>
        <v>178105.64300000001</v>
      </c>
    </row>
    <row r="53" spans="1:10" x14ac:dyDescent="0.25">
      <c r="A53" s="54" t="s">
        <v>3</v>
      </c>
      <c r="B53" s="42">
        <f>B2</f>
        <v>84549.85</v>
      </c>
      <c r="C53" s="42">
        <f t="shared" ref="C53:I53" si="1">C2</f>
        <v>36574.14</v>
      </c>
      <c r="D53" s="42">
        <f t="shared" si="1"/>
        <v>14029.529999999999</v>
      </c>
      <c r="E53" s="42">
        <f t="shared" si="1"/>
        <v>12624.109999999999</v>
      </c>
      <c r="F53" s="42">
        <f t="shared" si="1"/>
        <v>1452.3200000000002</v>
      </c>
      <c r="G53" s="42">
        <f t="shared" si="1"/>
        <v>5521.0999999999995</v>
      </c>
      <c r="H53" s="42">
        <f t="shared" si="1"/>
        <v>22756.239999999998</v>
      </c>
      <c r="I53" s="42">
        <f t="shared" si="1"/>
        <v>0</v>
      </c>
      <c r="J53" s="42">
        <f>J2</f>
        <v>177507.29</v>
      </c>
    </row>
    <row r="54" spans="1:10" x14ac:dyDescent="0.25">
      <c r="A54" s="56" t="s">
        <v>95</v>
      </c>
      <c r="B54" s="42">
        <f>+B52-B53</f>
        <v>256.46819999998843</v>
      </c>
      <c r="C54" s="42">
        <f t="shared" ref="C54:I54" si="2">+C52-C53</f>
        <v>136.93619999999646</v>
      </c>
      <c r="D54" s="42">
        <f t="shared" si="2"/>
        <v>16.309999999999491</v>
      </c>
      <c r="E54" s="42">
        <f t="shared" si="2"/>
        <v>10.704599999999118</v>
      </c>
      <c r="F54" s="42">
        <f t="shared" si="2"/>
        <v>81.863999999999578</v>
      </c>
      <c r="G54" s="42">
        <f t="shared" si="2"/>
        <v>63.570000000000618</v>
      </c>
      <c r="H54" s="42">
        <f t="shared" si="2"/>
        <v>32.5</v>
      </c>
      <c r="I54" s="42">
        <f t="shared" si="2"/>
        <v>0</v>
      </c>
      <c r="J54" s="42">
        <f>+J52-J53</f>
        <v>598.35300000000279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3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>
        <v>6.2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76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80</v>
      </c>
      <c r="Q11" s="5" t="s">
        <v>82</v>
      </c>
      <c r="R11" s="5" t="s">
        <v>76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8180.07</v>
      </c>
      <c r="C12" s="25">
        <v>7571.98</v>
      </c>
      <c r="D12" s="25">
        <v>7982.23</v>
      </c>
      <c r="E12" s="25">
        <v>5318.05</v>
      </c>
      <c r="F12" s="25">
        <v>5559.77</v>
      </c>
      <c r="G12" s="25">
        <v>4445.75</v>
      </c>
      <c r="H12" s="25">
        <v>170.23</v>
      </c>
      <c r="I12" s="25">
        <v>4472.82</v>
      </c>
      <c r="J12" s="25">
        <v>6121.28</v>
      </c>
      <c r="K12" s="25">
        <v>9456.19</v>
      </c>
      <c r="L12" s="25">
        <v>7038.59</v>
      </c>
      <c r="M12" s="25">
        <v>8022.85</v>
      </c>
      <c r="N12" s="25">
        <v>3258.99</v>
      </c>
      <c r="O12" s="25">
        <v>3529.4</v>
      </c>
      <c r="P12" s="25">
        <v>1857.43</v>
      </c>
      <c r="Q12" s="25">
        <v>1432.48</v>
      </c>
      <c r="R12" s="25">
        <v>131.74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84549.85</v>
      </c>
      <c r="AI12" s="25">
        <v>83265.759999999995</v>
      </c>
      <c r="AJ12" s="66">
        <f>+AI12-AH12</f>
        <v>-1284.0900000000111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38.5</v>
      </c>
      <c r="C15" s="22">
        <v>241.5</v>
      </c>
      <c r="D15" s="22"/>
      <c r="E15" s="22">
        <v>163.5</v>
      </c>
      <c r="F15" s="22"/>
      <c r="G15" s="22">
        <v>61</v>
      </c>
      <c r="H15" s="22">
        <v>32</v>
      </c>
      <c r="I15" s="22">
        <v>183.5</v>
      </c>
      <c r="J15" s="22"/>
      <c r="K15" s="22">
        <v>176</v>
      </c>
      <c r="L15" s="22"/>
      <c r="M15" s="22">
        <v>151.5</v>
      </c>
      <c r="N15" s="22">
        <v>345</v>
      </c>
      <c r="O15" s="22">
        <v>141.5</v>
      </c>
      <c r="P15" s="22">
        <v>326</v>
      </c>
      <c r="Q15" s="22"/>
      <c r="R15" s="22">
        <v>54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1914</v>
      </c>
    </row>
    <row r="16" spans="1:36" s="31" customFormat="1" x14ac:dyDescent="0.25">
      <c r="A16" s="29" t="s">
        <v>20</v>
      </c>
      <c r="B16" s="30">
        <v>782</v>
      </c>
      <c r="C16" s="30">
        <v>504</v>
      </c>
      <c r="D16" s="30">
        <v>720</v>
      </c>
      <c r="E16" s="30">
        <v>483</v>
      </c>
      <c r="F16" s="30">
        <v>506</v>
      </c>
      <c r="G16" s="30"/>
      <c r="H16" s="30"/>
      <c r="I16" s="30">
        <v>471</v>
      </c>
      <c r="J16" s="30">
        <v>793</v>
      </c>
      <c r="K16" s="30">
        <v>961</v>
      </c>
      <c r="L16" s="30">
        <v>677</v>
      </c>
      <c r="M16" s="30">
        <v>817</v>
      </c>
      <c r="N16" s="30"/>
      <c r="O16" s="30"/>
      <c r="P16" s="30">
        <v>86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6800</v>
      </c>
      <c r="AJ16" s="67"/>
    </row>
    <row r="17" spans="1:36" customFormat="1" x14ac:dyDescent="0.25">
      <c r="A17" s="45" t="s">
        <v>27</v>
      </c>
      <c r="B17" s="21">
        <f>B16*$B$8</f>
        <v>4832.76</v>
      </c>
      <c r="C17" s="21">
        <f>C16*$B$8</f>
        <v>3114.72</v>
      </c>
      <c r="D17" s="21">
        <f t="shared" ref="D17:L17" si="2">D16*$B$8</f>
        <v>4449.5999999999995</v>
      </c>
      <c r="E17" s="21">
        <f t="shared" si="2"/>
        <v>2984.94</v>
      </c>
      <c r="F17" s="21">
        <f t="shared" si="2"/>
        <v>3127.08</v>
      </c>
      <c r="G17" s="21">
        <f t="shared" si="2"/>
        <v>0</v>
      </c>
      <c r="H17" s="21">
        <f t="shared" si="2"/>
        <v>0</v>
      </c>
      <c r="I17" s="21">
        <f t="shared" si="2"/>
        <v>2910.7799999999997</v>
      </c>
      <c r="J17" s="21">
        <f t="shared" si="2"/>
        <v>4900.74</v>
      </c>
      <c r="K17" s="21">
        <f t="shared" si="2"/>
        <v>5938.98</v>
      </c>
      <c r="L17" s="21">
        <f t="shared" si="2"/>
        <v>4183.8599999999997</v>
      </c>
      <c r="M17" s="21">
        <f t="shared" ref="M17:R17" si="3">M16*$B$8</f>
        <v>5049.0599999999995</v>
      </c>
      <c r="N17" s="21">
        <f t="shared" si="3"/>
        <v>0</v>
      </c>
      <c r="O17" s="21">
        <f t="shared" si="3"/>
        <v>0</v>
      </c>
      <c r="P17" s="21">
        <f t="shared" si="3"/>
        <v>531.48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42023.999999999993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782</v>
      </c>
      <c r="C22" s="19">
        <f t="shared" ref="C22:L22" si="11">+C16+C18+C20</f>
        <v>504</v>
      </c>
      <c r="D22" s="19">
        <f t="shared" si="11"/>
        <v>720</v>
      </c>
      <c r="E22" s="19">
        <f t="shared" si="11"/>
        <v>483</v>
      </c>
      <c r="F22" s="19">
        <f t="shared" si="11"/>
        <v>506</v>
      </c>
      <c r="G22" s="19">
        <f t="shared" si="11"/>
        <v>0</v>
      </c>
      <c r="H22" s="19">
        <f t="shared" si="11"/>
        <v>0</v>
      </c>
      <c r="I22" s="19">
        <f t="shared" si="11"/>
        <v>471</v>
      </c>
      <c r="J22" s="19">
        <f t="shared" si="11"/>
        <v>793</v>
      </c>
      <c r="K22" s="19">
        <f t="shared" si="11"/>
        <v>961</v>
      </c>
      <c r="L22" s="19">
        <f t="shared" si="11"/>
        <v>677</v>
      </c>
      <c r="M22" s="19">
        <f t="shared" ref="M22:S22" si="12">+M16+M18+M20</f>
        <v>817</v>
      </c>
      <c r="N22" s="19">
        <f t="shared" si="12"/>
        <v>0</v>
      </c>
      <c r="O22" s="19">
        <f t="shared" si="12"/>
        <v>0</v>
      </c>
      <c r="P22" s="19">
        <f t="shared" si="12"/>
        <v>86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6800</v>
      </c>
    </row>
    <row r="23" spans="1:36" customFormat="1" x14ac:dyDescent="0.25">
      <c r="A23" s="46" t="s">
        <v>26</v>
      </c>
      <c r="B23" s="18">
        <f>+B17+B19+B21</f>
        <v>4832.76</v>
      </c>
      <c r="C23" s="18">
        <f t="shared" ref="C23:L23" si="14">+C17+C19+C21</f>
        <v>3114.72</v>
      </c>
      <c r="D23" s="18">
        <f t="shared" si="14"/>
        <v>4449.5999999999995</v>
      </c>
      <c r="E23" s="18">
        <f t="shared" si="14"/>
        <v>2984.94</v>
      </c>
      <c r="F23" s="18">
        <f t="shared" si="14"/>
        <v>3127.08</v>
      </c>
      <c r="G23" s="18">
        <f t="shared" si="14"/>
        <v>0</v>
      </c>
      <c r="H23" s="18">
        <f t="shared" si="14"/>
        <v>0</v>
      </c>
      <c r="I23" s="18">
        <f t="shared" si="14"/>
        <v>2910.7799999999997</v>
      </c>
      <c r="J23" s="18">
        <f t="shared" si="14"/>
        <v>4900.74</v>
      </c>
      <c r="K23" s="18">
        <f t="shared" si="14"/>
        <v>5938.98</v>
      </c>
      <c r="L23" s="18">
        <f t="shared" si="14"/>
        <v>4183.8599999999997</v>
      </c>
      <c r="M23" s="18">
        <f t="shared" ref="M23:S23" si="15">+M17+M19+M21</f>
        <v>5049.0599999999995</v>
      </c>
      <c r="N23" s="18">
        <f t="shared" si="15"/>
        <v>0</v>
      </c>
      <c r="O23" s="18">
        <f t="shared" si="15"/>
        <v>0</v>
      </c>
      <c r="P23" s="18">
        <f t="shared" si="15"/>
        <v>531.48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42023.999999999993</v>
      </c>
    </row>
    <row r="24" spans="1:36" x14ac:dyDescent="0.25">
      <c r="A24" s="13" t="s">
        <v>28</v>
      </c>
      <c r="B24" s="33"/>
      <c r="C24" s="33"/>
      <c r="D24" s="33"/>
      <c r="E24" s="33">
        <v>10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10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62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62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10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10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62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62</v>
      </c>
    </row>
    <row r="32" spans="1:36" x14ac:dyDescent="0.25">
      <c r="A32" s="13" t="s">
        <v>34</v>
      </c>
      <c r="B32" s="35"/>
      <c r="C32" s="35"/>
      <c r="D32" s="35">
        <v>30</v>
      </c>
      <c r="E32" s="35"/>
      <c r="F32" s="35"/>
      <c r="G32" s="35"/>
      <c r="H32" s="35"/>
      <c r="I32" s="35">
        <v>33.24</v>
      </c>
      <c r="J32" s="35"/>
      <c r="K32" s="35">
        <v>205.14</v>
      </c>
      <c r="L32" s="35">
        <v>17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285.38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185.39999999999998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205.42320000000001</v>
      </c>
      <c r="J33" s="21">
        <f t="shared" si="30"/>
        <v>0</v>
      </c>
      <c r="K33" s="21">
        <f t="shared" si="30"/>
        <v>1267.7651999999998</v>
      </c>
      <c r="L33" s="21">
        <f t="shared" si="30"/>
        <v>105.06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1763.6483999999998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30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33.24</v>
      </c>
      <c r="J38" s="19">
        <f t="shared" si="39"/>
        <v>0</v>
      </c>
      <c r="K38" s="19">
        <f t="shared" si="39"/>
        <v>205.14</v>
      </c>
      <c r="L38" s="19">
        <f t="shared" si="39"/>
        <v>17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285.38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185.39999999999998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205.42320000000001</v>
      </c>
      <c r="J39" s="18">
        <f t="shared" si="42"/>
        <v>0</v>
      </c>
      <c r="K39" s="18">
        <f t="shared" si="42"/>
        <v>1267.7651999999998</v>
      </c>
      <c r="L39" s="18">
        <f t="shared" si="42"/>
        <v>105.06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1763.6483999999998</v>
      </c>
    </row>
    <row r="40" spans="1:34" x14ac:dyDescent="0.25">
      <c r="A40" s="13" t="s">
        <v>43</v>
      </c>
      <c r="B40" s="35"/>
      <c r="C40" s="35">
        <v>175.34</v>
      </c>
      <c r="D40" s="35"/>
      <c r="E40" s="35">
        <v>14.8</v>
      </c>
      <c r="F40" s="35"/>
      <c r="G40" s="35"/>
      <c r="H40" s="35"/>
      <c r="I40" s="35"/>
      <c r="J40" s="35"/>
      <c r="K40" s="35"/>
      <c r="L40" s="35"/>
      <c r="M40" s="35">
        <v>29.97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220.11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1083.6012000000001</v>
      </c>
      <c r="D41" s="21">
        <f t="shared" si="45"/>
        <v>0</v>
      </c>
      <c r="E41" s="21">
        <f t="shared" si="45"/>
        <v>91.463999999999999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185.21459999999999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1360.2798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175.34</v>
      </c>
      <c r="D46" s="19">
        <f t="shared" si="54"/>
        <v>0</v>
      </c>
      <c r="E46" s="19">
        <f t="shared" si="54"/>
        <v>14.8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29.97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220.11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1083.6012000000001</v>
      </c>
      <c r="D47" s="18">
        <f t="shared" si="57"/>
        <v>0</v>
      </c>
      <c r="E47" s="18">
        <f t="shared" si="57"/>
        <v>91.463999999999999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185.21459999999999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1360.2798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2170.7600000000002</v>
      </c>
      <c r="C49" s="43">
        <v>2901.76</v>
      </c>
      <c r="D49" s="43">
        <v>3185.69</v>
      </c>
      <c r="E49" s="43">
        <v>1792.42</v>
      </c>
      <c r="F49" s="43">
        <v>2475.6999999999998</v>
      </c>
      <c r="G49" s="43">
        <v>3802.02</v>
      </c>
      <c r="H49" s="43">
        <v>138.35</v>
      </c>
      <c r="I49" s="43">
        <v>879.74</v>
      </c>
      <c r="J49" s="43">
        <v>1013.51</v>
      </c>
      <c r="K49" s="43">
        <v>1708.42</v>
      </c>
      <c r="L49" s="43">
        <v>2800.83</v>
      </c>
      <c r="M49" s="44">
        <v>2254.6799999999998</v>
      </c>
      <c r="N49" s="44">
        <v>2870.42</v>
      </c>
      <c r="O49" s="44">
        <v>2955.04</v>
      </c>
      <c r="P49" s="44">
        <v>902.12</v>
      </c>
      <c r="Q49" s="44">
        <v>1432.46</v>
      </c>
      <c r="R49" s="44">
        <v>79.03</v>
      </c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33362.950000000004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784.98</v>
      </c>
      <c r="C53" s="43">
        <v>244.93</v>
      </c>
      <c r="D53" s="43">
        <v>46.73</v>
      </c>
      <c r="E53" s="43"/>
      <c r="F53" s="43"/>
      <c r="G53" s="43"/>
      <c r="H53" s="43"/>
      <c r="I53" s="43">
        <v>294.20999999999998</v>
      </c>
      <c r="J53" s="43">
        <v>164.14</v>
      </c>
      <c r="K53" s="43">
        <v>369.23</v>
      </c>
      <c r="L53" s="43"/>
      <c r="M53" s="44"/>
      <c r="N53" s="44"/>
      <c r="O53" s="44"/>
      <c r="P53" s="44">
        <v>103.24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2007.4600000000003</v>
      </c>
    </row>
    <row r="54" spans="1:34" x14ac:dyDescent="0.25">
      <c r="A54" s="17" t="s">
        <v>114</v>
      </c>
      <c r="B54" s="43">
        <v>37.770000000000003</v>
      </c>
      <c r="C54" s="43"/>
      <c r="D54" s="43"/>
      <c r="E54" s="43"/>
      <c r="F54" s="43"/>
      <c r="G54" s="43">
        <v>240.37</v>
      </c>
      <c r="H54" s="43"/>
      <c r="I54" s="43"/>
      <c r="J54" s="43"/>
      <c r="K54" s="43"/>
      <c r="L54" s="43"/>
      <c r="M54" s="44">
        <v>33.03</v>
      </c>
      <c r="N54" s="44">
        <v>44.62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355.78999999999996</v>
      </c>
    </row>
    <row r="55" spans="1:34" x14ac:dyDescent="0.25">
      <c r="A55" s="17" t="s">
        <v>52</v>
      </c>
      <c r="B55" s="43">
        <v>312.31</v>
      </c>
      <c r="C55" s="43">
        <v>18.05</v>
      </c>
      <c r="D55" s="43">
        <v>128.08000000000001</v>
      </c>
      <c r="E55" s="43">
        <v>196.25</v>
      </c>
      <c r="F55" s="43"/>
      <c r="G55" s="43">
        <v>342.34</v>
      </c>
      <c r="H55" s="43"/>
      <c r="I55" s="43"/>
      <c r="J55" s="43">
        <v>166.53</v>
      </c>
      <c r="K55" s="43"/>
      <c r="L55" s="43"/>
      <c r="M55" s="44">
        <v>360</v>
      </c>
      <c r="N55" s="44"/>
      <c r="O55" s="44">
        <v>432.63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1956.19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8177.0800000000008</v>
      </c>
      <c r="C64" s="51">
        <f t="shared" ref="C64:AG64" si="61">+C15+C23+C31+C39+C47+C48+C49+C50+C51+C52+C53+C54+C55+C56+C57+C58+C59+C60+C61+C62+C63</f>
        <v>7604.561200000001</v>
      </c>
      <c r="D64" s="51">
        <f t="shared" si="61"/>
        <v>7995.4999999999982</v>
      </c>
      <c r="E64" s="51">
        <f t="shared" si="61"/>
        <v>5290.5740000000005</v>
      </c>
      <c r="F64" s="51">
        <f t="shared" si="61"/>
        <v>5602.78</v>
      </c>
      <c r="G64" s="51">
        <f t="shared" si="61"/>
        <v>4445.7300000000005</v>
      </c>
      <c r="H64" s="51">
        <f t="shared" si="61"/>
        <v>170.35</v>
      </c>
      <c r="I64" s="51">
        <f t="shared" si="61"/>
        <v>4473.6531999999997</v>
      </c>
      <c r="J64" s="51">
        <f t="shared" si="61"/>
        <v>6244.92</v>
      </c>
      <c r="K64" s="51">
        <f t="shared" si="61"/>
        <v>9460.395199999999</v>
      </c>
      <c r="L64" s="51">
        <f t="shared" si="61"/>
        <v>7089.75</v>
      </c>
      <c r="M64" s="51">
        <f t="shared" si="61"/>
        <v>8033.4845999999989</v>
      </c>
      <c r="N64" s="51">
        <f t="shared" si="61"/>
        <v>3260.04</v>
      </c>
      <c r="O64" s="51">
        <f t="shared" si="61"/>
        <v>3529.17</v>
      </c>
      <c r="P64" s="51">
        <f t="shared" si="61"/>
        <v>1862.84</v>
      </c>
      <c r="Q64" s="51">
        <f t="shared" si="61"/>
        <v>1432.46</v>
      </c>
      <c r="R64" s="51">
        <f t="shared" si="61"/>
        <v>133.03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84806.318199999994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3 D</v>
      </c>
      <c r="D66" s="53" t="str">
        <f t="shared" ref="D66:AG66" si="62">D11</f>
        <v>CAJA 4 D</v>
      </c>
      <c r="E66" s="53" t="str">
        <f t="shared" si="62"/>
        <v>CAJA 5 D</v>
      </c>
      <c r="F66" s="53" t="str">
        <f t="shared" si="62"/>
        <v>CAJA 6 D</v>
      </c>
      <c r="G66" s="53" t="str">
        <f t="shared" si="62"/>
        <v>CAJA 7 D</v>
      </c>
      <c r="H66" s="53" t="str">
        <f t="shared" si="62"/>
        <v>CAJA 12 N</v>
      </c>
      <c r="I66" s="53" t="str">
        <f t="shared" si="62"/>
        <v>CAJA 2 N</v>
      </c>
      <c r="J66" s="53" t="str">
        <f t="shared" si="62"/>
        <v>CAJA 3 N</v>
      </c>
      <c r="K66" s="53" t="str">
        <f t="shared" si="62"/>
        <v>CAJA 4 N</v>
      </c>
      <c r="L66" s="53" t="str">
        <f t="shared" si="62"/>
        <v>CAJA 5 N</v>
      </c>
      <c r="M66" s="53" t="str">
        <f t="shared" si="62"/>
        <v>CAJA 6 N</v>
      </c>
      <c r="N66" s="53" t="str">
        <f t="shared" si="62"/>
        <v>CAJA 7 N</v>
      </c>
      <c r="O66" s="53" t="str">
        <f t="shared" si="62"/>
        <v>CAJA 8 N</v>
      </c>
      <c r="P66" s="53" t="str">
        <f t="shared" si="62"/>
        <v>CAJA 14 N</v>
      </c>
      <c r="Q66" s="53" t="str">
        <f t="shared" si="62"/>
        <v>CAJA 15 N</v>
      </c>
      <c r="R66" s="53" t="str">
        <f t="shared" si="62"/>
        <v>CAJA 12 N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8180.07</v>
      </c>
      <c r="C67" s="55">
        <f t="shared" ref="C67:L67" si="63">C12</f>
        <v>7571.98</v>
      </c>
      <c r="D67" s="55">
        <f t="shared" si="63"/>
        <v>7982.23</v>
      </c>
      <c r="E67" s="55">
        <f t="shared" si="63"/>
        <v>5318.05</v>
      </c>
      <c r="F67" s="55">
        <f t="shared" si="63"/>
        <v>5559.77</v>
      </c>
      <c r="G67" s="55">
        <f t="shared" si="63"/>
        <v>4445.75</v>
      </c>
      <c r="H67" s="55">
        <f t="shared" si="63"/>
        <v>170.23</v>
      </c>
      <c r="I67" s="55">
        <f t="shared" si="63"/>
        <v>4472.82</v>
      </c>
      <c r="J67" s="55">
        <f t="shared" si="63"/>
        <v>6121.28</v>
      </c>
      <c r="K67" s="55">
        <f t="shared" si="63"/>
        <v>9456.19</v>
      </c>
      <c r="L67" s="55">
        <f t="shared" si="63"/>
        <v>7038.59</v>
      </c>
      <c r="M67" s="55">
        <f t="shared" ref="M67:AG67" si="64">M12</f>
        <v>8022.85</v>
      </c>
      <c r="N67" s="55">
        <f t="shared" si="64"/>
        <v>3258.99</v>
      </c>
      <c r="O67" s="55">
        <f t="shared" si="64"/>
        <v>3529.4</v>
      </c>
      <c r="P67" s="55">
        <f t="shared" si="64"/>
        <v>1857.43</v>
      </c>
      <c r="Q67" s="55">
        <f t="shared" si="64"/>
        <v>1432.48</v>
      </c>
      <c r="R67" s="55">
        <f t="shared" si="64"/>
        <v>131.74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84549.85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8180.07</v>
      </c>
      <c r="C69" s="57">
        <f t="shared" ref="C69:L69" si="67">+C67+C68</f>
        <v>7571.98</v>
      </c>
      <c r="D69" s="57">
        <f t="shared" si="67"/>
        <v>7982.23</v>
      </c>
      <c r="E69" s="57">
        <f t="shared" si="67"/>
        <v>5318.05</v>
      </c>
      <c r="F69" s="57">
        <f t="shared" si="67"/>
        <v>5559.77</v>
      </c>
      <c r="G69" s="57">
        <f t="shared" si="67"/>
        <v>4445.75</v>
      </c>
      <c r="H69" s="57">
        <f t="shared" si="67"/>
        <v>170.23</v>
      </c>
      <c r="I69" s="57">
        <f t="shared" si="67"/>
        <v>4472.82</v>
      </c>
      <c r="J69" s="57">
        <f t="shared" si="67"/>
        <v>6121.28</v>
      </c>
      <c r="K69" s="57">
        <f t="shared" si="67"/>
        <v>9456.19</v>
      </c>
      <c r="L69" s="57">
        <f t="shared" si="67"/>
        <v>7038.59</v>
      </c>
      <c r="M69" s="57">
        <f t="shared" ref="M69:AG69" si="68">+M67+M68</f>
        <v>8022.85</v>
      </c>
      <c r="N69" s="57">
        <f t="shared" si="68"/>
        <v>3258.99</v>
      </c>
      <c r="O69" s="57">
        <f t="shared" si="68"/>
        <v>3529.4</v>
      </c>
      <c r="P69" s="57">
        <f t="shared" si="68"/>
        <v>1857.43</v>
      </c>
      <c r="Q69" s="57">
        <f t="shared" si="68"/>
        <v>1432.48</v>
      </c>
      <c r="R69" s="57">
        <f t="shared" si="68"/>
        <v>131.74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84549.85</v>
      </c>
    </row>
    <row r="70" spans="1:34" customFormat="1" ht="15" customHeight="1" x14ac:dyDescent="0.25">
      <c r="A70" s="56" t="s">
        <v>95</v>
      </c>
      <c r="B70" s="55">
        <f t="shared" ref="B70:L70" si="69">+B64-B69</f>
        <v>-2.9899999999988722</v>
      </c>
      <c r="C70" s="55">
        <f t="shared" si="69"/>
        <v>32.581200000001445</v>
      </c>
      <c r="D70" s="55">
        <f t="shared" si="69"/>
        <v>13.269999999998618</v>
      </c>
      <c r="E70" s="55">
        <f t="shared" si="69"/>
        <v>-27.475999999999658</v>
      </c>
      <c r="F70" s="55">
        <f t="shared" si="69"/>
        <v>43.009999999999309</v>
      </c>
      <c r="G70" s="55">
        <f t="shared" si="69"/>
        <v>-1.9999999999527063E-2</v>
      </c>
      <c r="H70" s="55">
        <f t="shared" si="69"/>
        <v>0.12000000000000455</v>
      </c>
      <c r="I70" s="55">
        <f t="shared" si="69"/>
        <v>0.83320000000003347</v>
      </c>
      <c r="J70" s="55">
        <f t="shared" si="69"/>
        <v>123.64000000000033</v>
      </c>
      <c r="K70" s="55">
        <f t="shared" si="69"/>
        <v>4.2051999999985128</v>
      </c>
      <c r="L70" s="55">
        <f t="shared" si="69"/>
        <v>51.159999999999854</v>
      </c>
      <c r="M70" s="55">
        <f t="shared" ref="M70:AG70" si="70">+M64-M69</f>
        <v>10.6345999999985</v>
      </c>
      <c r="N70" s="55">
        <f t="shared" si="70"/>
        <v>1.0500000000001819</v>
      </c>
      <c r="O70" s="55">
        <f t="shared" si="70"/>
        <v>-0.23000000000001819</v>
      </c>
      <c r="P70" s="55">
        <f t="shared" si="70"/>
        <v>5.4099999999998545</v>
      </c>
      <c r="Q70" s="55">
        <f t="shared" si="70"/>
        <v>-1.999999999998181E-2</v>
      </c>
      <c r="R70" s="55">
        <f t="shared" si="70"/>
        <v>1.289999999999992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256.46819999999855</v>
      </c>
    </row>
    <row r="71" spans="1:34" ht="101.25" customHeight="1" x14ac:dyDescent="0.25">
      <c r="A71" s="74" t="s">
        <v>96</v>
      </c>
      <c r="B71" s="14"/>
      <c r="C71" s="14" t="s">
        <v>132</v>
      </c>
      <c r="D71" s="14" t="s">
        <v>134</v>
      </c>
      <c r="E71" s="14" t="s">
        <v>139</v>
      </c>
      <c r="F71" s="14" t="s">
        <v>135</v>
      </c>
      <c r="G71" s="14"/>
      <c r="H71" s="14"/>
      <c r="I71" s="14"/>
      <c r="J71" s="14" t="s">
        <v>136</v>
      </c>
      <c r="K71" s="14"/>
      <c r="L71" s="14" t="s">
        <v>138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133</v>
      </c>
      <c r="E72" s="15" t="s">
        <v>140</v>
      </c>
      <c r="J72" s="12" t="s">
        <v>137</v>
      </c>
    </row>
    <row r="73" spans="1:34" x14ac:dyDescent="0.25">
      <c r="E73" s="15" t="s">
        <v>141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55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3998.08</v>
      </c>
      <c r="C12" s="25">
        <v>2993.92</v>
      </c>
      <c r="D12" s="25">
        <v>3602.46</v>
      </c>
      <c r="E12" s="25">
        <v>54.13</v>
      </c>
      <c r="F12" s="25">
        <v>1631.71</v>
      </c>
      <c r="G12" s="25">
        <v>1873.38</v>
      </c>
      <c r="H12" s="25">
        <v>4260.2700000000004</v>
      </c>
      <c r="I12" s="25">
        <v>5248.32</v>
      </c>
      <c r="J12" s="25">
        <v>4541.12</v>
      </c>
      <c r="K12" s="25">
        <v>1726.07</v>
      </c>
      <c r="L12" s="25">
        <v>2946.35</v>
      </c>
      <c r="M12" s="25">
        <v>3698.33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36574.14</v>
      </c>
      <c r="AI12" s="25">
        <v>36129.85</v>
      </c>
      <c r="AJ12" s="66">
        <f>+AI12-AH12</f>
        <v>-444.29000000000087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22</v>
      </c>
      <c r="C15" s="22">
        <v>463</v>
      </c>
      <c r="D15" s="22">
        <v>0</v>
      </c>
      <c r="E15" s="22">
        <v>0</v>
      </c>
      <c r="F15" s="22"/>
      <c r="G15" s="22">
        <v>0</v>
      </c>
      <c r="H15" s="22">
        <v>192</v>
      </c>
      <c r="I15" s="22">
        <v>261.5</v>
      </c>
      <c r="J15" s="22">
        <v>176.5</v>
      </c>
      <c r="K15" s="22">
        <v>133.5</v>
      </c>
      <c r="L15" s="22">
        <v>145</v>
      </c>
      <c r="M15" s="22">
        <v>133.5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1527</v>
      </c>
    </row>
    <row r="16" spans="1:36" s="31" customFormat="1" x14ac:dyDescent="0.25">
      <c r="A16" s="29" t="s">
        <v>20</v>
      </c>
      <c r="B16" s="30">
        <v>323</v>
      </c>
      <c r="C16" s="30">
        <v>179</v>
      </c>
      <c r="D16" s="30">
        <v>310</v>
      </c>
      <c r="E16" s="30">
        <v>11</v>
      </c>
      <c r="F16" s="30">
        <v>66</v>
      </c>
      <c r="G16" s="30">
        <v>199</v>
      </c>
      <c r="H16" s="30">
        <v>321</v>
      </c>
      <c r="I16" s="30">
        <v>419</v>
      </c>
      <c r="J16" s="30">
        <v>329</v>
      </c>
      <c r="K16" s="30">
        <v>150</v>
      </c>
      <c r="L16" s="30">
        <v>172</v>
      </c>
      <c r="M16" s="30">
        <v>170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2649</v>
      </c>
      <c r="AJ16" s="67"/>
    </row>
    <row r="17" spans="1:36" customFormat="1" x14ac:dyDescent="0.25">
      <c r="A17" s="45" t="s">
        <v>27</v>
      </c>
      <c r="B17" s="21">
        <f>B16*$B$8</f>
        <v>1996.1399999999999</v>
      </c>
      <c r="C17" s="21">
        <f>C16*$B$8</f>
        <v>1106.22</v>
      </c>
      <c r="D17" s="21">
        <f t="shared" ref="D17:AG17" si="2">D16*$B$8</f>
        <v>1915.8</v>
      </c>
      <c r="E17" s="21">
        <f t="shared" si="2"/>
        <v>67.97999999999999</v>
      </c>
      <c r="F17" s="21">
        <f t="shared" si="2"/>
        <v>407.88</v>
      </c>
      <c r="G17" s="21">
        <f t="shared" si="2"/>
        <v>1229.82</v>
      </c>
      <c r="H17" s="21">
        <f t="shared" si="2"/>
        <v>1983.78</v>
      </c>
      <c r="I17" s="21">
        <f t="shared" si="2"/>
        <v>2589.42</v>
      </c>
      <c r="J17" s="21">
        <f t="shared" si="2"/>
        <v>2033.2199999999998</v>
      </c>
      <c r="K17" s="21">
        <f t="shared" si="2"/>
        <v>927</v>
      </c>
      <c r="L17" s="21">
        <f t="shared" si="2"/>
        <v>1062.96</v>
      </c>
      <c r="M17" s="21">
        <f t="shared" si="2"/>
        <v>1050.5999999999999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16370.819999999998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323</v>
      </c>
      <c r="C22" s="19">
        <f t="shared" ref="C22:AG23" si="5">+C16+C18+C20</f>
        <v>179</v>
      </c>
      <c r="D22" s="19">
        <f t="shared" si="5"/>
        <v>310</v>
      </c>
      <c r="E22" s="19">
        <f t="shared" si="5"/>
        <v>11</v>
      </c>
      <c r="F22" s="19">
        <f t="shared" si="5"/>
        <v>66</v>
      </c>
      <c r="G22" s="19">
        <f t="shared" si="5"/>
        <v>199</v>
      </c>
      <c r="H22" s="19">
        <f t="shared" si="5"/>
        <v>321</v>
      </c>
      <c r="I22" s="19">
        <f t="shared" si="5"/>
        <v>419</v>
      </c>
      <c r="J22" s="19">
        <f t="shared" si="5"/>
        <v>329</v>
      </c>
      <c r="K22" s="19">
        <f t="shared" si="5"/>
        <v>150</v>
      </c>
      <c r="L22" s="19">
        <f t="shared" si="5"/>
        <v>172</v>
      </c>
      <c r="M22" s="19">
        <f t="shared" si="5"/>
        <v>170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2649</v>
      </c>
    </row>
    <row r="23" spans="1:36" customFormat="1" x14ac:dyDescent="0.25">
      <c r="A23" s="46" t="s">
        <v>26</v>
      </c>
      <c r="B23" s="18">
        <f>+B17+B19+B21</f>
        <v>1996.1399999999999</v>
      </c>
      <c r="C23" s="18">
        <f t="shared" si="5"/>
        <v>1106.22</v>
      </c>
      <c r="D23" s="18">
        <f t="shared" si="5"/>
        <v>1915.8</v>
      </c>
      <c r="E23" s="18">
        <f t="shared" si="5"/>
        <v>67.97999999999999</v>
      </c>
      <c r="F23" s="18">
        <f t="shared" si="5"/>
        <v>407.88</v>
      </c>
      <c r="G23" s="18">
        <f t="shared" si="5"/>
        <v>1229.82</v>
      </c>
      <c r="H23" s="18">
        <f t="shared" si="5"/>
        <v>1983.78</v>
      </c>
      <c r="I23" s="18">
        <f t="shared" si="5"/>
        <v>2589.42</v>
      </c>
      <c r="J23" s="18">
        <f t="shared" si="5"/>
        <v>2033.2199999999998</v>
      </c>
      <c r="K23" s="18">
        <f t="shared" si="5"/>
        <v>927</v>
      </c>
      <c r="L23" s="18">
        <f t="shared" si="5"/>
        <v>1062.96</v>
      </c>
      <c r="M23" s="18">
        <f t="shared" si="5"/>
        <v>1050.5999999999999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16370.819999999998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>
        <v>22</v>
      </c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22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135.95999999999998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135.95999999999998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22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135.95999999999998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135.95999999999998</v>
      </c>
    </row>
    <row r="40" spans="1:34" x14ac:dyDescent="0.25">
      <c r="A40" s="13" t="s">
        <v>43</v>
      </c>
      <c r="B40" s="35"/>
      <c r="C40" s="35"/>
      <c r="D40" s="35"/>
      <c r="E40" s="35"/>
      <c r="F40" s="35">
        <v>17.59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17.59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108.7062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108.7062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17.59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17.59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108.7062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108.7062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1810.55</v>
      </c>
      <c r="C49" s="43">
        <v>1275.54</v>
      </c>
      <c r="D49" s="43">
        <v>1293.76</v>
      </c>
      <c r="E49" s="43">
        <v>0</v>
      </c>
      <c r="F49" s="43">
        <v>986.89</v>
      </c>
      <c r="G49" s="43">
        <v>394.49</v>
      </c>
      <c r="H49" s="43">
        <v>1763.69</v>
      </c>
      <c r="I49" s="43">
        <v>2014.64</v>
      </c>
      <c r="J49" s="43">
        <v>2101.48</v>
      </c>
      <c r="K49" s="43"/>
      <c r="L49" s="43">
        <v>1703.72</v>
      </c>
      <c r="M49" s="44">
        <v>2048.64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15393.399999999998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50.53</v>
      </c>
      <c r="C52" s="43"/>
      <c r="D52" s="43"/>
      <c r="E52" s="43">
        <v>6.8</v>
      </c>
      <c r="F52" s="43"/>
      <c r="G52" s="43"/>
      <c r="H52" s="43">
        <v>41.25</v>
      </c>
      <c r="I52" s="43">
        <v>132.41</v>
      </c>
      <c r="J52" s="43"/>
      <c r="K52" s="43">
        <v>628.37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859.36</v>
      </c>
    </row>
    <row r="53" spans="1:34" x14ac:dyDescent="0.25">
      <c r="A53" s="17" t="s">
        <v>18</v>
      </c>
      <c r="B53" s="43">
        <v>65.06</v>
      </c>
      <c r="C53" s="43">
        <v>130.16999999999999</v>
      </c>
      <c r="D53" s="43">
        <v>256.39999999999998</v>
      </c>
      <c r="E53" s="43">
        <v>3</v>
      </c>
      <c r="F53" s="43">
        <v>0</v>
      </c>
      <c r="G53" s="43">
        <v>287.31</v>
      </c>
      <c r="H53" s="43">
        <v>253.93</v>
      </c>
      <c r="I53" s="43">
        <v>126.74</v>
      </c>
      <c r="J53" s="43">
        <v>222.26</v>
      </c>
      <c r="K53" s="43">
        <v>34.29</v>
      </c>
      <c r="L53" s="43"/>
      <c r="M53" s="44">
        <v>428.18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1807.3400000000001</v>
      </c>
    </row>
    <row r="54" spans="1:34" x14ac:dyDescent="0.25">
      <c r="A54" s="17" t="s">
        <v>114</v>
      </c>
      <c r="B54" s="43">
        <v>22</v>
      </c>
      <c r="C54" s="43">
        <v>5.18</v>
      </c>
      <c r="D54" s="43"/>
      <c r="E54" s="43"/>
      <c r="F54" s="43"/>
      <c r="G54" s="43"/>
      <c r="H54" s="43"/>
      <c r="I54" s="43">
        <v>102.13</v>
      </c>
      <c r="J54" s="43">
        <v>12.38</v>
      </c>
      <c r="K54" s="43"/>
      <c r="L54" s="43">
        <v>34.32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176.01</v>
      </c>
    </row>
    <row r="55" spans="1:34" x14ac:dyDescent="0.25">
      <c r="A55" s="17" t="s">
        <v>52</v>
      </c>
      <c r="B55" s="43">
        <v>32.119999999999997</v>
      </c>
      <c r="C55" s="43">
        <v>20</v>
      </c>
      <c r="D55" s="43">
        <v>153.21</v>
      </c>
      <c r="E55" s="43">
        <v>0</v>
      </c>
      <c r="F55" s="43"/>
      <c r="G55" s="43">
        <v>31.83</v>
      </c>
      <c r="H55" s="43">
        <v>29.66</v>
      </c>
      <c r="I55" s="43">
        <v>25.66</v>
      </c>
      <c r="J55" s="43"/>
      <c r="K55" s="43"/>
      <c r="L55" s="43"/>
      <c r="M55" s="44">
        <v>40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332.48000000000008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3998.3999999999996</v>
      </c>
      <c r="C64" s="51">
        <f t="shared" ref="C64:AG64" si="21">+C15+C23+C31+C39+C47+C48+C49+C50+C51+C52+C53+C54+C55+C56+C57+C58+C59+C60+C61+C62+C63</f>
        <v>3000.11</v>
      </c>
      <c r="D64" s="51">
        <f t="shared" si="21"/>
        <v>3619.17</v>
      </c>
      <c r="E64" s="51">
        <f t="shared" si="21"/>
        <v>77.779999999999987</v>
      </c>
      <c r="F64" s="51">
        <f t="shared" si="21"/>
        <v>1639.4361999999999</v>
      </c>
      <c r="G64" s="51">
        <f t="shared" si="21"/>
        <v>1943.4499999999998</v>
      </c>
      <c r="H64" s="51">
        <f t="shared" si="21"/>
        <v>4264.3099999999995</v>
      </c>
      <c r="I64" s="51">
        <f t="shared" si="21"/>
        <v>5252.5</v>
      </c>
      <c r="J64" s="51">
        <f t="shared" si="21"/>
        <v>4545.84</v>
      </c>
      <c r="K64" s="51">
        <f t="shared" si="21"/>
        <v>1723.1599999999999</v>
      </c>
      <c r="L64" s="51">
        <f t="shared" si="21"/>
        <v>2946.0000000000005</v>
      </c>
      <c r="M64" s="51">
        <f t="shared" si="21"/>
        <v>3700.9199999999996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36711.076199999996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8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D</v>
      </c>
      <c r="J66" s="53" t="str">
        <f t="shared" si="22"/>
        <v>CAJA 3 N</v>
      </c>
      <c r="K66" s="53" t="str">
        <f t="shared" si="22"/>
        <v>CAJA 4 N</v>
      </c>
      <c r="L66" s="53" t="str">
        <f t="shared" si="22"/>
        <v>CAJA 8 N</v>
      </c>
      <c r="M66" s="53" t="str">
        <f t="shared" si="22"/>
        <v>CAJA 9 N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3998.08</v>
      </c>
      <c r="C67" s="55">
        <f t="shared" ref="C67:L67" si="23">C12</f>
        <v>2993.92</v>
      </c>
      <c r="D67" s="55">
        <f t="shared" si="23"/>
        <v>3602.46</v>
      </c>
      <c r="E67" s="55">
        <f t="shared" si="23"/>
        <v>54.13</v>
      </c>
      <c r="F67" s="55">
        <f t="shared" si="23"/>
        <v>1631.71</v>
      </c>
      <c r="G67" s="55">
        <f t="shared" si="23"/>
        <v>1873.38</v>
      </c>
      <c r="H67" s="55">
        <f t="shared" si="23"/>
        <v>4260.2700000000004</v>
      </c>
      <c r="I67" s="55">
        <f t="shared" si="23"/>
        <v>5248.32</v>
      </c>
      <c r="J67" s="55">
        <f t="shared" si="23"/>
        <v>4541.12</v>
      </c>
      <c r="K67" s="55">
        <f t="shared" si="23"/>
        <v>1726.07</v>
      </c>
      <c r="L67" s="55">
        <f t="shared" si="23"/>
        <v>2946.35</v>
      </c>
      <c r="M67" s="55">
        <f t="shared" si="22"/>
        <v>3698.33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36574.14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3998.08</v>
      </c>
      <c r="C69" s="57">
        <f t="shared" ref="C69:AG69" si="25">+C67+C68</f>
        <v>2993.92</v>
      </c>
      <c r="D69" s="57">
        <f t="shared" si="25"/>
        <v>3602.46</v>
      </c>
      <c r="E69" s="57">
        <f t="shared" si="25"/>
        <v>54.13</v>
      </c>
      <c r="F69" s="57">
        <f t="shared" si="25"/>
        <v>1631.71</v>
      </c>
      <c r="G69" s="57">
        <f t="shared" si="25"/>
        <v>1873.38</v>
      </c>
      <c r="H69" s="57">
        <f t="shared" si="25"/>
        <v>4260.2700000000004</v>
      </c>
      <c r="I69" s="57">
        <f t="shared" si="25"/>
        <v>5248.32</v>
      </c>
      <c r="J69" s="57">
        <f t="shared" si="25"/>
        <v>4541.12</v>
      </c>
      <c r="K69" s="57">
        <f t="shared" si="25"/>
        <v>1726.07</v>
      </c>
      <c r="L69" s="57">
        <f t="shared" si="25"/>
        <v>2946.35</v>
      </c>
      <c r="M69" s="57">
        <f t="shared" si="25"/>
        <v>3698.33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36574.14</v>
      </c>
    </row>
    <row r="70" spans="1:34" customFormat="1" ht="15" customHeight="1" x14ac:dyDescent="0.25">
      <c r="A70" s="56" t="s">
        <v>95</v>
      </c>
      <c r="B70" s="55">
        <f t="shared" ref="B70:AG70" si="26">+B64-B69</f>
        <v>0.31999999999970896</v>
      </c>
      <c r="C70" s="55">
        <f t="shared" si="26"/>
        <v>6.1900000000000546</v>
      </c>
      <c r="D70" s="55">
        <f t="shared" si="26"/>
        <v>16.710000000000036</v>
      </c>
      <c r="E70" s="55">
        <f t="shared" si="26"/>
        <v>23.649999999999984</v>
      </c>
      <c r="F70" s="55">
        <f t="shared" si="26"/>
        <v>7.7261999999998352</v>
      </c>
      <c r="G70" s="55">
        <f t="shared" si="26"/>
        <v>70.069999999999709</v>
      </c>
      <c r="H70" s="55">
        <f t="shared" si="26"/>
        <v>4.0399999999990541</v>
      </c>
      <c r="I70" s="55">
        <f t="shared" si="26"/>
        <v>4.180000000000291</v>
      </c>
      <c r="J70" s="55">
        <f t="shared" si="26"/>
        <v>4.7200000000002547</v>
      </c>
      <c r="K70" s="55">
        <f t="shared" si="26"/>
        <v>-2.9100000000000819</v>
      </c>
      <c r="L70" s="55">
        <f t="shared" si="26"/>
        <v>-0.3499999999994543</v>
      </c>
      <c r="M70" s="55">
        <f t="shared" si="26"/>
        <v>2.5899999999996908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136.93619999999908</v>
      </c>
    </row>
    <row r="71" spans="1:34" ht="112.5" customHeight="1" x14ac:dyDescent="0.25">
      <c r="A71" s="74" t="s">
        <v>96</v>
      </c>
      <c r="B71" s="14"/>
      <c r="C71" s="14" t="s">
        <v>123</v>
      </c>
      <c r="D71" s="14" t="s">
        <v>124</v>
      </c>
      <c r="E71" s="14" t="s">
        <v>125</v>
      </c>
      <c r="F71" s="14" t="s">
        <v>126</v>
      </c>
      <c r="G71" s="14" t="s">
        <v>127</v>
      </c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44794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2401.86</v>
      </c>
      <c r="C12" s="25">
        <v>2891.52</v>
      </c>
      <c r="D12" s="25">
        <v>4571.42</v>
      </c>
      <c r="E12" s="25">
        <v>4164.7299999999996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14029.529999999999</v>
      </c>
      <c r="AI12" s="25">
        <v>13832.11</v>
      </c>
      <c r="AJ12" s="66">
        <f>+AI12-AH12</f>
        <v>-197.41999999999825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161</v>
      </c>
      <c r="C15" s="22">
        <v>90.5</v>
      </c>
      <c r="D15" s="22">
        <v>491</v>
      </c>
      <c r="E15" s="22">
        <v>248.5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991</v>
      </c>
    </row>
    <row r="16" spans="1:36" s="31" customFormat="1" x14ac:dyDescent="0.25">
      <c r="A16" s="29" t="s">
        <v>20</v>
      </c>
      <c r="B16" s="30">
        <v>196</v>
      </c>
      <c r="C16" s="30">
        <v>215</v>
      </c>
      <c r="D16" s="30">
        <v>382</v>
      </c>
      <c r="E16" s="30">
        <v>358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1151</v>
      </c>
      <c r="AJ16" s="67"/>
    </row>
    <row r="17" spans="1:36" customFormat="1" x14ac:dyDescent="0.25">
      <c r="A17" s="45" t="s">
        <v>27</v>
      </c>
      <c r="B17" s="21">
        <f>B16*$B$8</f>
        <v>1211.28</v>
      </c>
      <c r="C17" s="21">
        <f>C16*$B$8</f>
        <v>1328.7</v>
      </c>
      <c r="D17" s="21">
        <f t="shared" ref="D17:AG17" si="2">D16*$B$8</f>
        <v>2360.7599999999998</v>
      </c>
      <c r="E17" s="21">
        <f t="shared" si="2"/>
        <v>2212.44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7113.18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196</v>
      </c>
      <c r="C22" s="19">
        <f t="shared" ref="C22:AG23" si="5">+C16+C18+C20</f>
        <v>215</v>
      </c>
      <c r="D22" s="19">
        <f t="shared" si="5"/>
        <v>382</v>
      </c>
      <c r="E22" s="19">
        <f t="shared" si="5"/>
        <v>358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1151</v>
      </c>
    </row>
    <row r="23" spans="1:36" customFormat="1" x14ac:dyDescent="0.25">
      <c r="A23" s="46" t="s">
        <v>26</v>
      </c>
      <c r="B23" s="18">
        <f>+B17+B19+B21</f>
        <v>1211.28</v>
      </c>
      <c r="C23" s="18">
        <f t="shared" si="5"/>
        <v>1328.7</v>
      </c>
      <c r="D23" s="18">
        <f t="shared" si="5"/>
        <v>2360.7599999999998</v>
      </c>
      <c r="E23" s="18">
        <f t="shared" si="5"/>
        <v>2212.44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7113.18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806.82</v>
      </c>
      <c r="C49" s="43">
        <v>1371.83</v>
      </c>
      <c r="D49" s="43">
        <v>1555.28</v>
      </c>
      <c r="E49" s="43">
        <v>1519.75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5253.68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135.30000000000001</v>
      </c>
      <c r="C53" s="43">
        <v>109.36</v>
      </c>
      <c r="D53" s="43">
        <v>102.96</v>
      </c>
      <c r="E53" s="43">
        <v>52.24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399.86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90.6</v>
      </c>
      <c r="C55" s="43"/>
      <c r="D55" s="43">
        <v>64.44</v>
      </c>
      <c r="E55" s="43">
        <v>133.08000000000001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288.12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2405</v>
      </c>
      <c r="C64" s="51">
        <f t="shared" ref="C64:AG64" si="21">+C15+C23+C31+C39+C47+C48+C49+C50+C51+C52+C53+C54+C55+C56+C57+C58+C59+C60+C61+C62+C63</f>
        <v>2900.39</v>
      </c>
      <c r="D64" s="51">
        <f t="shared" si="21"/>
        <v>4574.4399999999996</v>
      </c>
      <c r="E64" s="51">
        <f t="shared" si="21"/>
        <v>4166.01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14045.839999999998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2401.86</v>
      </c>
      <c r="C67" s="55">
        <f t="shared" ref="C67:L67" si="23">C12</f>
        <v>2891.52</v>
      </c>
      <c r="D67" s="55">
        <f t="shared" si="23"/>
        <v>4571.42</v>
      </c>
      <c r="E67" s="55">
        <f t="shared" si="23"/>
        <v>4164.7299999999996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14029.529999999999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2401.86</v>
      </c>
      <c r="C69" s="57">
        <f t="shared" ref="C69:AG69" si="25">+C67+C68</f>
        <v>2891.52</v>
      </c>
      <c r="D69" s="57">
        <f t="shared" si="25"/>
        <v>4571.42</v>
      </c>
      <c r="E69" s="57">
        <f t="shared" si="25"/>
        <v>4164.7299999999996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14029.529999999999</v>
      </c>
    </row>
    <row r="70" spans="1:34" customFormat="1" ht="15" customHeight="1" x14ac:dyDescent="0.25">
      <c r="A70" s="56" t="s">
        <v>95</v>
      </c>
      <c r="B70" s="55">
        <f t="shared" ref="B70:AG70" si="26">+B64-B69</f>
        <v>3.1399999999998727</v>
      </c>
      <c r="C70" s="55">
        <f t="shared" si="26"/>
        <v>8.8699999999998909</v>
      </c>
      <c r="D70" s="55">
        <f t="shared" si="26"/>
        <v>3.0199999999995271</v>
      </c>
      <c r="E70" s="55">
        <f t="shared" si="26"/>
        <v>1.2800000000006548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16.309999999999945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4098.3100000000004</v>
      </c>
      <c r="C12" s="25">
        <v>6005.65</v>
      </c>
      <c r="D12" s="25">
        <v>2520.15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12624.109999999999</v>
      </c>
      <c r="AI12" s="25">
        <v>12481.9</v>
      </c>
      <c r="AJ12" s="66">
        <f>+AI12-AH12</f>
        <v>-142.20999999999913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143</v>
      </c>
      <c r="C15" s="22">
        <v>745</v>
      </c>
      <c r="D15" s="22">
        <v>948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1836</v>
      </c>
    </row>
    <row r="16" spans="1:36" s="31" customFormat="1" x14ac:dyDescent="0.25">
      <c r="A16" s="29" t="s">
        <v>20</v>
      </c>
      <c r="B16" s="30">
        <v>369</v>
      </c>
      <c r="C16" s="30">
        <v>470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839</v>
      </c>
      <c r="AJ16" s="67"/>
    </row>
    <row r="17" spans="1:36" customFormat="1" x14ac:dyDescent="0.25">
      <c r="A17" s="45" t="s">
        <v>27</v>
      </c>
      <c r="B17" s="21">
        <f>B16*$B$8</f>
        <v>2280.42</v>
      </c>
      <c r="C17" s="21">
        <f>C16*$B$8</f>
        <v>2904.6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5185.0200000000004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369</v>
      </c>
      <c r="C22" s="19">
        <f t="shared" ref="C22:AG23" si="5">+C16+C18+C20</f>
        <v>470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839</v>
      </c>
    </row>
    <row r="23" spans="1:36" customFormat="1" x14ac:dyDescent="0.25">
      <c r="A23" s="46" t="s">
        <v>26</v>
      </c>
      <c r="B23" s="18">
        <f>+B17+B19+B21</f>
        <v>2280.42</v>
      </c>
      <c r="C23" s="18">
        <f t="shared" si="5"/>
        <v>2904.6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5185.0200000000004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14.97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14.97</v>
      </c>
    </row>
    <row r="41" spans="1:34" customFormat="1" x14ac:dyDescent="0.25">
      <c r="A41" s="45" t="s">
        <v>44</v>
      </c>
      <c r="B41" s="21">
        <f>B40*$B$8</f>
        <v>92.514600000000002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92.514600000000002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14.97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14.97</v>
      </c>
    </row>
    <row r="47" spans="1:34" customFormat="1" x14ac:dyDescent="0.25">
      <c r="A47" s="46" t="s">
        <v>48</v>
      </c>
      <c r="B47" s="18">
        <f>+B41+B43+B45</f>
        <v>92.514600000000002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92.514600000000002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1342.01</v>
      </c>
      <c r="C49" s="43">
        <v>2059.0700000000002</v>
      </c>
      <c r="D49" s="43">
        <v>1261.1600000000001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4662.24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211.03</v>
      </c>
      <c r="C53" s="43">
        <v>197.73</v>
      </c>
      <c r="D53" s="43">
        <v>313.62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722.38</v>
      </c>
    </row>
    <row r="54" spans="1:34" x14ac:dyDescent="0.25">
      <c r="A54" s="17" t="s">
        <v>114</v>
      </c>
      <c r="B54" s="43">
        <v>32.79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32.79</v>
      </c>
    </row>
    <row r="55" spans="1:34" x14ac:dyDescent="0.25">
      <c r="A55" s="17" t="s">
        <v>52</v>
      </c>
      <c r="B55" s="43"/>
      <c r="C55" s="43">
        <v>103.87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103.87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4101.7646000000004</v>
      </c>
      <c r="C64" s="51">
        <f t="shared" ref="C64:AG64" si="21">+C15+C23+C31+C39+C47+C48+C49+C50+C51+C52+C53+C54+C55+C56+C57+C58+C59+C60+C61+C62+C63</f>
        <v>6010.2699999999995</v>
      </c>
      <c r="D64" s="51">
        <f t="shared" si="21"/>
        <v>2522.7799999999997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12634.814599999998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4098.3100000000004</v>
      </c>
      <c r="C67" s="55">
        <f t="shared" ref="C67:L67" si="23">C12</f>
        <v>6005.65</v>
      </c>
      <c r="D67" s="55">
        <f t="shared" si="23"/>
        <v>2520.15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12624.109999999999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4098.3100000000004</v>
      </c>
      <c r="C69" s="57">
        <f t="shared" ref="C69:AG69" si="25">+C67+C68</f>
        <v>6005.65</v>
      </c>
      <c r="D69" s="57">
        <f t="shared" si="25"/>
        <v>2520.15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12624.109999999999</v>
      </c>
    </row>
    <row r="70" spans="1:34" customFormat="1" ht="15" customHeight="1" x14ac:dyDescent="0.25">
      <c r="A70" s="56" t="s">
        <v>95</v>
      </c>
      <c r="B70" s="55">
        <f t="shared" ref="B70:AG70" si="26">+B64-B69</f>
        <v>3.4546000000000276</v>
      </c>
      <c r="C70" s="55">
        <f t="shared" si="26"/>
        <v>4.6199999999998909</v>
      </c>
      <c r="D70" s="55">
        <f t="shared" si="26"/>
        <v>2.6299999999996544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10.704599999999573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73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W29" sqref="W28:W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371.87</v>
      </c>
      <c r="C12" s="25">
        <v>1080.45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1452.3200000000002</v>
      </c>
      <c r="AI12" s="25">
        <v>1439.02</v>
      </c>
      <c r="AJ12" s="66">
        <f>+AI12-AH12</f>
        <v>-13.300000000000182</v>
      </c>
    </row>
    <row r="13" spans="1:36" ht="19.5" customHeight="1" x14ac:dyDescent="0.25">
      <c r="A13" s="24" t="s">
        <v>117</v>
      </c>
      <c r="B13" s="25">
        <v>24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24</v>
      </c>
      <c r="AI13" s="25"/>
      <c r="AJ13" s="66">
        <f>+AI13-AH13</f>
        <v>-24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57.5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57.5</v>
      </c>
    </row>
    <row r="16" spans="1:36" s="31" customFormat="1" x14ac:dyDescent="0.25">
      <c r="A16" s="29" t="s">
        <v>20</v>
      </c>
      <c r="B16" s="30">
        <v>31</v>
      </c>
      <c r="C16" s="30">
        <v>45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76</v>
      </c>
      <c r="AJ16" s="67"/>
    </row>
    <row r="17" spans="1:36" customFormat="1" x14ac:dyDescent="0.25">
      <c r="A17" s="45" t="s">
        <v>27</v>
      </c>
      <c r="B17" s="21">
        <f>B16*$B$8</f>
        <v>191.57999999999998</v>
      </c>
      <c r="C17" s="21">
        <f>C16*$B$8</f>
        <v>278.09999999999997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469.67999999999995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31</v>
      </c>
      <c r="C22" s="19">
        <f t="shared" ref="C22:AG23" si="5">+C16+C18+C20</f>
        <v>45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76</v>
      </c>
    </row>
    <row r="23" spans="1:36" customFormat="1" x14ac:dyDescent="0.25">
      <c r="A23" s="46" t="s">
        <v>26</v>
      </c>
      <c r="B23" s="18">
        <f>+B17+B19+B21</f>
        <v>191.57999999999998</v>
      </c>
      <c r="C23" s="18">
        <f t="shared" si="5"/>
        <v>278.09999999999997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469.67999999999995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10.3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10.3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63.654000000000003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63.654000000000003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10.3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10.3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63.654000000000003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63.654000000000003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260.82</v>
      </c>
      <c r="C49" s="43">
        <v>580.74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841.56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60.24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60.24</v>
      </c>
    </row>
    <row r="54" spans="1:34" x14ac:dyDescent="0.25">
      <c r="A54" s="17" t="s">
        <v>114</v>
      </c>
      <c r="B54" s="43"/>
      <c r="C54" s="43">
        <v>29.43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29.43</v>
      </c>
    </row>
    <row r="55" spans="1:34" x14ac:dyDescent="0.25">
      <c r="A55" s="17" t="s">
        <v>52</v>
      </c>
      <c r="B55" s="43"/>
      <c r="C55" s="43">
        <v>12.12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12.12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452.4</v>
      </c>
      <c r="C64" s="51">
        <f t="shared" ref="C64:AG64" si="21">+C15+C23+C31+C39+C47+C48+C49+C50+C51+C52+C53+C54+C55+C56+C57+C58+C59+C60+C61+C62+C63</f>
        <v>1081.7839999999999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1534.1839999999997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371.87</v>
      </c>
      <c r="C67" s="55">
        <f t="shared" ref="C67:L67" si="23">C12</f>
        <v>1080.45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1452.3200000000002</v>
      </c>
    </row>
    <row r="68" spans="1:34" customFormat="1" x14ac:dyDescent="0.25">
      <c r="A68" s="56" t="s">
        <v>93</v>
      </c>
      <c r="B68" s="57">
        <f t="shared" ref="B68:AG68" si="24">+B13+B14</f>
        <v>24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24</v>
      </c>
    </row>
    <row r="69" spans="1:34" customFormat="1" x14ac:dyDescent="0.25">
      <c r="A69" s="56" t="s">
        <v>94</v>
      </c>
      <c r="B69" s="57">
        <f>+B67+B68</f>
        <v>395.87</v>
      </c>
      <c r="C69" s="57">
        <f t="shared" ref="C69:AG69" si="25">+C67+C68</f>
        <v>1080.45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1476.3200000000002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56.529999999999973</v>
      </c>
      <c r="C70" s="55">
        <f t="shared" si="26"/>
        <v>1.3339999999998327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57.863999999999805</v>
      </c>
    </row>
    <row r="71" spans="1:34" ht="102.75" customHeight="1" x14ac:dyDescent="0.25">
      <c r="A71" s="74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129</v>
      </c>
    </row>
    <row r="73" spans="1:34" x14ac:dyDescent="0.25">
      <c r="B73" s="12" t="s">
        <v>130</v>
      </c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71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D20" sqref="D2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523.19000000000005</v>
      </c>
      <c r="C12" s="25">
        <v>865.43</v>
      </c>
      <c r="D12" s="25">
        <v>2581.9299999999998</v>
      </c>
      <c r="E12" s="25">
        <v>1550.55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5521.0999999999995</v>
      </c>
      <c r="AI12" s="25"/>
      <c r="AJ12" s="66">
        <f>+AI12-AH12</f>
        <v>-5521.0999999999995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65</v>
      </c>
      <c r="C15" s="22">
        <v>64</v>
      </c>
      <c r="D15" s="22">
        <v>73.5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202.5</v>
      </c>
    </row>
    <row r="16" spans="1:36" s="31" customFormat="1" x14ac:dyDescent="0.25">
      <c r="A16" s="29" t="s">
        <v>20</v>
      </c>
      <c r="B16" s="30">
        <v>45</v>
      </c>
      <c r="C16" s="30">
        <v>76</v>
      </c>
      <c r="D16" s="30">
        <v>247</v>
      </c>
      <c r="E16" s="30">
        <v>235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603</v>
      </c>
      <c r="AJ16" s="67"/>
    </row>
    <row r="17" spans="1:36" customFormat="1" x14ac:dyDescent="0.25">
      <c r="A17" s="45" t="s">
        <v>27</v>
      </c>
      <c r="B17" s="21">
        <f>B16*$B$8</f>
        <v>278.09999999999997</v>
      </c>
      <c r="C17" s="21">
        <f>C16*$B$8</f>
        <v>469.67999999999995</v>
      </c>
      <c r="D17" s="21">
        <f t="shared" ref="D17:AG17" si="2">D16*$B$8</f>
        <v>1526.46</v>
      </c>
      <c r="E17" s="21">
        <f t="shared" si="2"/>
        <v>1452.3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3726.54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45</v>
      </c>
      <c r="C22" s="19">
        <f t="shared" ref="C22:AG23" si="5">+C16+C18+C20</f>
        <v>76</v>
      </c>
      <c r="D22" s="19">
        <f t="shared" si="5"/>
        <v>247</v>
      </c>
      <c r="E22" s="19">
        <f t="shared" si="5"/>
        <v>235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603</v>
      </c>
    </row>
    <row r="23" spans="1:36" customFormat="1" x14ac:dyDescent="0.25">
      <c r="A23" s="46" t="s">
        <v>26</v>
      </c>
      <c r="B23" s="18">
        <f>+B17+B19+B21</f>
        <v>278.09999999999997</v>
      </c>
      <c r="C23" s="18">
        <f t="shared" si="5"/>
        <v>469.67999999999995</v>
      </c>
      <c r="D23" s="18">
        <f t="shared" si="5"/>
        <v>1526.46</v>
      </c>
      <c r="E23" s="18">
        <f t="shared" si="5"/>
        <v>1452.3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3726.54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169.21</v>
      </c>
      <c r="C49" s="43">
        <v>332.77</v>
      </c>
      <c r="D49" s="43">
        <v>736.69</v>
      </c>
      <c r="E49" s="43">
        <v>158.27000000000001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1396.94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10.51</v>
      </c>
      <c r="C53" s="43"/>
      <c r="D53" s="43">
        <v>248.18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258.69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522.81999999999994</v>
      </c>
      <c r="C64" s="51">
        <f t="shared" ref="C64:AG64" si="21">+C15+C23+C31+C39+C47+C48+C49+C50+C51+C52+C53+C54+C55+C56+C57+C58+C59+C60+C61+C62+C63</f>
        <v>866.44999999999993</v>
      </c>
      <c r="D64" s="51">
        <f t="shared" si="21"/>
        <v>2584.83</v>
      </c>
      <c r="E64" s="51">
        <f t="shared" si="21"/>
        <v>1610.57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5584.67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523.19000000000005</v>
      </c>
      <c r="C67" s="55">
        <f t="shared" ref="C67:L67" si="23">C12</f>
        <v>865.43</v>
      </c>
      <c r="D67" s="55">
        <f t="shared" si="23"/>
        <v>2581.9299999999998</v>
      </c>
      <c r="E67" s="55">
        <f t="shared" si="23"/>
        <v>1550.55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5521.0999999999995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523.19000000000005</v>
      </c>
      <c r="C69" s="57">
        <f t="shared" ref="C69:AG69" si="25">+C67+C68</f>
        <v>865.43</v>
      </c>
      <c r="D69" s="57">
        <f t="shared" si="25"/>
        <v>2581.9299999999998</v>
      </c>
      <c r="E69" s="57">
        <f t="shared" si="25"/>
        <v>1550.55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5521.0999999999995</v>
      </c>
    </row>
    <row r="70" spans="1:34" customFormat="1" ht="15" customHeight="1" x14ac:dyDescent="0.25">
      <c r="A70" s="56" t="s">
        <v>95</v>
      </c>
      <c r="B70" s="55">
        <f t="shared" ref="B70:AG70" si="26">+B64-B69</f>
        <v>-0.37000000000011823</v>
      </c>
      <c r="C70" s="55">
        <f t="shared" si="26"/>
        <v>1.0199999999999818</v>
      </c>
      <c r="D70" s="55">
        <f t="shared" si="26"/>
        <v>2.9000000000000909</v>
      </c>
      <c r="E70" s="55">
        <f t="shared" si="26"/>
        <v>60.019999999999982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63.569999999999936</v>
      </c>
    </row>
    <row r="71" spans="1:34" ht="96" customHeight="1" x14ac:dyDescent="0.25">
      <c r="A71" s="74" t="s">
        <v>96</v>
      </c>
      <c r="B71" s="14"/>
      <c r="C71" s="14"/>
      <c r="D71" s="14"/>
      <c r="E71" s="14" t="s">
        <v>131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7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>
        <v>6.2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2539.61</v>
      </c>
      <c r="C12" s="25">
        <v>7364.21</v>
      </c>
      <c r="D12" s="25">
        <v>6319</v>
      </c>
      <c r="E12" s="25">
        <v>1177.25</v>
      </c>
      <c r="F12" s="25">
        <v>5356.17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22756.239999999998</v>
      </c>
      <c r="AI12" s="25">
        <v>22519.43</v>
      </c>
      <c r="AJ12" s="66">
        <f>+AI12-AH12</f>
        <v>-236.80999999999767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89.5</v>
      </c>
      <c r="C15" s="22">
        <v>665.5</v>
      </c>
      <c r="D15" s="22">
        <v>644.5</v>
      </c>
      <c r="E15" s="22">
        <v>114</v>
      </c>
      <c r="F15" s="22">
        <v>434.5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1948</v>
      </c>
    </row>
    <row r="16" spans="1:36" s="31" customFormat="1" x14ac:dyDescent="0.25">
      <c r="A16" s="29" t="s">
        <v>20</v>
      </c>
      <c r="B16" s="30">
        <v>126</v>
      </c>
      <c r="C16" s="30">
        <v>340</v>
      </c>
      <c r="D16" s="30">
        <v>375</v>
      </c>
      <c r="E16" s="30">
        <v>95</v>
      </c>
      <c r="F16" s="30">
        <v>394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1330</v>
      </c>
      <c r="AJ16" s="67"/>
    </row>
    <row r="17" spans="1:36" customFormat="1" x14ac:dyDescent="0.25">
      <c r="A17" s="45" t="s">
        <v>27</v>
      </c>
      <c r="B17" s="21">
        <f>B16*$B$8</f>
        <v>778.68</v>
      </c>
      <c r="C17" s="21">
        <f>C16*$B$8</f>
        <v>2101.1999999999998</v>
      </c>
      <c r="D17" s="21">
        <f t="shared" ref="D17:AG17" si="2">D16*$B$8</f>
        <v>2317.5</v>
      </c>
      <c r="E17" s="21">
        <f t="shared" si="2"/>
        <v>587.1</v>
      </c>
      <c r="F17" s="21">
        <f t="shared" si="2"/>
        <v>2434.92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8219.4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126</v>
      </c>
      <c r="C22" s="19">
        <f t="shared" ref="C22:AG23" si="5">+C16+C18+C20</f>
        <v>340</v>
      </c>
      <c r="D22" s="19">
        <f t="shared" si="5"/>
        <v>375</v>
      </c>
      <c r="E22" s="19">
        <f t="shared" si="5"/>
        <v>95</v>
      </c>
      <c r="F22" s="19">
        <f t="shared" si="5"/>
        <v>394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1330</v>
      </c>
    </row>
    <row r="23" spans="1:36" customFormat="1" x14ac:dyDescent="0.25">
      <c r="A23" s="46" t="s">
        <v>26</v>
      </c>
      <c r="B23" s="18">
        <f>+B17+B19+B21</f>
        <v>778.68</v>
      </c>
      <c r="C23" s="18">
        <f t="shared" si="5"/>
        <v>2101.1999999999998</v>
      </c>
      <c r="D23" s="18">
        <f t="shared" si="5"/>
        <v>2317.5</v>
      </c>
      <c r="E23" s="18">
        <f t="shared" si="5"/>
        <v>587.1</v>
      </c>
      <c r="F23" s="18">
        <f t="shared" si="5"/>
        <v>2434.92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8219.4</v>
      </c>
    </row>
    <row r="24" spans="1:36" x14ac:dyDescent="0.25">
      <c r="A24" s="13" t="s">
        <v>28</v>
      </c>
      <c r="B24" s="33"/>
      <c r="C24" s="33"/>
      <c r="D24" s="33"/>
      <c r="E24" s="33"/>
      <c r="F24" s="33">
        <v>50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310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310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50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310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310</v>
      </c>
    </row>
    <row r="32" spans="1:36" x14ac:dyDescent="0.25">
      <c r="A32" s="13" t="s">
        <v>34</v>
      </c>
      <c r="B32" s="35"/>
      <c r="C32" s="35"/>
      <c r="D32" s="35">
        <v>15</v>
      </c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15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92.699999999999989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92.699999999999989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15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92.699999999999989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92.699999999999989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1658.35</v>
      </c>
      <c r="C49" s="43">
        <v>4075.71</v>
      </c>
      <c r="D49" s="43">
        <v>2991.66</v>
      </c>
      <c r="E49" s="43">
        <v>428.98</v>
      </c>
      <c r="F49" s="43">
        <v>1915.79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11070.489999999998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14.67</v>
      </c>
      <c r="C53" s="43">
        <v>401.58</v>
      </c>
      <c r="D53" s="43">
        <v>246.41</v>
      </c>
      <c r="E53" s="43">
        <v>48.3</v>
      </c>
      <c r="F53" s="43">
        <v>195.98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906.93999999999994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132.16</v>
      </c>
      <c r="D55" s="43">
        <v>34.86</v>
      </c>
      <c r="E55" s="43"/>
      <c r="F55" s="43">
        <v>74.19</v>
      </c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241.20999999999998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2541.1999999999998</v>
      </c>
      <c r="C64" s="51">
        <f t="shared" ref="C64:AG64" si="21">+C15+C23+C31+C39+C47+C48+C49+C50+C51+C52+C53+C54+C55+C56+C57+C58+C59+C60+C61+C62+C63</f>
        <v>7376.15</v>
      </c>
      <c r="D64" s="51">
        <f t="shared" si="21"/>
        <v>6327.6299999999992</v>
      </c>
      <c r="E64" s="51">
        <f t="shared" si="21"/>
        <v>1178.3799999999999</v>
      </c>
      <c r="F64" s="51">
        <f t="shared" si="21"/>
        <v>5365.3799999999992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22788.739999999998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2539.61</v>
      </c>
      <c r="C67" s="55">
        <f t="shared" ref="C67:L67" si="23">C12</f>
        <v>7364.21</v>
      </c>
      <c r="D67" s="55">
        <f t="shared" si="23"/>
        <v>6319</v>
      </c>
      <c r="E67" s="55">
        <f t="shared" si="23"/>
        <v>1177.25</v>
      </c>
      <c r="F67" s="55">
        <f t="shared" si="23"/>
        <v>5356.17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22756.239999999998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2539.61</v>
      </c>
      <c r="C69" s="57">
        <f t="shared" ref="C69:AG69" si="25">+C67+C68</f>
        <v>7364.21</v>
      </c>
      <c r="D69" s="57">
        <f t="shared" si="25"/>
        <v>6319</v>
      </c>
      <c r="E69" s="57">
        <f t="shared" si="25"/>
        <v>1177.25</v>
      </c>
      <c r="F69" s="57">
        <f t="shared" si="25"/>
        <v>5356.17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22756.239999999998</v>
      </c>
    </row>
    <row r="70" spans="1:34" customFormat="1" ht="15" customHeight="1" x14ac:dyDescent="0.25">
      <c r="A70" s="56" t="s">
        <v>95</v>
      </c>
      <c r="B70" s="55">
        <f t="shared" ref="B70:AG70" si="26">+B64-B69</f>
        <v>1.5899999999996908</v>
      </c>
      <c r="C70" s="55">
        <f t="shared" si="26"/>
        <v>11.9399999999996</v>
      </c>
      <c r="D70" s="55">
        <f t="shared" si="26"/>
        <v>8.6299999999991996</v>
      </c>
      <c r="E70" s="55">
        <f t="shared" si="26"/>
        <v>1.1299999999998818</v>
      </c>
      <c r="F70" s="55">
        <f t="shared" si="26"/>
        <v>9.2099999999991269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32.499999999997499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2022-08-23T16:00:40Z</dcterms:modified>
</cp:coreProperties>
</file>