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AGOSTO 2022\"/>
    </mc:Choice>
  </mc:AlternateContent>
  <bookViews>
    <workbookView xWindow="0" yWindow="0" windowWidth="20400" windowHeight="7650" tabRatio="602" firstSheet="3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AB47" i="40"/>
  <c r="AG23" i="40"/>
  <c r="U23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V64" i="40"/>
  <c r="Y64" i="40"/>
  <c r="Y70" i="40" s="1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H39" i="40" s="1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G23" i="40" l="1"/>
  <c r="F39" i="40"/>
  <c r="E23" i="40"/>
  <c r="L39" i="40"/>
  <c r="E47" i="40"/>
  <c r="E64" i="40" s="1"/>
  <c r="E70" i="40" s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<sst xmlns="http://schemas.openxmlformats.org/spreadsheetml/2006/main" count="752" uniqueCount="137">
  <si>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</si>
  <si>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</si>
  <si>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</si>
  <si>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</si>
  <si>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</si>
  <si>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</si>
  <si>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</si>
  <si>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</si>
  <si>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</si>
  <si>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</si>
  <si>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</si>
  <si>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</si>
  <si>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</si>
  <si>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</si>
  <si>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</si>
  <si>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</si>
  <si>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</si>
  <si>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</si>
  <si>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</si>
  <si>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</si>
  <si>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</si>
  <si>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</si>
  <si>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</si>
  <si>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</si>
  <si>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</si>
  <si>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</si>
  <si>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</si>
  <si>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</si>
  <si>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</si>
  <si>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</si>
  <si>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</si>
  <si>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</si>
  <si>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</si>
  <si>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</si>
  <si>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</si>
  <si>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</si>
  <si>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</si>
  <si>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</si>
  <si>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</si>
  <si>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</si>
  <si>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</si>
  <si>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</si>
  <si>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</si>
  <si>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</si>
  <si>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</si>
  <si>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</si>
  <si>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</si>
  <si>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</si>
  <si>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</si>
  <si>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</si>
  <si>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</si>
  <si>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</si>
  <si>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</si>
  <si>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</si>
  <si>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</si>
  <si>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</si>
  <si>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</si>
  <si>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</si>
  <si>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</si>
  <si>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</si>
  <si>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</si>
  <si>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</si>
  <si>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</si>
  <si>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</si>
  <si>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</si>
  <si>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</si>
  <si>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</si>
  <si>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</si>
  <si>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</si>
  <si>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</si>
  <si>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</si>
  <si>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</si>
  <si>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</si>
  <si>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</si>
  <si>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</si>
  <si>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</si>
  <si>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</si>
  <si>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</si>
  <si>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</si>
  <si>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</si>
  <si>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</si>
  <si>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</si>
  <si>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</si>
  <si>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</si>
  <si>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</si>
  <si>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</si>
  <si>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</si>
  <si>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</si>
  <si>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</si>
  <si>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</si>
  <si>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</si>
  <si>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</si>
  <si>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</si>
  <si>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</si>
  <si>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</si>
  <si>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</si>
  <si>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</si>
  <si>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</si>
  <si>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</si>
  <si>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</si>
  <si>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</si>
  <si>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</si>
  <si>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</si>
  <si>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</si>
  <si>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</si>
  <si>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</si>
  <si>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</si>
  <si>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</si>
  <si>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</si>
  <si>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</si>
  <si>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</si>
  <si>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</si>
  <si>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</si>
  <si>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</si>
  <si>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</si>
  <si>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</si>
  <si>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</si>
  <si>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</si>
  <si>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</si>
  <si>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</si>
  <si>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</si>
  <si>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</si>
  <si>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</si>
  <si>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SE CARGO DE MAS</t>
  </si>
  <si>
    <t xml:space="preserve"> EN EFECTIVO 9.50</t>
  </si>
  <si>
    <t>R/F 7.00</t>
  </si>
  <si>
    <t>R/F 3.50</t>
  </si>
  <si>
    <t>sobrante en efectivo.</t>
  </si>
  <si>
    <t>mal registro 1$.</t>
  </si>
  <si>
    <t xml:space="preserve">18.08 no cargados en </t>
  </si>
  <si>
    <t>sistema por debito prov.</t>
  </si>
  <si>
    <t>r/f 76.50</t>
  </si>
  <si>
    <t>r/f 12.50</t>
  </si>
  <si>
    <t>mal registro 40 euros.</t>
  </si>
  <si>
    <t>r/f 182.00</t>
  </si>
  <si>
    <t>32F/C</t>
  </si>
  <si>
    <t>SOBRANTE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</si>
</sst>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96054.250000000015</v>
      </c>
      <c r="C2" s="42">
        <f>MODELO!AH12</f>
        <v>39113.29</v>
      </c>
      <c r="D2" s="42">
        <f>EXQUISITECES!AH12</f>
        <v>10151.89</v>
      </c>
      <c r="E2" s="42">
        <f>HOYADA!AH12</f>
        <v>14598.75</v>
      </c>
      <c r="F2" s="42">
        <f>FARMASTOP!AH12</f>
        <v>2024.9700000000003</v>
      </c>
      <c r="G2" s="42">
        <f>BOCAS!AH12</f>
        <v>6618.5</v>
      </c>
      <c r="H2" s="42">
        <f>LAGUNETICA!AH12</f>
        <v>24293.740000000005</v>
      </c>
      <c r="I2" s="42">
        <f>SANANTONIO!AH12</f>
        <v>0</v>
      </c>
      <c r="J2" s="42">
        <f>SUM(B2:I2)</f>
        <v>192855.39</v>
      </c>
    </row>
    <row r="3" spans="1:10" x14ac:dyDescent="0.25">
      <c r="A3" s="45" t="s">
        <v>0</v>
      </c>
      <c r="B3" s="42">
        <f>AUTOMERCADO!AH15</f>
        <v>3170</v>
      </c>
      <c r="C3" s="42">
        <f>MODELO!AH15</f>
        <v>1394.5</v>
      </c>
      <c r="D3" s="42">
        <f>EXQUISITECES!AH15</f>
        <v>381.5</v>
      </c>
      <c r="E3" s="42">
        <f>HOYADA!AH15</f>
        <v>1995.5</v>
      </c>
      <c r="F3" s="42">
        <f>FARMASTOP!AH15</f>
        <v>107</v>
      </c>
      <c r="G3" s="42">
        <f>BOCAS!AH15</f>
        <v>486</v>
      </c>
      <c r="H3" s="42">
        <f>LAGUNETICA!AH15</f>
        <v>1543.5</v>
      </c>
      <c r="I3" s="42">
        <f>SANANTONIO!AH15</f>
        <v>0</v>
      </c>
      <c r="J3" s="42">
        <f t="shared" ref="J3:J52" si="0">SUM(B3:I3)</f>
        <v>9078</v>
      </c>
    </row>
    <row r="4" spans="1:10" x14ac:dyDescent="0.25">
      <c r="A4" s="70" t="s">
        <v>20</v>
      </c>
      <c r="B4" s="42">
        <f>AUTOMERCADO!AH16</f>
        <v>6712</v>
      </c>
      <c r="C4" s="42">
        <f>MODELO!AH16</f>
        <v>2845</v>
      </c>
      <c r="D4" s="42">
        <f>EXQUISITECES!AH16</f>
        <v>825</v>
      </c>
      <c r="E4" s="42">
        <f>HOYADA!AH16</f>
        <v>747</v>
      </c>
      <c r="F4" s="42">
        <f>FARMASTOP!AH16</f>
        <v>77</v>
      </c>
      <c r="G4" s="42">
        <f>BOCAS!AH16</f>
        <v>612</v>
      </c>
      <c r="H4" s="42">
        <f>LAGUNETICA!AH16</f>
        <v>1847</v>
      </c>
      <c r="I4" s="42">
        <f>SANANTONIO!AH16</f>
        <v>0</v>
      </c>
      <c r="J4" s="42">
        <f t="shared" si="0"/>
        <v>13665</v>
      </c>
    </row>
    <row r="5" spans="1:10" x14ac:dyDescent="0.25">
      <c r="A5" s="45" t="s">
        <v>27</v>
      </c>
      <c r="B5" s="42">
        <f>AUTOMERCADO!AH17</f>
        <v>39399.440000000002</v>
      </c>
      <c r="C5" s="42">
        <f>MODELO!AH17</f>
        <v>16700.150000000001</v>
      </c>
      <c r="D5" s="42">
        <f>EXQUISITECES!AH17</f>
        <v>4842.75</v>
      </c>
      <c r="E5" s="42">
        <f>HOYADA!AH17</f>
        <v>4384.8899999999994</v>
      </c>
      <c r="F5" s="42">
        <f>FARMASTOP!AH17</f>
        <v>451.99</v>
      </c>
      <c r="G5" s="42">
        <f>BOCAS!AH17</f>
        <v>3592.44</v>
      </c>
      <c r="H5" s="42">
        <f>LAGUNETICA!AH17</f>
        <v>10841.890000000001</v>
      </c>
      <c r="I5" s="42">
        <f>SANANTONIO!AH17</f>
        <v>0</v>
      </c>
      <c r="J5" s="42">
        <f t="shared" si="0"/>
        <v>80213.55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6712</v>
      </c>
      <c r="C10" s="42">
        <f>MODELO!AH22</f>
        <v>2845</v>
      </c>
      <c r="D10" s="42">
        <f>EXQUISITECES!AH22</f>
        <v>825</v>
      </c>
      <c r="E10" s="42">
        <f>HOYADA!AH22</f>
        <v>747</v>
      </c>
      <c r="F10" s="42">
        <f>FARMASTOP!AH22</f>
        <v>77</v>
      </c>
      <c r="G10" s="42">
        <f>BOCAS!AH22</f>
        <v>612</v>
      </c>
      <c r="H10" s="42">
        <f>LAGUNETICA!AH22</f>
        <v>1847</v>
      </c>
      <c r="I10" s="42">
        <f>SANANTONIO!AH22</f>
        <v>0</v>
      </c>
      <c r="J10" s="42">
        <f t="shared" si="0"/>
        <v>13665</v>
      </c>
    </row>
    <row r="11" spans="1:10" x14ac:dyDescent="0.25">
      <c r="A11" s="46" t="s">
        <v>26</v>
      </c>
      <c r="B11" s="42">
        <f>AUTOMERCADO!AH23</f>
        <v>39399.440000000002</v>
      </c>
      <c r="C11" s="42">
        <f>MODELO!AH23</f>
        <v>16700.150000000001</v>
      </c>
      <c r="D11" s="42">
        <f>EXQUISITECES!AH23</f>
        <v>4842.75</v>
      </c>
      <c r="E11" s="42">
        <f>HOYADA!AH23</f>
        <v>4384.8899999999994</v>
      </c>
      <c r="F11" s="42">
        <f>FARMASTOP!AH23</f>
        <v>451.99</v>
      </c>
      <c r="G11" s="42">
        <f>BOCAS!AH23</f>
        <v>3592.44</v>
      </c>
      <c r="H11" s="42">
        <f>LAGUNETICA!AH23</f>
        <v>10841.890000000001</v>
      </c>
      <c r="I11" s="42">
        <f>SANANTONIO!AH23</f>
        <v>0</v>
      </c>
      <c r="J11" s="42">
        <f t="shared" si="0"/>
        <v>80213.55</v>
      </c>
    </row>
    <row r="12" spans="1:10" x14ac:dyDescent="0.25">
      <c r="A12" s="45" t="s">
        <v>28</v>
      </c>
      <c r="B12" s="42">
        <f>AUTOMERCADO!AH24</f>
        <v>20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20</v>
      </c>
    </row>
    <row r="13" spans="1:10" x14ac:dyDescent="0.25">
      <c r="A13" s="45" t="s">
        <v>31</v>
      </c>
      <c r="B13" s="42">
        <f>AUTOMERCADO!AH25</f>
        <v>119.39999999999999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119.39999999999999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20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20</v>
      </c>
    </row>
    <row r="19" spans="1:10" x14ac:dyDescent="0.25">
      <c r="A19" s="46" t="s">
        <v>33</v>
      </c>
      <c r="B19" s="42">
        <f>AUTOMERCADO!AH31</f>
        <v>119.39999999999999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119.39999999999999</v>
      </c>
    </row>
    <row r="20" spans="1:10" x14ac:dyDescent="0.25">
      <c r="A20" s="45" t="s">
        <v>34</v>
      </c>
      <c r="B20" s="42">
        <f>AUTOMERCADO!AH32</f>
        <v>695.14</v>
      </c>
      <c r="C20" s="42">
        <f>MODELO!AH32</f>
        <v>43.6</v>
      </c>
      <c r="D20" s="42">
        <f>EXQUISITECES!AH32</f>
        <v>23.27</v>
      </c>
      <c r="E20" s="42">
        <f>HOYADA!AH32</f>
        <v>0</v>
      </c>
      <c r="F20" s="42">
        <f>FARMASTOP!AH32</f>
        <v>44.25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806.26</v>
      </c>
    </row>
    <row r="21" spans="1:10" x14ac:dyDescent="0.25">
      <c r="A21" s="45" t="s">
        <v>35</v>
      </c>
      <c r="B21" s="42">
        <f>AUTOMERCADO!AH33</f>
        <v>4080.4718000000003</v>
      </c>
      <c r="C21" s="42">
        <f>MODELO!AH33</f>
        <v>255.93200000000002</v>
      </c>
      <c r="D21" s="42">
        <f>EXQUISITECES!AH33</f>
        <v>136.5949</v>
      </c>
      <c r="E21" s="42">
        <f>HOYADA!AH33</f>
        <v>0</v>
      </c>
      <c r="F21" s="42">
        <f>FARMASTOP!AH33</f>
        <v>259.7475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4732.7462000000005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695.14</v>
      </c>
      <c r="C26" s="42">
        <f>MODELO!AH38</f>
        <v>43.6</v>
      </c>
      <c r="D26" s="42">
        <f>EXQUISITECES!AH38</f>
        <v>23.27</v>
      </c>
      <c r="E26" s="42">
        <f>HOYADA!AH38</f>
        <v>0</v>
      </c>
      <c r="F26" s="42">
        <f>FARMASTOP!AH38</f>
        <v>44.25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806.26</v>
      </c>
    </row>
    <row r="27" spans="1:10" x14ac:dyDescent="0.25">
      <c r="A27" s="46" t="s">
        <v>42</v>
      </c>
      <c r="B27" s="42">
        <f>AUTOMERCADO!AH39</f>
        <v>4080.4718000000003</v>
      </c>
      <c r="C27" s="42">
        <f>MODELO!AH39</f>
        <v>255.93200000000002</v>
      </c>
      <c r="D27" s="42">
        <f>EXQUISITECES!AH39</f>
        <v>136.5949</v>
      </c>
      <c r="E27" s="42">
        <f>HOYADA!AH39</f>
        <v>0</v>
      </c>
      <c r="F27" s="42">
        <f>FARMASTOP!AH39</f>
        <v>259.7475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4732.7462000000005</v>
      </c>
    </row>
    <row r="28" spans="1:10" x14ac:dyDescent="0.25">
      <c r="A28" s="45" t="s">
        <v>43</v>
      </c>
      <c r="B28" s="42">
        <f>AUTOMERCADO!AH40</f>
        <v>243.5</v>
      </c>
      <c r="C28" s="42">
        <f>MODELO!AH40</f>
        <v>24.17</v>
      </c>
      <c r="D28" s="42">
        <f>EXQUISITECES!AH40</f>
        <v>15.77</v>
      </c>
      <c r="E28" s="42">
        <f>HOYADA!AH40</f>
        <v>4.6900000000000004</v>
      </c>
      <c r="F28" s="42">
        <f>FARMASTOP!AH40</f>
        <v>12.09</v>
      </c>
      <c r="G28" s="42">
        <f>BOCAS!AH40</f>
        <v>0</v>
      </c>
      <c r="H28" s="42">
        <f>LAGUNETICA!AH40</f>
        <v>21.77</v>
      </c>
      <c r="I28" s="42">
        <f>SANANTONIO!AH40</f>
        <v>0</v>
      </c>
      <c r="J28" s="42">
        <f t="shared" si="0"/>
        <v>321.98999999999995</v>
      </c>
    </row>
    <row r="29" spans="1:10" x14ac:dyDescent="0.25">
      <c r="A29" s="45" t="s">
        <v>44</v>
      </c>
      <c r="B29" s="42">
        <f>AUTOMERCADO!AH41</f>
        <v>1429.3449999999998</v>
      </c>
      <c r="C29" s="42">
        <f>MODELO!AH41</f>
        <v>141.87790000000001</v>
      </c>
      <c r="D29" s="42">
        <f>EXQUISITECES!AH41</f>
        <v>92.569900000000004</v>
      </c>
      <c r="E29" s="42">
        <f>HOYADA!AH41</f>
        <v>27.530300000000004</v>
      </c>
      <c r="F29" s="42">
        <f>FARMASTOP!AH41</f>
        <v>70.968299999999999</v>
      </c>
      <c r="G29" s="42">
        <f>BOCAS!AH41</f>
        <v>0</v>
      </c>
      <c r="H29" s="42">
        <f>LAGUNETICA!AH41</f>
        <v>127.7899</v>
      </c>
      <c r="I29" s="42">
        <f>SANANTONIO!AH41</f>
        <v>0</v>
      </c>
      <c r="J29" s="42">
        <f t="shared" si="0"/>
        <v>1890.0812999999996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243.5</v>
      </c>
      <c r="C34" s="42">
        <f>MODELO!AH46</f>
        <v>24.17</v>
      </c>
      <c r="D34" s="42">
        <f>EXQUISITECES!AH46</f>
        <v>15.77</v>
      </c>
      <c r="E34" s="42">
        <f>HOYADA!AH46</f>
        <v>4.6900000000000004</v>
      </c>
      <c r="F34" s="42">
        <f>FARMASTOP!AH46</f>
        <v>12.09</v>
      </c>
      <c r="G34" s="42">
        <f>BOCAS!AH46</f>
        <v>0</v>
      </c>
      <c r="H34" s="42">
        <f>LAGUNETICA!AH46</f>
        <v>21.77</v>
      </c>
      <c r="I34" s="42">
        <f>SANANTONIO!AH46</f>
        <v>0</v>
      </c>
      <c r="J34" s="42">
        <f t="shared" si="0"/>
        <v>321.98999999999995</v>
      </c>
    </row>
    <row r="35" spans="1:10" x14ac:dyDescent="0.25">
      <c r="A35" s="46" t="s">
        <v>48</v>
      </c>
      <c r="B35" s="42">
        <f>AUTOMERCADO!AH47</f>
        <v>1429.3449999999998</v>
      </c>
      <c r="C35" s="42">
        <f>MODELO!AH47</f>
        <v>141.87790000000001</v>
      </c>
      <c r="D35" s="42">
        <f>EXQUISITECES!AH47</f>
        <v>92.569900000000004</v>
      </c>
      <c r="E35" s="42">
        <f>HOYADA!AH47</f>
        <v>27.530300000000004</v>
      </c>
      <c r="F35" s="42">
        <f>FARMASTOP!AH47</f>
        <v>70.968299999999999</v>
      </c>
      <c r="G35" s="42">
        <f>BOCAS!AH47</f>
        <v>0</v>
      </c>
      <c r="H35" s="42">
        <f>LAGUNETICA!AH47</f>
        <v>127.7899</v>
      </c>
      <c r="I35" s="42">
        <f>SANANTONIO!AH47</f>
        <v>0</v>
      </c>
      <c r="J35" s="42">
        <f t="shared" si="0"/>
        <v>1890.0812999999996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40450.35</v>
      </c>
      <c r="C37" s="42">
        <f>MODELO!AH49</f>
        <v>13478.390000000001</v>
      </c>
      <c r="D37" s="42">
        <f>EXQUISITECES!AH49</f>
        <v>3918.49</v>
      </c>
      <c r="E37" s="42">
        <f>HOYADA!AH49</f>
        <v>6372.63</v>
      </c>
      <c r="F37" s="42">
        <f>FARMASTOP!AH49</f>
        <v>992.62</v>
      </c>
      <c r="G37" s="42">
        <f>BOCAS!AH49</f>
        <v>2170.16</v>
      </c>
      <c r="H37" s="42">
        <f>LAGUNETICA!AH49</f>
        <v>3887.39</v>
      </c>
      <c r="I37" s="42">
        <f>SANANTONIO!AH49</f>
        <v>0</v>
      </c>
      <c r="J37" s="42">
        <f t="shared" si="0"/>
        <v>71270.03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3301.31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6531.5499999999993</v>
      </c>
      <c r="I40" s="42">
        <f>SANANTONIO!AH52</f>
        <v>0</v>
      </c>
      <c r="J40" s="42">
        <f t="shared" si="0"/>
        <v>9832.8599999999988</v>
      </c>
    </row>
    <row r="41" spans="1:10" x14ac:dyDescent="0.25">
      <c r="A41" s="71" t="s">
        <v>18</v>
      </c>
      <c r="B41" s="42">
        <f>AUTOMERCADO!AH53</f>
        <v>3426.8399999999997</v>
      </c>
      <c r="C41" s="42">
        <f>MODELO!AH53</f>
        <v>2806.4</v>
      </c>
      <c r="D41" s="42">
        <f>EXQUISITECES!AH53</f>
        <v>787.66000000000008</v>
      </c>
      <c r="E41" s="42">
        <f>HOYADA!AH53</f>
        <v>1716.23</v>
      </c>
      <c r="F41" s="42">
        <f>FARMASTOP!AH53</f>
        <v>109.34</v>
      </c>
      <c r="G41" s="42">
        <f>BOCAS!AH53</f>
        <v>258.82</v>
      </c>
      <c r="H41" s="42">
        <f>LAGUNETICA!AH53</f>
        <v>1356.7099999999998</v>
      </c>
      <c r="I41" s="42">
        <f>SANANTONIO!AH53</f>
        <v>0</v>
      </c>
      <c r="J41" s="42">
        <f t="shared" si="0"/>
        <v>10461.999999999998</v>
      </c>
    </row>
    <row r="42" spans="1:10" x14ac:dyDescent="0.25">
      <c r="A42" s="71" t="s">
        <v>114</v>
      </c>
      <c r="B42" s="42">
        <f>AUTOMERCADO!AH54</f>
        <v>417.93</v>
      </c>
      <c r="C42" s="42">
        <f>MODELO!AH54</f>
        <v>244.92</v>
      </c>
      <c r="D42" s="42">
        <f>EXQUISITECES!AH54</f>
        <v>0</v>
      </c>
      <c r="E42" s="42">
        <f>HOYADA!AH54</f>
        <v>13.28</v>
      </c>
      <c r="F42" s="42">
        <f>FARMASTOP!AH54</f>
        <v>5.87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682</v>
      </c>
    </row>
    <row r="43" spans="1:10" x14ac:dyDescent="0.25">
      <c r="A43" s="71" t="s">
        <v>52</v>
      </c>
      <c r="B43" s="42">
        <f>AUTOMERCADO!AH55</f>
        <v>3906.6700000000005</v>
      </c>
      <c r="C43" s="42">
        <f>MODELO!AH55</f>
        <v>733.09</v>
      </c>
      <c r="D43" s="42">
        <f>EXQUISITECES!AH55</f>
        <v>0</v>
      </c>
      <c r="E43" s="42">
        <f>HOYADA!AH55</f>
        <v>90.29</v>
      </c>
      <c r="F43" s="42">
        <f>FARMASTOP!AH55</f>
        <v>42.94</v>
      </c>
      <c r="G43" s="42">
        <f>BOCAS!AH55</f>
        <v>0</v>
      </c>
      <c r="H43" s="42">
        <f>LAGUNETICA!AH55</f>
        <v>150</v>
      </c>
      <c r="I43" s="42">
        <f>SANANTONIO!AH55</f>
        <v>0</v>
      </c>
      <c r="J43" s="42">
        <f t="shared" si="0"/>
        <v>4922.99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129.76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129.76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96400.446800000005</v>
      </c>
      <c r="C52" s="72">
        <f>MODELO!AH64</f>
        <v>39186.329899999997</v>
      </c>
      <c r="D52" s="72">
        <f>EXQUISITECES!AH64</f>
        <v>10159.5648</v>
      </c>
      <c r="E52" s="72">
        <f>HOYADA!AH64</f>
        <v>14600.3503</v>
      </c>
      <c r="F52" s="72">
        <f>FARMASTOP!AH64</f>
        <v>2040.4757999999999</v>
      </c>
      <c r="G52" s="72">
        <f>BOCAS!AH64</f>
        <v>6507.42</v>
      </c>
      <c r="H52" s="72">
        <f>LAGUNETICA!AH64</f>
        <v>24438.829900000001</v>
      </c>
      <c r="I52" s="72">
        <f>SANANTONIO!AH64</f>
        <v>0</v>
      </c>
      <c r="J52" s="72">
        <f t="shared" si="0"/>
        <v>193333.41749999998</v>
      </c>
    </row>
    <row r="53" spans="1:10" x14ac:dyDescent="0.25">
      <c r="A53" s="54" t="s">
        <v>3</v>
      </c>
      <c r="B53" s="42">
        <f>B2</f>
        <v>96054.250000000015</v>
      </c>
      <c r="C53" s="42">
        <f t="shared" ref="C53:I53" si="1">C2</f>
        <v>39113.29</v>
      </c>
      <c r="D53" s="42">
        <f t="shared" si="1"/>
        <v>10151.89</v>
      </c>
      <c r="E53" s="42">
        <f t="shared" si="1"/>
        <v>14598.75</v>
      </c>
      <c r="F53" s="42">
        <f t="shared" si="1"/>
        <v>2024.9700000000003</v>
      </c>
      <c r="G53" s="42">
        <f t="shared" si="1"/>
        <v>6618.5</v>
      </c>
      <c r="H53" s="42">
        <f t="shared" si="1"/>
        <v>24293.740000000005</v>
      </c>
      <c r="I53" s="42">
        <f t="shared" si="1"/>
        <v>0</v>
      </c>
      <c r="J53" s="42">
        <f>J2</f>
        <v>192855.39</v>
      </c>
    </row>
    <row r="54" spans="1:10" x14ac:dyDescent="0.25">
      <c r="A54" s="56" t="s">
        <v>95</v>
      </c>
      <c r="B54" s="42">
        <f>+B52-B53</f>
        <v>346.19679999999062</v>
      </c>
      <c r="C54" s="42">
        <f t="shared" ref="C54:I54" si="2">+C52-C53</f>
        <v>73.039899999996123</v>
      </c>
      <c r="D54" s="42">
        <f t="shared" si="2"/>
        <v>7.6748000000006869</v>
      </c>
      <c r="E54" s="42">
        <f t="shared" si="2"/>
        <v>1.6003000000000611</v>
      </c>
      <c r="F54" s="42">
        <f t="shared" si="2"/>
        <v>15.505799999999681</v>
      </c>
      <c r="G54" s="42">
        <f t="shared" si="2"/>
        <v>-111.07999999999993</v>
      </c>
      <c r="H54" s="42">
        <f t="shared" si="2"/>
        <v>145.0898999999954</v>
      </c>
      <c r="I54" s="42">
        <f t="shared" si="2"/>
        <v>0</v>
      </c>
      <c r="J54" s="42">
        <f>+J52-J53</f>
        <v>478.0274999999674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5.97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5685.09</v>
      </c>
      <c r="C12" s="25">
        <v>10008.129999999999</v>
      </c>
      <c r="D12" s="25">
        <v>11196.08</v>
      </c>
      <c r="E12" s="25">
        <v>10397.459999999999</v>
      </c>
      <c r="F12" s="25">
        <v>4984.51</v>
      </c>
      <c r="G12" s="25">
        <v>90.91</v>
      </c>
      <c r="H12" s="25">
        <v>10380.030000000001</v>
      </c>
      <c r="I12" s="25">
        <v>6691.98</v>
      </c>
      <c r="J12" s="25">
        <v>6848.34</v>
      </c>
      <c r="K12" s="25">
        <v>7548.2</v>
      </c>
      <c r="L12" s="25">
        <v>7848.52</v>
      </c>
      <c r="M12" s="25">
        <v>10950.79</v>
      </c>
      <c r="N12" s="25">
        <v>1271.25</v>
      </c>
      <c r="O12" s="25">
        <v>489.22</v>
      </c>
      <c r="P12" s="25">
        <v>1663.74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96054.250000000015</v>
      </c>
      <c r="AI12" s="25">
        <v>94772.98</v>
      </c>
      <c r="AJ12" s="66">
        <f>+AI12-AH12</f>
        <v>-1281.2700000000186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1148.5</v>
      </c>
      <c r="C15" s="22"/>
      <c r="D15" s="22">
        <v>226.5</v>
      </c>
      <c r="E15" s="22">
        <v>790</v>
      </c>
      <c r="F15" s="22">
        <v>151</v>
      </c>
      <c r="G15" s="22">
        <v>1</v>
      </c>
      <c r="H15" s="22">
        <v>140.5</v>
      </c>
      <c r="I15" s="22"/>
      <c r="J15" s="22"/>
      <c r="K15" s="22">
        <v>423</v>
      </c>
      <c r="L15" s="22">
        <v>89.5</v>
      </c>
      <c r="M15" s="22"/>
      <c r="N15" s="22"/>
      <c r="O15" s="22">
        <v>14.5</v>
      </c>
      <c r="P15" s="22">
        <v>185.5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3170</v>
      </c>
    </row>
    <row r="16" spans="1:36" s="31" customFormat="1" x14ac:dyDescent="0.25">
      <c r="A16" s="29" t="s">
        <v>20</v>
      </c>
      <c r="B16" s="30">
        <v>232</v>
      </c>
      <c r="C16" s="30">
        <v>664</v>
      </c>
      <c r="D16" s="30">
        <v>455</v>
      </c>
      <c r="E16" s="30">
        <v>718</v>
      </c>
      <c r="F16" s="30">
        <v>217</v>
      </c>
      <c r="G16" s="30"/>
      <c r="H16" s="30">
        <v>840</v>
      </c>
      <c r="I16" s="30">
        <v>746</v>
      </c>
      <c r="J16" s="30">
        <v>545</v>
      </c>
      <c r="K16" s="30">
        <v>457</v>
      </c>
      <c r="L16" s="30">
        <v>616</v>
      </c>
      <c r="M16" s="30">
        <v>1155</v>
      </c>
      <c r="N16" s="30"/>
      <c r="O16" s="30"/>
      <c r="P16" s="30">
        <v>67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6712</v>
      </c>
      <c r="AJ16" s="67"/>
    </row>
    <row r="17" spans="1:36" customFormat="1" x14ac:dyDescent="0.25">
      <c r="A17" s="45" t="s">
        <v>27</v>
      </c>
      <c r="B17" s="21">
        <f>B16*$B$8</f>
        <v>1361.84</v>
      </c>
      <c r="C17" s="21">
        <f>C16*$B$8</f>
        <v>3897.6800000000003</v>
      </c>
      <c r="D17" s="21">
        <f t="shared" ref="D17:L17" si="2">D16*$B$8</f>
        <v>2670.85</v>
      </c>
      <c r="E17" s="21">
        <f t="shared" si="2"/>
        <v>4214.66</v>
      </c>
      <c r="F17" s="21">
        <f t="shared" si="2"/>
        <v>1273.79</v>
      </c>
      <c r="G17" s="21">
        <f t="shared" si="2"/>
        <v>0</v>
      </c>
      <c r="H17" s="21">
        <f t="shared" si="2"/>
        <v>4930.8</v>
      </c>
      <c r="I17" s="21">
        <f t="shared" si="2"/>
        <v>4379.0200000000004</v>
      </c>
      <c r="J17" s="21">
        <f t="shared" si="2"/>
        <v>3199.15</v>
      </c>
      <c r="K17" s="21">
        <f t="shared" si="2"/>
        <v>2682.59</v>
      </c>
      <c r="L17" s="21">
        <f t="shared" si="2"/>
        <v>3615.92</v>
      </c>
      <c r="M17" s="21">
        <f t="shared" ref="M17:R17" si="3">M16*$B$8</f>
        <v>6779.85</v>
      </c>
      <c r="N17" s="21">
        <f t="shared" si="3"/>
        <v>0</v>
      </c>
      <c r="O17" s="21">
        <f t="shared" si="3"/>
        <v>0</v>
      </c>
      <c r="P17" s="21">
        <f t="shared" si="3"/>
        <v>393.29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39399.440000000002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232</v>
      </c>
      <c r="C22" s="19">
        <f t="shared" ref="C22:L22" si="11">+C16+C18+C20</f>
        <v>664</v>
      </c>
      <c r="D22" s="19">
        <f t="shared" si="11"/>
        <v>455</v>
      </c>
      <c r="E22" s="19">
        <f t="shared" si="11"/>
        <v>718</v>
      </c>
      <c r="F22" s="19">
        <f t="shared" si="11"/>
        <v>217</v>
      </c>
      <c r="G22" s="19">
        <f t="shared" si="11"/>
        <v>0</v>
      </c>
      <c r="H22" s="19">
        <f t="shared" si="11"/>
        <v>840</v>
      </c>
      <c r="I22" s="19">
        <f t="shared" si="11"/>
        <v>746</v>
      </c>
      <c r="J22" s="19">
        <f t="shared" si="11"/>
        <v>545</v>
      </c>
      <c r="K22" s="19">
        <f t="shared" si="11"/>
        <v>457</v>
      </c>
      <c r="L22" s="19">
        <f t="shared" si="11"/>
        <v>616</v>
      </c>
      <c r="M22" s="19">
        <f t="shared" ref="M22:S22" si="12">+M16+M18+M20</f>
        <v>1155</v>
      </c>
      <c r="N22" s="19">
        <f t="shared" si="12"/>
        <v>0</v>
      </c>
      <c r="O22" s="19">
        <f t="shared" si="12"/>
        <v>0</v>
      </c>
      <c r="P22" s="19">
        <f t="shared" si="12"/>
        <v>67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6712</v>
      </c>
    </row>
    <row r="23" spans="1:36" customFormat="1" x14ac:dyDescent="0.25">
      <c r="A23" s="46" t="s">
        <v>26</v>
      </c>
      <c r="B23" s="18">
        <f>+B17+B19+B21</f>
        <v>1361.84</v>
      </c>
      <c r="C23" s="18">
        <f t="shared" ref="C23:L23" si="14">+C17+C19+C21</f>
        <v>3897.6800000000003</v>
      </c>
      <c r="D23" s="18">
        <f t="shared" si="14"/>
        <v>2670.85</v>
      </c>
      <c r="E23" s="18">
        <f t="shared" si="14"/>
        <v>4214.66</v>
      </c>
      <c r="F23" s="18">
        <f t="shared" si="14"/>
        <v>1273.79</v>
      </c>
      <c r="G23" s="18">
        <f t="shared" si="14"/>
        <v>0</v>
      </c>
      <c r="H23" s="18">
        <f t="shared" si="14"/>
        <v>4930.8</v>
      </c>
      <c r="I23" s="18">
        <f t="shared" si="14"/>
        <v>4379.0200000000004</v>
      </c>
      <c r="J23" s="18">
        <f t="shared" si="14"/>
        <v>3199.15</v>
      </c>
      <c r="K23" s="18">
        <f t="shared" si="14"/>
        <v>2682.59</v>
      </c>
      <c r="L23" s="18">
        <f t="shared" si="14"/>
        <v>3615.92</v>
      </c>
      <c r="M23" s="18">
        <f t="shared" ref="M23:S23" si="15">+M17+M19+M21</f>
        <v>6779.85</v>
      </c>
      <c r="N23" s="18">
        <f t="shared" si="15"/>
        <v>0</v>
      </c>
      <c r="O23" s="18">
        <f t="shared" si="15"/>
        <v>0</v>
      </c>
      <c r="P23" s="18">
        <f t="shared" si="15"/>
        <v>393.29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39399.440000000002</v>
      </c>
    </row>
    <row r="24" spans="1:36" x14ac:dyDescent="0.25">
      <c r="A24" s="13" t="s">
        <v>28</v>
      </c>
      <c r="B24" s="33"/>
      <c r="C24" s="33"/>
      <c r="D24" s="33"/>
      <c r="E24" s="33"/>
      <c r="F24" s="33">
        <v>10</v>
      </c>
      <c r="G24" s="33"/>
      <c r="H24" s="33"/>
      <c r="I24" s="33"/>
      <c r="J24" s="33">
        <v>10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59.699999999999996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59.699999999999996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119.39999999999999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10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10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59.699999999999996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59.699999999999996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119.39999999999999</v>
      </c>
    </row>
    <row r="32" spans="1:36" x14ac:dyDescent="0.25">
      <c r="A32" s="13" t="s">
        <v>34</v>
      </c>
      <c r="B32" s="35"/>
      <c r="C32" s="35">
        <v>79.739999999999995</v>
      </c>
      <c r="D32" s="35">
        <v>195.52</v>
      </c>
      <c r="E32" s="35"/>
      <c r="F32" s="35"/>
      <c r="G32" s="35"/>
      <c r="H32" s="35">
        <v>87.11</v>
      </c>
      <c r="I32" s="35">
        <v>39.630000000000003</v>
      </c>
      <c r="J32" s="35"/>
      <c r="K32" s="35">
        <v>83.69</v>
      </c>
      <c r="L32" s="35"/>
      <c r="M32" s="36">
        <v>209.45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695.14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468.07380000000001</v>
      </c>
      <c r="D33" s="21">
        <f t="shared" si="30"/>
        <v>1147.7024000000001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511.33570000000003</v>
      </c>
      <c r="I33" s="21">
        <f t="shared" si="30"/>
        <v>232.62810000000002</v>
      </c>
      <c r="J33" s="21">
        <f t="shared" si="30"/>
        <v>0</v>
      </c>
      <c r="K33" s="21">
        <f t="shared" si="30"/>
        <v>491.26029999999997</v>
      </c>
      <c r="L33" s="21">
        <f t="shared" si="30"/>
        <v>0</v>
      </c>
      <c r="M33" s="21">
        <f t="shared" ref="M33:R33" si="31">M32*$B$8</f>
        <v>1229.4714999999999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4080.4718000000003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79.739999999999995</v>
      </c>
      <c r="D38" s="19">
        <f t="shared" si="39"/>
        <v>195.52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87.11</v>
      </c>
      <c r="I38" s="19">
        <f t="shared" si="39"/>
        <v>39.630000000000003</v>
      </c>
      <c r="J38" s="19">
        <f t="shared" si="39"/>
        <v>0</v>
      </c>
      <c r="K38" s="19">
        <f t="shared" si="39"/>
        <v>83.69</v>
      </c>
      <c r="L38" s="19">
        <f t="shared" si="39"/>
        <v>0</v>
      </c>
      <c r="M38" s="19">
        <f t="shared" ref="M38:S38" si="40">+M32+M34+M36</f>
        <v>209.45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695.14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468.07380000000001</v>
      </c>
      <c r="D39" s="18">
        <f t="shared" si="42"/>
        <v>1147.7024000000001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511.33570000000003</v>
      </c>
      <c r="I39" s="18">
        <f t="shared" si="42"/>
        <v>232.62810000000002</v>
      </c>
      <c r="J39" s="18">
        <f t="shared" si="42"/>
        <v>0</v>
      </c>
      <c r="K39" s="18">
        <f t="shared" si="42"/>
        <v>491.26029999999997</v>
      </c>
      <c r="L39" s="18">
        <f t="shared" si="42"/>
        <v>0</v>
      </c>
      <c r="M39" s="18">
        <f t="shared" ref="M39:S39" si="43">+M33+M35+M37</f>
        <v>1229.4714999999999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4080.4718000000003</v>
      </c>
    </row>
    <row r="40" spans="1:34" x14ac:dyDescent="0.25">
      <c r="A40" s="13" t="s">
        <v>43</v>
      </c>
      <c r="B40" s="35"/>
      <c r="C40" s="35">
        <v>120.67</v>
      </c>
      <c r="D40" s="35">
        <v>38.65</v>
      </c>
      <c r="E40" s="35">
        <v>51.72</v>
      </c>
      <c r="F40" s="35"/>
      <c r="G40" s="35"/>
      <c r="H40" s="35">
        <v>32.46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243.5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708.3329</v>
      </c>
      <c r="D41" s="21">
        <f t="shared" si="45"/>
        <v>226.87549999999999</v>
      </c>
      <c r="E41" s="21">
        <f t="shared" si="45"/>
        <v>303.59640000000002</v>
      </c>
      <c r="F41" s="21">
        <f t="shared" si="45"/>
        <v>0</v>
      </c>
      <c r="G41" s="21">
        <f t="shared" si="45"/>
        <v>0</v>
      </c>
      <c r="H41" s="21">
        <f t="shared" si="45"/>
        <v>190.5402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1429.3449999999998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120.67</v>
      </c>
      <c r="D46" s="19">
        <f t="shared" si="54"/>
        <v>38.65</v>
      </c>
      <c r="E46" s="19">
        <f t="shared" si="54"/>
        <v>51.72</v>
      </c>
      <c r="F46" s="19">
        <f t="shared" si="54"/>
        <v>0</v>
      </c>
      <c r="G46" s="19">
        <f t="shared" si="54"/>
        <v>0</v>
      </c>
      <c r="H46" s="19">
        <f t="shared" si="54"/>
        <v>32.46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243.5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708.3329</v>
      </c>
      <c r="D47" s="18">
        <f t="shared" si="57"/>
        <v>226.87549999999999</v>
      </c>
      <c r="E47" s="18">
        <f t="shared" si="57"/>
        <v>303.59640000000002</v>
      </c>
      <c r="F47" s="18">
        <f t="shared" si="57"/>
        <v>0</v>
      </c>
      <c r="G47" s="18">
        <f t="shared" si="57"/>
        <v>0</v>
      </c>
      <c r="H47" s="18">
        <f t="shared" si="57"/>
        <v>190.5402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1429.3449999999998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3111.54</v>
      </c>
      <c r="C49" s="43">
        <v>4166.54</v>
      </c>
      <c r="D49" s="43">
        <v>6054.15</v>
      </c>
      <c r="E49" s="43">
        <v>2678.17</v>
      </c>
      <c r="F49" s="43">
        <v>3500.03</v>
      </c>
      <c r="G49" s="43">
        <v>90.21</v>
      </c>
      <c r="H49" s="43">
        <v>3221.61</v>
      </c>
      <c r="I49" s="43">
        <v>1916.73</v>
      </c>
      <c r="J49" s="43">
        <v>3332.01</v>
      </c>
      <c r="K49" s="43">
        <v>3246.2</v>
      </c>
      <c r="L49" s="43">
        <v>3659.33</v>
      </c>
      <c r="M49" s="44">
        <v>2975.3</v>
      </c>
      <c r="N49" s="44">
        <v>1064.52</v>
      </c>
      <c r="O49" s="44">
        <v>475.35</v>
      </c>
      <c r="P49" s="44">
        <v>958.66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40450.35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33.78</v>
      </c>
      <c r="C53" s="43">
        <v>245.91</v>
      </c>
      <c r="D53" s="43">
        <v>604.22</v>
      </c>
      <c r="E53" s="43">
        <v>733.62</v>
      </c>
      <c r="F53" s="43"/>
      <c r="G53" s="43"/>
      <c r="H53" s="43">
        <v>583.54</v>
      </c>
      <c r="I53" s="43">
        <v>252.01</v>
      </c>
      <c r="J53" s="43">
        <v>247.35</v>
      </c>
      <c r="K53" s="43">
        <v>661.5</v>
      </c>
      <c r="L53" s="43"/>
      <c r="M53" s="44"/>
      <c r="N53" s="44"/>
      <c r="O53" s="44"/>
      <c r="P53" s="44">
        <v>64.91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3426.8399999999997</v>
      </c>
    </row>
    <row r="54" spans="1:34" x14ac:dyDescent="0.25">
      <c r="A54" s="17" t="s">
        <v>114</v>
      </c>
      <c r="B54" s="43"/>
      <c r="C54" s="43">
        <v>134.44999999999999</v>
      </c>
      <c r="D54" s="43"/>
      <c r="E54" s="43"/>
      <c r="F54" s="43"/>
      <c r="G54" s="43"/>
      <c r="H54" s="43">
        <v>21.5</v>
      </c>
      <c r="I54" s="43"/>
      <c r="J54" s="43"/>
      <c r="K54" s="43"/>
      <c r="L54" s="43"/>
      <c r="M54" s="44">
        <v>109.03</v>
      </c>
      <c r="N54" s="44">
        <v>152.94999999999999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417.93</v>
      </c>
    </row>
    <row r="55" spans="1:34" x14ac:dyDescent="0.25">
      <c r="A55" s="17" t="s">
        <v>52</v>
      </c>
      <c r="B55" s="43">
        <v>30.26</v>
      </c>
      <c r="C55" s="43">
        <v>397.25</v>
      </c>
      <c r="D55" s="43">
        <v>269.62</v>
      </c>
      <c r="E55" s="43">
        <v>1689.85</v>
      </c>
      <c r="F55" s="43"/>
      <c r="G55" s="43"/>
      <c r="H55" s="43">
        <v>785.82</v>
      </c>
      <c r="I55" s="43"/>
      <c r="J55" s="43">
        <v>28.28</v>
      </c>
      <c r="K55" s="43">
        <v>47.57</v>
      </c>
      <c r="L55" s="43">
        <v>486.67</v>
      </c>
      <c r="M55" s="44">
        <v>40.24</v>
      </c>
      <c r="N55" s="44">
        <v>53.78</v>
      </c>
      <c r="O55" s="44"/>
      <c r="P55" s="44">
        <v>77.33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3906.6700000000005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5685.92</v>
      </c>
      <c r="C64" s="51">
        <f t="shared" ref="C64:AG64" si="61">+C15+C23+C31+C39+C47+C48+C49+C50+C51+C52+C53+C54+C55+C56+C57+C58+C59+C60+C61+C62+C63</f>
        <v>10018.236700000001</v>
      </c>
      <c r="D64" s="51">
        <f t="shared" si="61"/>
        <v>11199.9179</v>
      </c>
      <c r="E64" s="51">
        <f t="shared" si="61"/>
        <v>10409.896400000001</v>
      </c>
      <c r="F64" s="51">
        <f t="shared" si="61"/>
        <v>4984.5200000000004</v>
      </c>
      <c r="G64" s="51">
        <f t="shared" si="61"/>
        <v>91.21</v>
      </c>
      <c r="H64" s="51">
        <f t="shared" si="61"/>
        <v>10385.6459</v>
      </c>
      <c r="I64" s="51">
        <f t="shared" si="61"/>
        <v>6780.3881000000001</v>
      </c>
      <c r="J64" s="51">
        <f t="shared" si="61"/>
        <v>6866.4900000000007</v>
      </c>
      <c r="K64" s="51">
        <f t="shared" si="61"/>
        <v>7552.1202999999996</v>
      </c>
      <c r="L64" s="51">
        <f t="shared" si="61"/>
        <v>7851.42</v>
      </c>
      <c r="M64" s="51">
        <f t="shared" si="61"/>
        <v>11133.891500000002</v>
      </c>
      <c r="N64" s="51">
        <f t="shared" si="61"/>
        <v>1271.25</v>
      </c>
      <c r="O64" s="51">
        <f t="shared" si="61"/>
        <v>489.85</v>
      </c>
      <c r="P64" s="51">
        <f t="shared" si="61"/>
        <v>1679.6899999999998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96400.446800000005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12 D</v>
      </c>
      <c r="H66" s="53" t="str">
        <f t="shared" si="62"/>
        <v>CAJA 1 N</v>
      </c>
      <c r="I66" s="53" t="str">
        <f t="shared" si="62"/>
        <v>CAJA 2 N</v>
      </c>
      <c r="J66" s="53" t="str">
        <f t="shared" si="62"/>
        <v>CAJA 3 N</v>
      </c>
      <c r="K66" s="53" t="str">
        <f t="shared" si="62"/>
        <v>CAJA 4 N</v>
      </c>
      <c r="L66" s="53" t="str">
        <f t="shared" si="62"/>
        <v>CAJA 5 N</v>
      </c>
      <c r="M66" s="53" t="str">
        <f t="shared" si="62"/>
        <v>CAJA 6 N</v>
      </c>
      <c r="N66" s="53" t="str">
        <f t="shared" si="62"/>
        <v>CAJA 8 N</v>
      </c>
      <c r="O66" s="53" t="str">
        <f t="shared" si="62"/>
        <v>CAJA 12 N</v>
      </c>
      <c r="P66" s="53" t="str">
        <f t="shared" si="62"/>
        <v>CAJA 14 N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5685.09</v>
      </c>
      <c r="C67" s="55">
        <f t="shared" ref="C67:L67" si="63">C12</f>
        <v>10008.129999999999</v>
      </c>
      <c r="D67" s="55">
        <f t="shared" si="63"/>
        <v>11196.08</v>
      </c>
      <c r="E67" s="55">
        <f t="shared" si="63"/>
        <v>10397.459999999999</v>
      </c>
      <c r="F67" s="55">
        <f t="shared" si="63"/>
        <v>4984.51</v>
      </c>
      <c r="G67" s="55">
        <f t="shared" si="63"/>
        <v>90.91</v>
      </c>
      <c r="H67" s="55">
        <f t="shared" si="63"/>
        <v>10380.030000000001</v>
      </c>
      <c r="I67" s="55">
        <f t="shared" si="63"/>
        <v>6691.98</v>
      </c>
      <c r="J67" s="55">
        <f t="shared" si="63"/>
        <v>6848.34</v>
      </c>
      <c r="K67" s="55">
        <f t="shared" si="63"/>
        <v>7548.2</v>
      </c>
      <c r="L67" s="55">
        <f t="shared" si="63"/>
        <v>7848.52</v>
      </c>
      <c r="M67" s="55">
        <f t="shared" ref="M67:AG67" si="64">M12</f>
        <v>10950.79</v>
      </c>
      <c r="N67" s="55">
        <f t="shared" si="64"/>
        <v>1271.25</v>
      </c>
      <c r="O67" s="55">
        <f t="shared" si="64"/>
        <v>489.22</v>
      </c>
      <c r="P67" s="55">
        <f t="shared" si="64"/>
        <v>1663.74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96054.250000000015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5685.09</v>
      </c>
      <c r="C69" s="57">
        <f t="shared" ref="C69:L69" si="67">+C67+C68</f>
        <v>10008.129999999999</v>
      </c>
      <c r="D69" s="57">
        <f t="shared" si="67"/>
        <v>11196.08</v>
      </c>
      <c r="E69" s="57">
        <f t="shared" si="67"/>
        <v>10397.459999999999</v>
      </c>
      <c r="F69" s="57">
        <f t="shared" si="67"/>
        <v>4984.51</v>
      </c>
      <c r="G69" s="57">
        <f t="shared" si="67"/>
        <v>90.91</v>
      </c>
      <c r="H69" s="57">
        <f t="shared" si="67"/>
        <v>10380.030000000001</v>
      </c>
      <c r="I69" s="57">
        <f t="shared" si="67"/>
        <v>6691.98</v>
      </c>
      <c r="J69" s="57">
        <f t="shared" si="67"/>
        <v>6848.34</v>
      </c>
      <c r="K69" s="57">
        <f t="shared" si="67"/>
        <v>7548.2</v>
      </c>
      <c r="L69" s="57">
        <f t="shared" si="67"/>
        <v>7848.52</v>
      </c>
      <c r="M69" s="57">
        <f t="shared" ref="M69:AG69" si="68">+M67+M68</f>
        <v>10950.79</v>
      </c>
      <c r="N69" s="57">
        <f t="shared" si="68"/>
        <v>1271.25</v>
      </c>
      <c r="O69" s="57">
        <f t="shared" si="68"/>
        <v>489.22</v>
      </c>
      <c r="P69" s="57">
        <f t="shared" si="68"/>
        <v>1663.74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96054.250000000015</v>
      </c>
    </row>
    <row r="70" spans="1:34" customFormat="1" ht="15" customHeight="1" x14ac:dyDescent="0.25">
      <c r="A70" s="56" t="s">
        <v>95</v>
      </c>
      <c r="B70" s="55">
        <f t="shared" ref="B70:L70" si="69">+B64-B69</f>
        <v>0.82999999999992724</v>
      </c>
      <c r="C70" s="55">
        <f t="shared" si="69"/>
        <v>10.106700000002093</v>
      </c>
      <c r="D70" s="55">
        <f t="shared" si="69"/>
        <v>3.8379000000004453</v>
      </c>
      <c r="E70" s="55">
        <f t="shared" si="69"/>
        <v>12.436400000002322</v>
      </c>
      <c r="F70" s="55">
        <f t="shared" si="69"/>
        <v>1.0000000000218279E-2</v>
      </c>
      <c r="G70" s="55">
        <f t="shared" si="69"/>
        <v>0.29999999999999716</v>
      </c>
      <c r="H70" s="55">
        <f t="shared" si="69"/>
        <v>5.6158999999988737</v>
      </c>
      <c r="I70" s="55">
        <f t="shared" si="69"/>
        <v>88.408100000000559</v>
      </c>
      <c r="J70" s="55">
        <f t="shared" si="69"/>
        <v>18.150000000000546</v>
      </c>
      <c r="K70" s="55">
        <f t="shared" si="69"/>
        <v>3.9202999999997701</v>
      </c>
      <c r="L70" s="55">
        <f t="shared" si="69"/>
        <v>2.8999999999996362</v>
      </c>
      <c r="M70" s="55">
        <f t="shared" ref="M70:AG70" si="70">+M64-M69</f>
        <v>183.10150000000067</v>
      </c>
      <c r="N70" s="55">
        <f t="shared" si="70"/>
        <v>0</v>
      </c>
      <c r="O70" s="55">
        <f t="shared" si="70"/>
        <v>0.62999999999999545</v>
      </c>
      <c r="P70" s="55">
        <f t="shared" si="70"/>
        <v>15.949999999999818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346.19680000000488</v>
      </c>
    </row>
    <row r="71" spans="1:34" ht="101.25" customHeight="1" x14ac:dyDescent="0.25">
      <c r="A71" s="74" t="s">
        <v>96</v>
      </c>
      <c r="B71" s="14"/>
      <c r="C71" s="14" t="s">
        <v>125</v>
      </c>
      <c r="D71" s="14"/>
      <c r="E71" s="14"/>
      <c r="F71" s="14"/>
      <c r="G71" s="14"/>
      <c r="H71" s="14"/>
      <c r="I71" s="14" t="s">
        <v>131</v>
      </c>
      <c r="J71" s="14" t="s">
        <v>132</v>
      </c>
      <c r="K71" s="14"/>
      <c r="L71" s="14"/>
      <c r="M71" s="28" t="s">
        <v>134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J72" s="12" t="s">
        <v>133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68" sqref="AI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3450.3</v>
      </c>
      <c r="C12" s="25">
        <v>3660.16</v>
      </c>
      <c r="D12" s="25">
        <v>2912.81</v>
      </c>
      <c r="E12" s="25">
        <v>122.8</v>
      </c>
      <c r="F12" s="25">
        <v>1690.31</v>
      </c>
      <c r="G12" s="25">
        <v>1230.58</v>
      </c>
      <c r="H12" s="25">
        <v>2925.36</v>
      </c>
      <c r="I12" s="25">
        <v>4648.46</v>
      </c>
      <c r="J12" s="25">
        <v>5550.94</v>
      </c>
      <c r="K12" s="25">
        <v>5046.45</v>
      </c>
      <c r="L12" s="25">
        <v>534.32000000000005</v>
      </c>
      <c r="M12" s="25">
        <v>4054.55</v>
      </c>
      <c r="N12" s="25">
        <v>3286.25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39113.29</v>
      </c>
      <c r="AI12" s="25">
        <v>38656.68</v>
      </c>
      <c r="AJ12" s="66">
        <f>+AI12-AH12</f>
        <v>-456.61000000000058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0</v>
      </c>
      <c r="C15" s="22">
        <v>121.5</v>
      </c>
      <c r="D15" s="22">
        <v>318</v>
      </c>
      <c r="E15" s="22">
        <v>24</v>
      </c>
      <c r="F15" s="22">
        <v>23.5</v>
      </c>
      <c r="G15" s="22">
        <v>49.5</v>
      </c>
      <c r="H15" s="22">
        <v>82.5</v>
      </c>
      <c r="I15" s="22">
        <v>231.5</v>
      </c>
      <c r="J15" s="22">
        <v>73</v>
      </c>
      <c r="K15" s="22">
        <v>254.5</v>
      </c>
      <c r="L15" s="22">
        <v>45</v>
      </c>
      <c r="M15" s="22">
        <v>30</v>
      </c>
      <c r="N15" s="22">
        <v>141.5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1394.5</v>
      </c>
    </row>
    <row r="16" spans="1:36" s="31" customFormat="1" x14ac:dyDescent="0.25">
      <c r="A16" s="29" t="s">
        <v>20</v>
      </c>
      <c r="B16" s="30">
        <v>224</v>
      </c>
      <c r="C16" s="30">
        <v>175</v>
      </c>
      <c r="D16" s="30">
        <v>66</v>
      </c>
      <c r="E16" s="30">
        <v>0</v>
      </c>
      <c r="F16" s="30">
        <v>86</v>
      </c>
      <c r="G16" s="30">
        <v>86</v>
      </c>
      <c r="H16" s="30">
        <v>250</v>
      </c>
      <c r="I16" s="30">
        <v>399</v>
      </c>
      <c r="J16" s="30">
        <v>444</v>
      </c>
      <c r="K16" s="30">
        <v>389</v>
      </c>
      <c r="L16" s="30">
        <v>20</v>
      </c>
      <c r="M16" s="30">
        <v>418</v>
      </c>
      <c r="N16" s="30">
        <v>288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2845</v>
      </c>
      <c r="AJ16" s="67"/>
    </row>
    <row r="17" spans="1:36" customFormat="1" x14ac:dyDescent="0.25">
      <c r="A17" s="45" t="s">
        <v>27</v>
      </c>
      <c r="B17" s="21">
        <f>B16*$B$8</f>
        <v>1314.88</v>
      </c>
      <c r="C17" s="21">
        <f>C16*$B$8</f>
        <v>1027.25</v>
      </c>
      <c r="D17" s="21">
        <f t="shared" ref="D17:AG17" si="2">D16*$B$8</f>
        <v>387.42</v>
      </c>
      <c r="E17" s="21">
        <f t="shared" si="2"/>
        <v>0</v>
      </c>
      <c r="F17" s="21">
        <f t="shared" si="2"/>
        <v>504.82</v>
      </c>
      <c r="G17" s="21">
        <f t="shared" si="2"/>
        <v>504.82</v>
      </c>
      <c r="H17" s="21">
        <f t="shared" si="2"/>
        <v>1467.5</v>
      </c>
      <c r="I17" s="21">
        <f t="shared" si="2"/>
        <v>2342.13</v>
      </c>
      <c r="J17" s="21">
        <f t="shared" si="2"/>
        <v>2606.2800000000002</v>
      </c>
      <c r="K17" s="21">
        <f t="shared" si="2"/>
        <v>2283.4299999999998</v>
      </c>
      <c r="L17" s="21">
        <f t="shared" si="2"/>
        <v>117.4</v>
      </c>
      <c r="M17" s="21">
        <f t="shared" si="2"/>
        <v>2453.66</v>
      </c>
      <c r="N17" s="21">
        <f t="shared" si="2"/>
        <v>1690.56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16700.150000000001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224</v>
      </c>
      <c r="C22" s="19">
        <f t="shared" ref="C22:AG23" si="5">+C16+C18+C20</f>
        <v>175</v>
      </c>
      <c r="D22" s="19">
        <f t="shared" si="5"/>
        <v>66</v>
      </c>
      <c r="E22" s="19">
        <f t="shared" si="5"/>
        <v>0</v>
      </c>
      <c r="F22" s="19">
        <f t="shared" si="5"/>
        <v>86</v>
      </c>
      <c r="G22" s="19">
        <f t="shared" si="5"/>
        <v>86</v>
      </c>
      <c r="H22" s="19">
        <f t="shared" si="5"/>
        <v>250</v>
      </c>
      <c r="I22" s="19">
        <f t="shared" si="5"/>
        <v>399</v>
      </c>
      <c r="J22" s="19">
        <f t="shared" si="5"/>
        <v>444</v>
      </c>
      <c r="K22" s="19">
        <f t="shared" si="5"/>
        <v>389</v>
      </c>
      <c r="L22" s="19">
        <f t="shared" si="5"/>
        <v>20</v>
      </c>
      <c r="M22" s="19">
        <f t="shared" si="5"/>
        <v>418</v>
      </c>
      <c r="N22" s="19">
        <f t="shared" si="5"/>
        <v>288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2845</v>
      </c>
    </row>
    <row r="23" spans="1:36" customFormat="1" x14ac:dyDescent="0.25">
      <c r="A23" s="46" t="s">
        <v>26</v>
      </c>
      <c r="B23" s="18">
        <f>+B17+B19+B21</f>
        <v>1314.88</v>
      </c>
      <c r="C23" s="18">
        <f t="shared" si="5"/>
        <v>1027.25</v>
      </c>
      <c r="D23" s="18">
        <f t="shared" si="5"/>
        <v>387.42</v>
      </c>
      <c r="E23" s="18">
        <f t="shared" si="5"/>
        <v>0</v>
      </c>
      <c r="F23" s="18">
        <f t="shared" si="5"/>
        <v>504.82</v>
      </c>
      <c r="G23" s="18">
        <f t="shared" si="5"/>
        <v>504.82</v>
      </c>
      <c r="H23" s="18">
        <f t="shared" si="5"/>
        <v>1467.5</v>
      </c>
      <c r="I23" s="18">
        <f t="shared" si="5"/>
        <v>2342.13</v>
      </c>
      <c r="J23" s="18">
        <f t="shared" si="5"/>
        <v>2606.2800000000002</v>
      </c>
      <c r="K23" s="18">
        <f t="shared" si="5"/>
        <v>2283.4299999999998</v>
      </c>
      <c r="L23" s="18">
        <f t="shared" si="5"/>
        <v>117.4</v>
      </c>
      <c r="M23" s="18">
        <f t="shared" si="5"/>
        <v>2453.66</v>
      </c>
      <c r="N23" s="18">
        <f t="shared" si="5"/>
        <v>1690.56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16700.150000000001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>
        <v>33.43</v>
      </c>
      <c r="K32" s="35"/>
      <c r="L32" s="35"/>
      <c r="M32" s="36"/>
      <c r="N32" s="36">
        <v>10.17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43.6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196.23410000000001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59.697900000000004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255.93200000000002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33.43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10.17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43.6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196.23410000000001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59.697900000000004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255.93200000000002</v>
      </c>
    </row>
    <row r="40" spans="1:34" x14ac:dyDescent="0.25">
      <c r="A40" s="13" t="s">
        <v>43</v>
      </c>
      <c r="B40" s="35"/>
      <c r="C40" s="35"/>
      <c r="D40" s="35">
        <v>24.17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24.17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141.87790000000001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141.87790000000001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24.17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24.17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141.87790000000001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141.87790000000001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1717.37</v>
      </c>
      <c r="C49" s="43">
        <v>2311.5100000000002</v>
      </c>
      <c r="D49" s="43">
        <v>1634.07</v>
      </c>
      <c r="E49" s="43">
        <v>0</v>
      </c>
      <c r="F49" s="43">
        <v>1096.07</v>
      </c>
      <c r="G49" s="43">
        <v>534.39</v>
      </c>
      <c r="H49" s="43">
        <v>0</v>
      </c>
      <c r="I49" s="43">
        <v>1612.46</v>
      </c>
      <c r="J49" s="43">
        <v>1814.38</v>
      </c>
      <c r="K49" s="43"/>
      <c r="L49" s="43">
        <v>374.2</v>
      </c>
      <c r="M49" s="44">
        <v>1256.43</v>
      </c>
      <c r="N49" s="44">
        <v>1127.51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13478.390000000001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34.6</v>
      </c>
      <c r="C52" s="43"/>
      <c r="D52" s="43"/>
      <c r="E52" s="43">
        <v>69.05</v>
      </c>
      <c r="F52" s="43"/>
      <c r="G52" s="43"/>
      <c r="H52" s="43">
        <v>1036.3499999999999</v>
      </c>
      <c r="I52" s="43">
        <v>144.6</v>
      </c>
      <c r="J52" s="43"/>
      <c r="K52" s="43">
        <v>2016.71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3301.31</v>
      </c>
    </row>
    <row r="53" spans="1:34" x14ac:dyDescent="0.25">
      <c r="A53" s="17" t="s">
        <v>18</v>
      </c>
      <c r="B53" s="43">
        <v>235.88</v>
      </c>
      <c r="C53" s="43">
        <v>111.06</v>
      </c>
      <c r="D53" s="43">
        <v>303.02999999999997</v>
      </c>
      <c r="E53" s="43">
        <v>29.35</v>
      </c>
      <c r="F53" s="43">
        <v>0</v>
      </c>
      <c r="G53" s="43">
        <v>142.83000000000001</v>
      </c>
      <c r="H53" s="43">
        <v>207.72</v>
      </c>
      <c r="I53" s="43">
        <v>290.56</v>
      </c>
      <c r="J53" s="43">
        <v>809.05</v>
      </c>
      <c r="K53" s="43">
        <v>469.64</v>
      </c>
      <c r="L53" s="43"/>
      <c r="M53" s="44"/>
      <c r="N53" s="44">
        <v>207.28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2806.4</v>
      </c>
    </row>
    <row r="54" spans="1:34" x14ac:dyDescent="0.25">
      <c r="A54" s="17" t="s">
        <v>114</v>
      </c>
      <c r="B54" s="43"/>
      <c r="C54" s="43">
        <v>70.25</v>
      </c>
      <c r="D54" s="43"/>
      <c r="E54" s="43"/>
      <c r="F54" s="43"/>
      <c r="G54" s="43"/>
      <c r="H54" s="43">
        <v>32.51</v>
      </c>
      <c r="I54" s="43"/>
      <c r="J54" s="43">
        <v>33.979999999999997</v>
      </c>
      <c r="K54" s="43">
        <v>22.43</v>
      </c>
      <c r="L54" s="43"/>
      <c r="M54" s="44">
        <v>41.07</v>
      </c>
      <c r="N54" s="44">
        <v>44.68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244.92</v>
      </c>
    </row>
    <row r="55" spans="1:34" x14ac:dyDescent="0.25">
      <c r="A55" s="17" t="s">
        <v>52</v>
      </c>
      <c r="B55" s="43">
        <v>168.18</v>
      </c>
      <c r="C55" s="43">
        <v>26.77</v>
      </c>
      <c r="D55" s="43">
        <v>129.38</v>
      </c>
      <c r="E55" s="43">
        <v>0</v>
      </c>
      <c r="F55" s="43">
        <v>67.55</v>
      </c>
      <c r="G55" s="43"/>
      <c r="H55" s="43"/>
      <c r="I55" s="43">
        <v>28.4</v>
      </c>
      <c r="J55" s="43">
        <v>12.05</v>
      </c>
      <c r="K55" s="43"/>
      <c r="L55" s="43"/>
      <c r="M55" s="44">
        <v>281.87</v>
      </c>
      <c r="N55" s="44">
        <v>18.89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733.09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129.76</v>
      </c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129.76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3470.91</v>
      </c>
      <c r="C64" s="51">
        <f t="shared" ref="C64:AG64" si="21">+C15+C23+C31+C39+C47+C48+C49+C50+C51+C52+C53+C54+C55+C56+C57+C58+C59+C60+C61+C62+C63</f>
        <v>3668.34</v>
      </c>
      <c r="D64" s="51">
        <f t="shared" si="21"/>
        <v>2913.7779</v>
      </c>
      <c r="E64" s="51">
        <f t="shared" si="21"/>
        <v>122.4</v>
      </c>
      <c r="F64" s="51">
        <f t="shared" si="21"/>
        <v>1691.9399999999998</v>
      </c>
      <c r="G64" s="51">
        <f t="shared" si="21"/>
        <v>1231.54</v>
      </c>
      <c r="H64" s="51">
        <f t="shared" si="21"/>
        <v>2956.34</v>
      </c>
      <c r="I64" s="51">
        <f t="shared" si="21"/>
        <v>4649.6500000000005</v>
      </c>
      <c r="J64" s="51">
        <f t="shared" si="21"/>
        <v>5544.9741000000004</v>
      </c>
      <c r="K64" s="51">
        <f t="shared" si="21"/>
        <v>5046.71</v>
      </c>
      <c r="L64" s="51">
        <f t="shared" si="21"/>
        <v>536.6</v>
      </c>
      <c r="M64" s="51">
        <f t="shared" si="21"/>
        <v>4063.03</v>
      </c>
      <c r="N64" s="51">
        <f t="shared" si="21"/>
        <v>3290.1178999999997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39186.329899999997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5 N</v>
      </c>
      <c r="M66" s="53" t="str">
        <f t="shared" si="22"/>
        <v>CAJA 8 N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3450.3</v>
      </c>
      <c r="C67" s="55">
        <f t="shared" ref="C67:L67" si="23">C12</f>
        <v>3660.16</v>
      </c>
      <c r="D67" s="55">
        <f t="shared" si="23"/>
        <v>2912.81</v>
      </c>
      <c r="E67" s="55">
        <f t="shared" si="23"/>
        <v>122.8</v>
      </c>
      <c r="F67" s="55">
        <f t="shared" si="23"/>
        <v>1690.31</v>
      </c>
      <c r="G67" s="55">
        <f t="shared" si="23"/>
        <v>1230.58</v>
      </c>
      <c r="H67" s="55">
        <f t="shared" si="23"/>
        <v>2925.36</v>
      </c>
      <c r="I67" s="55">
        <f t="shared" si="23"/>
        <v>4648.46</v>
      </c>
      <c r="J67" s="55">
        <f t="shared" si="23"/>
        <v>5550.94</v>
      </c>
      <c r="K67" s="55">
        <f t="shared" si="23"/>
        <v>5046.45</v>
      </c>
      <c r="L67" s="55">
        <f t="shared" si="23"/>
        <v>534.32000000000005</v>
      </c>
      <c r="M67" s="55">
        <f t="shared" si="22"/>
        <v>4054.55</v>
      </c>
      <c r="N67" s="55">
        <f t="shared" si="22"/>
        <v>3286.25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39113.29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3462.3</v>
      </c>
      <c r="C69" s="57">
        <f t="shared" ref="C69:AG69" si="25">+C67+C68</f>
        <v>3660.16</v>
      </c>
      <c r="D69" s="57">
        <f t="shared" si="25"/>
        <v>2912.81</v>
      </c>
      <c r="E69" s="57">
        <f t="shared" si="25"/>
        <v>122.8</v>
      </c>
      <c r="F69" s="57">
        <f t="shared" si="25"/>
        <v>1690.31</v>
      </c>
      <c r="G69" s="57">
        <f t="shared" si="25"/>
        <v>1230.58</v>
      </c>
      <c r="H69" s="57">
        <f t="shared" si="25"/>
        <v>2925.36</v>
      </c>
      <c r="I69" s="57">
        <f t="shared" si="25"/>
        <v>4648.46</v>
      </c>
      <c r="J69" s="57">
        <f t="shared" si="25"/>
        <v>5550.94</v>
      </c>
      <c r="K69" s="57">
        <f t="shared" si="25"/>
        <v>5046.45</v>
      </c>
      <c r="L69" s="57">
        <f t="shared" si="25"/>
        <v>534.32000000000005</v>
      </c>
      <c r="M69" s="57">
        <f t="shared" si="25"/>
        <v>4054.55</v>
      </c>
      <c r="N69" s="57">
        <f t="shared" si="25"/>
        <v>3286.25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39125.29</v>
      </c>
    </row>
    <row r="70" spans="1:34" customFormat="1" ht="15" customHeight="1" x14ac:dyDescent="0.25">
      <c r="A70" s="56" t="s">
        <v>95</v>
      </c>
      <c r="B70" s="55">
        <f t="shared" ref="B70:AG70" si="26">+B64-B69</f>
        <v>8.6099999999996726</v>
      </c>
      <c r="C70" s="55">
        <f t="shared" si="26"/>
        <v>8.180000000000291</v>
      </c>
      <c r="D70" s="55">
        <f t="shared" si="26"/>
        <v>0.96790000000009968</v>
      </c>
      <c r="E70" s="55">
        <f t="shared" si="26"/>
        <v>-0.39999999999999147</v>
      </c>
      <c r="F70" s="55">
        <f t="shared" si="26"/>
        <v>1.6299999999998818</v>
      </c>
      <c r="G70" s="55">
        <f t="shared" si="26"/>
        <v>0.96000000000003638</v>
      </c>
      <c r="H70" s="55">
        <f t="shared" si="26"/>
        <v>30.980000000000018</v>
      </c>
      <c r="I70" s="55">
        <f t="shared" si="26"/>
        <v>1.1900000000005093</v>
      </c>
      <c r="J70" s="55">
        <f t="shared" si="26"/>
        <v>-5.9658999999992375</v>
      </c>
      <c r="K70" s="55">
        <f t="shared" si="26"/>
        <v>0.26000000000021828</v>
      </c>
      <c r="L70" s="55">
        <f t="shared" si="26"/>
        <v>2.2799999999999727</v>
      </c>
      <c r="M70" s="55">
        <f t="shared" si="26"/>
        <v>8.4800000000000182</v>
      </c>
      <c r="N70" s="55">
        <f t="shared" si="26"/>
        <v>3.8678999999997359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61.039900000001225</v>
      </c>
    </row>
    <row r="71" spans="1:34" ht="112.5" customHeight="1" x14ac:dyDescent="0.25">
      <c r="A71" s="74" t="s">
        <v>96</v>
      </c>
      <c r="B71" s="14" t="s">
        <v>126</v>
      </c>
      <c r="C71" s="14"/>
      <c r="D71" s="14"/>
      <c r="E71" s="14"/>
      <c r="F71" s="14"/>
      <c r="G71" s="14"/>
      <c r="H71" s="14" t="s">
        <v>127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44779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2831.16</v>
      </c>
      <c r="C12" s="25">
        <v>2053.1</v>
      </c>
      <c r="D12" s="25">
        <v>5267.63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10151.89</v>
      </c>
      <c r="AI12" s="25">
        <v>11663.87</v>
      </c>
      <c r="AJ12" s="66">
        <f>+AI12-AH12</f>
        <v>1511.9800000000014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33</v>
      </c>
      <c r="C15" s="22">
        <v>187.5</v>
      </c>
      <c r="D15" s="22">
        <v>161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381.5</v>
      </c>
    </row>
    <row r="16" spans="1:36" s="31" customFormat="1" x14ac:dyDescent="0.25">
      <c r="A16" s="29" t="s">
        <v>20</v>
      </c>
      <c r="B16" s="30">
        <v>251</v>
      </c>
      <c r="C16" s="30">
        <v>176</v>
      </c>
      <c r="D16" s="30">
        <v>398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825</v>
      </c>
      <c r="AJ16" s="67"/>
    </row>
    <row r="17" spans="1:36" customFormat="1" x14ac:dyDescent="0.25">
      <c r="A17" s="45" t="s">
        <v>27</v>
      </c>
      <c r="B17" s="21">
        <f>B16*$B$8</f>
        <v>1473.3700000000001</v>
      </c>
      <c r="C17" s="21">
        <f>C16*$B$8</f>
        <v>1033.1200000000001</v>
      </c>
      <c r="D17" s="21">
        <f t="shared" ref="D17:AG17" si="2">D16*$B$8</f>
        <v>2336.2600000000002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4842.75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251</v>
      </c>
      <c r="C22" s="19">
        <f t="shared" ref="C22:AG23" si="5">+C16+C18+C20</f>
        <v>176</v>
      </c>
      <c r="D22" s="19">
        <f t="shared" si="5"/>
        <v>398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825</v>
      </c>
    </row>
    <row r="23" spans="1:36" customFormat="1" x14ac:dyDescent="0.25">
      <c r="A23" s="46" t="s">
        <v>26</v>
      </c>
      <c r="B23" s="18">
        <f>+B17+B19+B21</f>
        <v>1473.3700000000001</v>
      </c>
      <c r="C23" s="18">
        <f t="shared" si="5"/>
        <v>1033.1200000000001</v>
      </c>
      <c r="D23" s="18">
        <f t="shared" si="5"/>
        <v>2336.2600000000002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4842.75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23.27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23.27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136.5949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136.5949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23.27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23.27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136.5949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136.5949</v>
      </c>
    </row>
    <row r="40" spans="1:34" x14ac:dyDescent="0.25">
      <c r="A40" s="13" t="s">
        <v>43</v>
      </c>
      <c r="B40" s="35"/>
      <c r="C40" s="35"/>
      <c r="D40" s="35">
        <v>15.77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15.77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92.569900000000004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92.569900000000004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15.77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15.77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92.569900000000004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92.569900000000004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1166.33</v>
      </c>
      <c r="C49" s="43">
        <v>623.46</v>
      </c>
      <c r="D49" s="43">
        <v>2128.6999999999998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3918.49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164.06</v>
      </c>
      <c r="C53" s="43">
        <v>71.62</v>
      </c>
      <c r="D53" s="43">
        <v>551.98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787.66000000000008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2836.7599999999998</v>
      </c>
      <c r="C64" s="51">
        <f t="shared" ref="C64:AG64" si="21">+C15+C23+C31+C39+C47+C48+C49+C50+C51+C52+C53+C54+C55+C56+C57+C58+C59+C60+C61+C62+C63</f>
        <v>2052.2949000000003</v>
      </c>
      <c r="D64" s="51">
        <f t="shared" si="21"/>
        <v>5270.5098999999991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10159.5648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2831.16</v>
      </c>
      <c r="C67" s="55">
        <f t="shared" ref="C67:L67" si="23">C12</f>
        <v>2053.1</v>
      </c>
      <c r="D67" s="55">
        <f t="shared" si="23"/>
        <v>5267.63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10151.89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2831.16</v>
      </c>
      <c r="C69" s="57">
        <f t="shared" ref="C69:AG69" si="25">+C67+C68</f>
        <v>2053.1</v>
      </c>
      <c r="D69" s="57">
        <f t="shared" si="25"/>
        <v>5267.63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10151.89</v>
      </c>
    </row>
    <row r="70" spans="1:34" customFormat="1" ht="15" customHeight="1" x14ac:dyDescent="0.25">
      <c r="A70" s="56" t="s">
        <v>95</v>
      </c>
      <c r="B70" s="55">
        <f t="shared" ref="B70:AG70" si="26">+B64-B69</f>
        <v>5.5999999999999091</v>
      </c>
      <c r="C70" s="55">
        <f t="shared" si="26"/>
        <v>-0.80509999999958382</v>
      </c>
      <c r="D70" s="55">
        <f t="shared" si="26"/>
        <v>2.8798999999989974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7.6747999999993226</v>
      </c>
    </row>
    <row r="71" spans="1:34" ht="95.25" customHeight="1" x14ac:dyDescent="0.25">
      <c r="A71" s="74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124</v>
      </c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5421.39</v>
      </c>
      <c r="C12" s="25">
        <v>5373.21</v>
      </c>
      <c r="D12" s="25">
        <v>3494.95</v>
      </c>
      <c r="E12" s="25">
        <v>309.2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14598.75</v>
      </c>
      <c r="AI12" s="25">
        <v>14481.45</v>
      </c>
      <c r="AJ12" s="66">
        <f>+AI12-AH12</f>
        <v>-117.29999999999927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539.5</v>
      </c>
      <c r="C15" s="22">
        <v>730</v>
      </c>
      <c r="D15" s="22">
        <v>726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1995.5</v>
      </c>
    </row>
    <row r="16" spans="1:36" s="31" customFormat="1" x14ac:dyDescent="0.25">
      <c r="A16" s="29" t="s">
        <v>20</v>
      </c>
      <c r="B16" s="30">
        <v>355</v>
      </c>
      <c r="C16" s="30">
        <v>392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747</v>
      </c>
      <c r="AJ16" s="67"/>
    </row>
    <row r="17" spans="1:36" customFormat="1" x14ac:dyDescent="0.25">
      <c r="A17" s="45" t="s">
        <v>27</v>
      </c>
      <c r="B17" s="21">
        <f>B16*$B$8</f>
        <v>2083.85</v>
      </c>
      <c r="C17" s="21">
        <f>C16*$B$8</f>
        <v>2301.04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4384.8899999999994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355</v>
      </c>
      <c r="C22" s="19">
        <f t="shared" ref="C22:AG23" si="5">+C16+C18+C20</f>
        <v>392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747</v>
      </c>
    </row>
    <row r="23" spans="1:36" customFormat="1" x14ac:dyDescent="0.25">
      <c r="A23" s="46" t="s">
        <v>26</v>
      </c>
      <c r="B23" s="18">
        <f>+B17+B19+B21</f>
        <v>2083.85</v>
      </c>
      <c r="C23" s="18">
        <f t="shared" si="5"/>
        <v>2301.04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4384.8899999999994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4.6900000000000004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4.6900000000000004</v>
      </c>
    </row>
    <row r="41" spans="1:34" customFormat="1" x14ac:dyDescent="0.25">
      <c r="A41" s="45" t="s">
        <v>44</v>
      </c>
      <c r="B41" s="21">
        <f>B40*$B$8</f>
        <v>27.530300000000004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27.530300000000004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4.6900000000000004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4.6900000000000004</v>
      </c>
    </row>
    <row r="47" spans="1:34" customFormat="1" x14ac:dyDescent="0.25">
      <c r="A47" s="46" t="s">
        <v>48</v>
      </c>
      <c r="B47" s="18">
        <f>+B41+B43+B45</f>
        <v>27.530300000000004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27.530300000000004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2364.06</v>
      </c>
      <c r="C49" s="43">
        <v>1674.41</v>
      </c>
      <c r="D49" s="43">
        <v>2024.96</v>
      </c>
      <c r="E49" s="43">
        <v>309.2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6372.63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400.69</v>
      </c>
      <c r="C53" s="43">
        <v>654.54999999999995</v>
      </c>
      <c r="D53" s="43">
        <v>660.99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1716.23</v>
      </c>
    </row>
    <row r="54" spans="1:34" x14ac:dyDescent="0.25">
      <c r="A54" s="17" t="s">
        <v>114</v>
      </c>
      <c r="B54" s="43"/>
      <c r="C54" s="43">
        <v>13.28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13.28</v>
      </c>
    </row>
    <row r="55" spans="1:34" x14ac:dyDescent="0.25">
      <c r="A55" s="17" t="s">
        <v>52</v>
      </c>
      <c r="B55" s="43">
        <v>7.76</v>
      </c>
      <c r="C55" s="43"/>
      <c r="D55" s="43">
        <v>82.53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90.29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5423.3903</v>
      </c>
      <c r="C64" s="51">
        <f t="shared" ref="C64:AG64" si="21">+C15+C23+C31+C39+C47+C48+C49+C50+C51+C52+C53+C54+C55+C56+C57+C58+C59+C60+C61+C62+C63</f>
        <v>5373.28</v>
      </c>
      <c r="D64" s="51">
        <f t="shared" si="21"/>
        <v>3494.48</v>
      </c>
      <c r="E64" s="51">
        <f t="shared" si="21"/>
        <v>309.2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14600.3503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5421.39</v>
      </c>
      <c r="C67" s="55">
        <f t="shared" ref="C67:L67" si="23">C12</f>
        <v>5373.21</v>
      </c>
      <c r="D67" s="55">
        <f t="shared" si="23"/>
        <v>3494.95</v>
      </c>
      <c r="E67" s="55">
        <f t="shared" si="23"/>
        <v>309.2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14598.75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5421.39</v>
      </c>
      <c r="C69" s="57">
        <f t="shared" ref="C69:AG69" si="25">+C67+C68</f>
        <v>5373.21</v>
      </c>
      <c r="D69" s="57">
        <f t="shared" si="25"/>
        <v>3494.95</v>
      </c>
      <c r="E69" s="57">
        <f t="shared" si="25"/>
        <v>309.2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14598.75</v>
      </c>
    </row>
    <row r="70" spans="1:34" customFormat="1" ht="15" customHeight="1" x14ac:dyDescent="0.25">
      <c r="A70" s="56" t="s">
        <v>95</v>
      </c>
      <c r="B70" s="55">
        <f t="shared" ref="B70:AG70" si="26">+B64-B69</f>
        <v>2.0002999999996973</v>
      </c>
      <c r="C70" s="55">
        <f t="shared" si="26"/>
        <v>6.9999999999708962E-2</v>
      </c>
      <c r="D70" s="55">
        <f t="shared" si="26"/>
        <v>-0.46999999999979991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1.6002999999996064</v>
      </c>
    </row>
    <row r="71" spans="1:34" ht="107.25" customHeight="1" x14ac:dyDescent="0.25">
      <c r="A71" s="74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I43" activePane="bottomRight" state="frozen"/>
      <selection pane="topRight" activeCell="B1" sqref="B1"/>
      <selection pane="bottomLeft" activeCell="A5" sqref="A5"/>
      <selection pane="bottomRight" activeCell="C67" sqref="C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931.33</v>
      </c>
      <c r="C12" s="25">
        <v>1093.6400000000001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2024.9700000000003</v>
      </c>
      <c r="AI12" s="25">
        <v>2003</v>
      </c>
      <c r="AJ12" s="66">
        <f>+AI12-AH12</f>
        <v>-21.970000000000255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93.5</v>
      </c>
      <c r="C15" s="22">
        <v>13.5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107</v>
      </c>
    </row>
    <row r="16" spans="1:36" s="31" customFormat="1" x14ac:dyDescent="0.25">
      <c r="A16" s="29" t="s">
        <v>20</v>
      </c>
      <c r="B16" s="30">
        <v>13</v>
      </c>
      <c r="C16" s="30">
        <v>64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77</v>
      </c>
      <c r="AJ16" s="67"/>
    </row>
    <row r="17" spans="1:36" customFormat="1" x14ac:dyDescent="0.25">
      <c r="A17" s="45" t="s">
        <v>27</v>
      </c>
      <c r="B17" s="21">
        <f>B16*$B$8</f>
        <v>76.31</v>
      </c>
      <c r="C17" s="21">
        <f>C16*$B$8</f>
        <v>375.68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451.99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</v>
      </c>
      <c r="C22" s="19">
        <f t="shared" ref="C22:AG23" si="5">+C16+C18+C20</f>
        <v>64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77</v>
      </c>
    </row>
    <row r="23" spans="1:36" customFormat="1" x14ac:dyDescent="0.25">
      <c r="A23" s="46" t="s">
        <v>26</v>
      </c>
      <c r="B23" s="18">
        <f>+B17+B19+B21</f>
        <v>76.31</v>
      </c>
      <c r="C23" s="18">
        <f t="shared" si="5"/>
        <v>375.68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451.99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44.25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44.25</v>
      </c>
    </row>
    <row r="33" spans="1:34" customFormat="1" x14ac:dyDescent="0.25">
      <c r="A33" s="45" t="s">
        <v>35</v>
      </c>
      <c r="B33" s="21">
        <f>B32*$B$8</f>
        <v>259.7475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259.7475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44.25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44.25</v>
      </c>
    </row>
    <row r="39" spans="1:34" customFormat="1" x14ac:dyDescent="0.25">
      <c r="A39" s="46" t="s">
        <v>42</v>
      </c>
      <c r="B39" s="18">
        <f>+B33+B35+B37</f>
        <v>259.7475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259.7475</v>
      </c>
    </row>
    <row r="40" spans="1:34" x14ac:dyDescent="0.25">
      <c r="A40" s="13" t="s">
        <v>43</v>
      </c>
      <c r="B40" s="35"/>
      <c r="C40" s="35">
        <v>12.09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12.09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70.968299999999999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70.968299999999999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12.09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12.09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70.968299999999999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70.968299999999999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432.4</v>
      </c>
      <c r="C49" s="43">
        <v>560.22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992.62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83.03</v>
      </c>
      <c r="C53" s="43">
        <v>26.31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109.34</v>
      </c>
    </row>
    <row r="54" spans="1:34" x14ac:dyDescent="0.25">
      <c r="A54" s="17" t="s">
        <v>114</v>
      </c>
      <c r="B54" s="43"/>
      <c r="C54" s="43">
        <v>5.87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5.87</v>
      </c>
    </row>
    <row r="55" spans="1:34" x14ac:dyDescent="0.25">
      <c r="A55" s="17" t="s">
        <v>52</v>
      </c>
      <c r="B55" s="43"/>
      <c r="C55" s="43">
        <v>42.94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42.94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944.98749999999995</v>
      </c>
      <c r="C64" s="51">
        <f t="shared" ref="C64:AG64" si="21">+C15+C23+C31+C39+C47+C48+C49+C50+C51+C52+C53+C54+C55+C56+C57+C58+C59+C60+C61+C62+C63</f>
        <v>1095.4883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2040.4757999999999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931.33</v>
      </c>
      <c r="C67" s="55">
        <f t="shared" ref="C67:L67" si="23">C12</f>
        <v>1093.6400000000001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2024.9700000000003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943.33</v>
      </c>
      <c r="C69" s="57">
        <f t="shared" ref="C69:AG69" si="25">+C67+C68</f>
        <v>1093.6400000000001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2036.9700000000003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1.6574999999999136</v>
      </c>
      <c r="C70" s="55">
        <f t="shared" si="26"/>
        <v>1.848299999999881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3.5057999999997946</v>
      </c>
    </row>
    <row r="71" spans="1:34" ht="102.75" customHeight="1" x14ac:dyDescent="0.25">
      <c r="A71" s="74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130</v>
      </c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62" sqref="AI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575.51</v>
      </c>
      <c r="C12" s="25">
        <v>3299.06</v>
      </c>
      <c r="D12" s="25">
        <v>136.96</v>
      </c>
      <c r="E12" s="25">
        <v>2606.9699999999998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6618.5</v>
      </c>
      <c r="AI12" s="25">
        <v>6618.5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95.5</v>
      </c>
      <c r="C15" s="22">
        <v>298</v>
      </c>
      <c r="D15" s="22">
        <v>27</v>
      </c>
      <c r="E15" s="22">
        <v>65.5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486</v>
      </c>
    </row>
    <row r="16" spans="1:36" s="31" customFormat="1" x14ac:dyDescent="0.25">
      <c r="A16" s="29" t="s">
        <v>20</v>
      </c>
      <c r="B16" s="30">
        <v>39</v>
      </c>
      <c r="C16" s="30">
        <v>224</v>
      </c>
      <c r="D16" s="30">
        <v>3</v>
      </c>
      <c r="E16" s="30">
        <v>346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612</v>
      </c>
      <c r="AJ16" s="67"/>
    </row>
    <row r="17" spans="1:36" customFormat="1" x14ac:dyDescent="0.25">
      <c r="A17" s="45" t="s">
        <v>27</v>
      </c>
      <c r="B17" s="21">
        <f>B16*$B$8</f>
        <v>228.93</v>
      </c>
      <c r="C17" s="21">
        <f>C16*$B$8</f>
        <v>1314.88</v>
      </c>
      <c r="D17" s="21">
        <f t="shared" ref="D17:AG17" si="2">D16*$B$8</f>
        <v>17.61</v>
      </c>
      <c r="E17" s="21">
        <f t="shared" si="2"/>
        <v>2031.02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3592.44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39</v>
      </c>
      <c r="C22" s="19">
        <f t="shared" ref="C22:AG23" si="5">+C16+C18+C20</f>
        <v>224</v>
      </c>
      <c r="D22" s="19">
        <f t="shared" si="5"/>
        <v>3</v>
      </c>
      <c r="E22" s="19">
        <f t="shared" si="5"/>
        <v>346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612</v>
      </c>
    </row>
    <row r="23" spans="1:36" customFormat="1" x14ac:dyDescent="0.25">
      <c r="A23" s="46" t="s">
        <v>26</v>
      </c>
      <c r="B23" s="18">
        <f>+B17+B19+B21</f>
        <v>228.93</v>
      </c>
      <c r="C23" s="18">
        <f t="shared" si="5"/>
        <v>1314.88</v>
      </c>
      <c r="D23" s="18">
        <f t="shared" si="5"/>
        <v>17.61</v>
      </c>
      <c r="E23" s="18">
        <f t="shared" si="5"/>
        <v>2031.02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3592.44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213.93</v>
      </c>
      <c r="C49" s="43">
        <v>1337.53</v>
      </c>
      <c r="D49" s="43">
        <v>92.73</v>
      </c>
      <c r="E49" s="43">
        <v>525.97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2170.16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36.32</v>
      </c>
      <c r="C53" s="43">
        <v>222.5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258.82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574.68000000000006</v>
      </c>
      <c r="C64" s="51">
        <f t="shared" ref="C64:AG64" si="21">+C15+C23+C31+C39+C47+C48+C49+C50+C51+C52+C53+C54+C55+C56+C57+C58+C59+C60+C61+C62+C63</f>
        <v>3172.91</v>
      </c>
      <c r="D64" s="51">
        <f t="shared" si="21"/>
        <v>137.34</v>
      </c>
      <c r="E64" s="51">
        <f t="shared" si="21"/>
        <v>2622.49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6507.42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575.51</v>
      </c>
      <c r="C67" s="55">
        <f t="shared" ref="C67:L67" si="23">C12</f>
        <v>3299.06</v>
      </c>
      <c r="D67" s="55">
        <f t="shared" si="23"/>
        <v>136.96</v>
      </c>
      <c r="E67" s="55">
        <f t="shared" si="23"/>
        <v>2606.9699999999998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6618.5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575.51</v>
      </c>
      <c r="C69" s="57">
        <f t="shared" ref="C69:AG69" si="25">+C67+C68</f>
        <v>3299.06</v>
      </c>
      <c r="D69" s="57">
        <f t="shared" si="25"/>
        <v>136.96</v>
      </c>
      <c r="E69" s="57">
        <f t="shared" si="25"/>
        <v>2606.9699999999998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6618.5</v>
      </c>
    </row>
    <row r="70" spans="1:34" customFormat="1" ht="15" customHeight="1" x14ac:dyDescent="0.25">
      <c r="A70" s="56" t="s">
        <v>95</v>
      </c>
      <c r="B70" s="55">
        <f t="shared" ref="B70:AG70" si="26">+B64-B69</f>
        <v>-0.82999999999992724</v>
      </c>
      <c r="C70" s="55">
        <f t="shared" si="26"/>
        <v>-126.15000000000009</v>
      </c>
      <c r="D70" s="55">
        <f t="shared" si="26"/>
        <v>0.37999999999999545</v>
      </c>
      <c r="E70" s="55">
        <f t="shared" si="26"/>
        <v>15.519999999999982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-111.08000000000004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D59" activePane="bottomRight" state="frozen"/>
      <selection pane="topRight" activeCell="B1" sqref="B1"/>
      <selection pane="bottomLeft" activeCell="A5" sqref="A5"/>
      <selection pane="bottomRight" activeCell="H71" sqref="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1665.94</v>
      </c>
      <c r="C12" s="25">
        <v>6022.15</v>
      </c>
      <c r="D12" s="25">
        <v>3098.54</v>
      </c>
      <c r="E12" s="25">
        <v>5171.3100000000004</v>
      </c>
      <c r="F12" s="25">
        <v>4989.1499999999996</v>
      </c>
      <c r="G12" s="25">
        <v>2808.02</v>
      </c>
      <c r="H12" s="25">
        <v>538.63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24293.740000000005</v>
      </c>
      <c r="AI12" s="25">
        <v>23997.45</v>
      </c>
      <c r="AJ12" s="66">
        <f>+AI12-AH12</f>
        <v>-296.29000000000451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245</v>
      </c>
      <c r="D15" s="22">
        <v>205</v>
      </c>
      <c r="E15" s="22">
        <v>542.5</v>
      </c>
      <c r="F15" s="22">
        <v>64.5</v>
      </c>
      <c r="G15" s="22">
        <v>338.5</v>
      </c>
      <c r="H15" s="22">
        <v>148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1543.5</v>
      </c>
    </row>
    <row r="16" spans="1:36" s="31" customFormat="1" x14ac:dyDescent="0.25">
      <c r="A16" s="29" t="s">
        <v>20</v>
      </c>
      <c r="B16" s="30">
        <v>139</v>
      </c>
      <c r="C16" s="30">
        <v>427</v>
      </c>
      <c r="D16" s="30">
        <v>271</v>
      </c>
      <c r="E16" s="30">
        <v>416</v>
      </c>
      <c r="F16" s="30">
        <v>423</v>
      </c>
      <c r="G16" s="30">
        <v>171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1847</v>
      </c>
      <c r="AJ16" s="67"/>
    </row>
    <row r="17" spans="1:36" customFormat="1" x14ac:dyDescent="0.25">
      <c r="A17" s="45" t="s">
        <v>27</v>
      </c>
      <c r="B17" s="21">
        <f>B16*$B$8</f>
        <v>815.93000000000006</v>
      </c>
      <c r="C17" s="21">
        <f>C16*$B$8</f>
        <v>2506.4900000000002</v>
      </c>
      <c r="D17" s="21">
        <f t="shared" ref="D17:AG17" si="2">D16*$B$8</f>
        <v>1590.77</v>
      </c>
      <c r="E17" s="21">
        <f t="shared" si="2"/>
        <v>2441.92</v>
      </c>
      <c r="F17" s="21">
        <f t="shared" si="2"/>
        <v>2483.0100000000002</v>
      </c>
      <c r="G17" s="21">
        <f t="shared" si="2"/>
        <v>1003.77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10841.890000000001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139</v>
      </c>
      <c r="C22" s="19">
        <f t="shared" ref="C22:AG23" si="5">+C16+C18+C20</f>
        <v>427</v>
      </c>
      <c r="D22" s="19">
        <f t="shared" si="5"/>
        <v>271</v>
      </c>
      <c r="E22" s="19">
        <f t="shared" si="5"/>
        <v>416</v>
      </c>
      <c r="F22" s="19">
        <f t="shared" si="5"/>
        <v>423</v>
      </c>
      <c r="G22" s="19">
        <f t="shared" si="5"/>
        <v>171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1847</v>
      </c>
    </row>
    <row r="23" spans="1:36" customFormat="1" x14ac:dyDescent="0.25">
      <c r="A23" s="46" t="s">
        <v>26</v>
      </c>
      <c r="B23" s="18">
        <f>+B17+B19+B21</f>
        <v>815.93000000000006</v>
      </c>
      <c r="C23" s="18">
        <f t="shared" si="5"/>
        <v>2506.4900000000002</v>
      </c>
      <c r="D23" s="18">
        <f t="shared" si="5"/>
        <v>1590.77</v>
      </c>
      <c r="E23" s="18">
        <f t="shared" si="5"/>
        <v>2441.92</v>
      </c>
      <c r="F23" s="18">
        <f t="shared" si="5"/>
        <v>2483.0100000000002</v>
      </c>
      <c r="G23" s="18">
        <f t="shared" si="5"/>
        <v>1003.77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10841.890000000001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21.77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21.77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127.7899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127.7899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21.77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21.77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127.7899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127.7899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491.31</v>
      </c>
      <c r="C49" s="43">
        <v>2930.73</v>
      </c>
      <c r="D49" s="43"/>
      <c r="E49" s="43"/>
      <c r="F49" s="43"/>
      <c r="G49" s="43"/>
      <c r="H49" s="43">
        <v>465.35</v>
      </c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3887.39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1028.51</v>
      </c>
      <c r="E52" s="43">
        <v>2024.01</v>
      </c>
      <c r="F52" s="43">
        <v>2238.7199999999998</v>
      </c>
      <c r="G52" s="43">
        <v>1240.31</v>
      </c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6531.5499999999993</v>
      </c>
    </row>
    <row r="53" spans="1:34" x14ac:dyDescent="0.25">
      <c r="A53" s="17" t="s">
        <v>18</v>
      </c>
      <c r="B53" s="43">
        <v>393.91</v>
      </c>
      <c r="C53" s="43">
        <v>198.48</v>
      </c>
      <c r="D53" s="43">
        <v>280.25</v>
      </c>
      <c r="E53" s="43">
        <v>172.13</v>
      </c>
      <c r="F53" s="43">
        <v>207.64</v>
      </c>
      <c r="G53" s="43">
        <v>104.3</v>
      </c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1356.7099999999998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150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150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1701.15</v>
      </c>
      <c r="C64" s="51">
        <f t="shared" ref="C64:AG64" si="21">+C15+C23+C31+C39+C47+C48+C49+C50+C51+C52+C53+C54+C55+C56+C57+C58+C59+C60+C61+C62+C63</f>
        <v>6030.7</v>
      </c>
      <c r="D64" s="51">
        <f t="shared" si="21"/>
        <v>3104.5299999999997</v>
      </c>
      <c r="E64" s="51">
        <f t="shared" si="21"/>
        <v>5180.5600000000004</v>
      </c>
      <c r="F64" s="51">
        <f t="shared" si="21"/>
        <v>4993.87</v>
      </c>
      <c r="G64" s="51">
        <f t="shared" si="21"/>
        <v>2814.6698999999999</v>
      </c>
      <c r="H64" s="51">
        <f t="shared" si="21"/>
        <v>613.35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24438.829900000001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3 N</v>
      </c>
      <c r="H66" s="53" t="str">
        <f t="shared" si="22"/>
        <v>CAJA 4 D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1665.94</v>
      </c>
      <c r="C67" s="55">
        <f t="shared" ref="C67:L67" si="23">C12</f>
        <v>6022.15</v>
      </c>
      <c r="D67" s="55">
        <f t="shared" si="23"/>
        <v>3098.54</v>
      </c>
      <c r="E67" s="55">
        <f t="shared" si="23"/>
        <v>5171.3100000000004</v>
      </c>
      <c r="F67" s="55">
        <f t="shared" si="23"/>
        <v>4989.1499999999996</v>
      </c>
      <c r="G67" s="55">
        <f t="shared" si="23"/>
        <v>2808.02</v>
      </c>
      <c r="H67" s="55">
        <f t="shared" si="23"/>
        <v>538.63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24293.740000000005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1665.94</v>
      </c>
      <c r="C69" s="57">
        <f t="shared" ref="C69:AG69" si="25">+C67+C68</f>
        <v>6022.15</v>
      </c>
      <c r="D69" s="57">
        <f t="shared" si="25"/>
        <v>3098.54</v>
      </c>
      <c r="E69" s="57">
        <f t="shared" si="25"/>
        <v>5171.3100000000004</v>
      </c>
      <c r="F69" s="57">
        <f t="shared" si="25"/>
        <v>4989.1499999999996</v>
      </c>
      <c r="G69" s="57">
        <f t="shared" si="25"/>
        <v>2808.02</v>
      </c>
      <c r="H69" s="57">
        <f t="shared" si="25"/>
        <v>538.63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24293.740000000005</v>
      </c>
    </row>
    <row r="70" spans="1:34" customFormat="1" ht="15" customHeight="1" x14ac:dyDescent="0.25">
      <c r="A70" s="56" t="s">
        <v>95</v>
      </c>
      <c r="B70" s="55">
        <f t="shared" ref="B70:AG70" si="26">+B64-B69</f>
        <v>35.210000000000036</v>
      </c>
      <c r="C70" s="55">
        <f t="shared" si="26"/>
        <v>8.5500000000001819</v>
      </c>
      <c r="D70" s="55">
        <f t="shared" si="26"/>
        <v>5.9899999999997817</v>
      </c>
      <c r="E70" s="55">
        <f t="shared" si="26"/>
        <v>9.25</v>
      </c>
      <c r="F70" s="55">
        <f t="shared" si="26"/>
        <v>4.7200000000002547</v>
      </c>
      <c r="G70" s="55">
        <f t="shared" si="26"/>
        <v>6.6498999999998887</v>
      </c>
      <c r="H70" s="55">
        <f t="shared" si="26"/>
        <v>74.720000000000027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145.08990000000017</v>
      </c>
    </row>
    <row r="71" spans="1:34" ht="94.5" customHeight="1" x14ac:dyDescent="0.25">
      <c r="A71" s="74" t="s">
        <v>96</v>
      </c>
      <c r="B71" s="14" t="s">
        <v>135</v>
      </c>
      <c r="C71" s="14"/>
      <c r="D71" s="14"/>
      <c r="E71" s="14"/>
      <c r="F71" s="14"/>
      <c r="G71" s="14"/>
      <c r="H71" s="14" t="s">
        <v>136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BOVEDA-1</cp:lastModifiedBy>
  <cp:lastPrinted>2019-08-19T12:56:25Z</cp:lastPrinted>
  <dcterms:created xsi:type="dcterms:W3CDTF">2013-07-24T18:56:16Z</dcterms:created>
  <dcterms:modified xsi:type="dcterms:W3CDTF">2022-08-09T15:32:34Z</dcterms:modified>
</cp:coreProperties>
</file>