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BOVEDA JUNIO 2022\"/>
    </mc:Choice>
  </mc:AlternateContent>
  <bookViews>
    <workbookView xWindow="0" yWindow="0" windowWidth="11490" windowHeight="4560" firstSheet="1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A25" i="151"/>
  <c r="Z25" i="151"/>
  <c r="Y25" i="151"/>
  <c r="X25" i="151"/>
  <c r="W25" i="151"/>
  <c r="V25" i="151"/>
  <c r="U25" i="151"/>
  <c r="T25" i="151"/>
  <c r="S25" i="151"/>
  <c r="R25" i="151"/>
  <c r="Q25" i="151"/>
  <c r="P25" i="151"/>
  <c r="O25" i="151"/>
  <c r="N25" i="151"/>
  <c r="M25" i="151"/>
  <c r="L25" i="151"/>
  <c r="K25" i="151"/>
  <c r="J25" i="151"/>
  <c r="I25" i="151"/>
  <c r="H25" i="151"/>
  <c r="G25" i="151"/>
  <c r="F25" i="151"/>
  <c r="E25" i="151"/>
  <c r="D25" i="15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B31" i="150"/>
  <c r="AF31" i="150"/>
  <c r="D31" i="151"/>
  <c r="H31" i="151"/>
  <c r="L31" i="151"/>
  <c r="P31" i="151"/>
  <c r="T31" i="151"/>
  <c r="X31" i="151"/>
  <c r="AB31" i="151"/>
  <c r="AF31" i="15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AH23" i="149" s="1"/>
  <c r="F11" i="145" s="1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E64" i="151" l="1"/>
  <c r="AE70" i="151" s="1"/>
  <c r="W64" i="151"/>
  <c r="W70" i="151" s="1"/>
  <c r="O64" i="151"/>
  <c r="O70" i="151" s="1"/>
  <c r="G64" i="151"/>
  <c r="G70" i="151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49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Y23" i="40" s="1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AE47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Y64" i="40"/>
  <c r="Y70" i="40" s="1"/>
  <c r="V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L69" i="40" l="1"/>
  <c r="T64" i="40"/>
  <c r="T70" i="40" s="1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K47" i="40" s="1"/>
  <c r="L45" i="40"/>
  <c r="B45" i="40"/>
  <c r="B43" i="40"/>
  <c r="B41" i="40"/>
  <c r="C33" i="40"/>
  <c r="D33" i="40"/>
  <c r="E33" i="40"/>
  <c r="F33" i="40"/>
  <c r="G33" i="40"/>
  <c r="H33" i="40"/>
  <c r="I33" i="40"/>
  <c r="J33" i="40"/>
  <c r="J39" i="40" s="1"/>
  <c r="K33" i="40"/>
  <c r="L33" i="40"/>
  <c r="C35" i="40"/>
  <c r="D35" i="40"/>
  <c r="D39" i="40" s="1"/>
  <c r="E35" i="40"/>
  <c r="F35" i="40"/>
  <c r="G35" i="40"/>
  <c r="H35" i="40"/>
  <c r="H39" i="40" s="1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I31" i="40" s="1"/>
  <c r="J25" i="40"/>
  <c r="K25" i="40"/>
  <c r="L25" i="40"/>
  <c r="C29" i="40"/>
  <c r="C31" i="40" s="1"/>
  <c r="D29" i="40"/>
  <c r="E29" i="40"/>
  <c r="F29" i="40"/>
  <c r="G29" i="40"/>
  <c r="G31" i="40" s="1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B38" i="40"/>
  <c r="F39" i="40" l="1"/>
  <c r="E23" i="40"/>
  <c r="L39" i="40"/>
  <c r="E47" i="40"/>
  <c r="G23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<sst xmlns="http://schemas.openxmlformats.org/spreadsheetml/2006/main" count="712" uniqueCount="126">
  <si>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</si>
  <si>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</si>
  <si>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</si>
  <si>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</si>
  <si>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</si>
  <si>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</si>
  <si>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</si>
  <si>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</si>
  <si>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</si>
  <si>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</si>
  <si>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</si>
  <si>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</si>
  <si>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</si>
  <si>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</si>
  <si>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</si>
  <si>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</si>
  <si>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</si>
  <si>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</si>
  <si>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</si>
  <si>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</si>
  <si>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</si>
  <si>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</si>
  <si>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</si>
  <si>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</si>
  <si>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</si>
  <si>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</si>
  <si>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</si>
  <si>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</si>
  <si>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</si>
  <si>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</si>
  <si>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</si>
  <si>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</si>
  <si>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</si>
  <si>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</si>
  <si>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</si>
  <si>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</si>
  <si>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</si>
  <si>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</si>
  <si>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</si>
  <si>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</si>
  <si>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</si>
  <si>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</si>
  <si>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</si>
  <si>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</si>
  <si>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</si>
  <si>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</si>
  <si>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</si>
  <si>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</si>
  <si>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</si>
  <si>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</si>
  <si>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</si>
  <si>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</si>
  <si>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</si>
  <si>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</si>
  <si>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</si>
  <si>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</si>
  <si>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</si>
  <si>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</si>
  <si>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</si>
  <si>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</si>
  <si>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</si>
  <si>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</si>
  <si>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</si>
  <si>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</si>
  <si>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</si>
  <si>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</si>
  <si>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</si>
  <si>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</si>
  <si>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</si>
  <si>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</si>
  <si>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</si>
  <si>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</si>
  <si>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</si>
  <si>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</si>
  <si>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</si>
  <si>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</si>
  <si>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</si>
  <si>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</si>
  <si>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</si>
  <si>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</si>
  <si>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</si>
  <si>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</si>
  <si>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</si>
  <si>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</si>
  <si>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</si>
  <si>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</si>
  <si>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</si>
  <si>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</si>
  <si>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</si>
  <si>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</si>
  <si>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</si>
  <si>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</si>
  <si>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</si>
  <si>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</si>
  <si>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</si>
  <si>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</si>
  <si>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</si>
  <si>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</si>
  <si>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</si>
  <si>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</si>
  <si>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</si>
  <si>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</si>
  <si>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</si>
  <si>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</si>
  <si>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</si>
  <si>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</si>
  <si>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</si>
  <si>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</si>
  <si>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</si>
  <si>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</si>
  <si>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</si>
  <si>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</si>
  <si>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</si>
  <si>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</si>
  <si>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</si>
  <si>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</si>
  <si>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</si>
  <si>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</si>
  <si>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</si>
  <si>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</si>
  <si>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</si>
  <si>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</si>
  <si>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</si>
  <si>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14 f/c</t>
  </si>
  <si>
    <t>37.50 f/c</t>
  </si>
  <si>
    <t>faltante d 10$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</si>
</sst>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0</v>
      </c>
      <c r="C2" s="43">
        <f>MODELO!AH12</f>
        <v>6896.61</v>
      </c>
      <c r="D2" s="43">
        <f>EXQUISITECES!AH12</f>
        <v>13685.060000000001</v>
      </c>
      <c r="E2" s="43">
        <f>HOYADA!AH12</f>
        <v>0</v>
      </c>
      <c r="F2" s="43">
        <f>FARMASTOP!AH12</f>
        <v>0</v>
      </c>
      <c r="G2" s="43">
        <f>BOCAS!AH12</f>
        <v>0</v>
      </c>
      <c r="H2" s="43">
        <f>LAGUNETICA!AH12</f>
        <v>0</v>
      </c>
      <c r="I2" s="43">
        <f>SANANTONIO!AH12</f>
        <v>0</v>
      </c>
      <c r="J2" s="43">
        <f>SUM(B2:I2)</f>
        <v>20581.670000000002</v>
      </c>
    </row>
    <row r="3" spans="1:10" x14ac:dyDescent="0.25">
      <c r="A3" s="46" t="s">
        <v>0</v>
      </c>
      <c r="B3" s="43">
        <f>AUTOMERCADO!AH15</f>
        <v>0</v>
      </c>
      <c r="C3" s="43">
        <f>MODELO!AH15</f>
        <v>167</v>
      </c>
      <c r="D3" s="43">
        <f>EXQUISITECES!AH15</f>
        <v>494</v>
      </c>
      <c r="E3" s="43">
        <f>HOYADA!AH15</f>
        <v>0</v>
      </c>
      <c r="F3" s="43">
        <f>FARMASTOP!AH15</f>
        <v>0</v>
      </c>
      <c r="G3" s="43">
        <f>BOCAS!AH15</f>
        <v>0</v>
      </c>
      <c r="H3" s="43">
        <f>LAGUNETICA!AH15</f>
        <v>0</v>
      </c>
      <c r="I3" s="43">
        <f>SANANTONIO!AH15</f>
        <v>0</v>
      </c>
      <c r="J3" s="43">
        <f t="shared" ref="J3:J52" si="0">SUM(B3:I3)</f>
        <v>661</v>
      </c>
    </row>
    <row r="4" spans="1:10" x14ac:dyDescent="0.25">
      <c r="A4" s="73" t="s">
        <v>20</v>
      </c>
      <c r="B4" s="43">
        <f>AUTOMERCADO!AH16</f>
        <v>0</v>
      </c>
      <c r="C4" s="43">
        <f>MODELO!AH16</f>
        <v>430</v>
      </c>
      <c r="D4" s="43">
        <f>EXQUISITECES!AH16</f>
        <v>981</v>
      </c>
      <c r="E4" s="43">
        <f>HOYADA!AH16</f>
        <v>0</v>
      </c>
      <c r="F4" s="43">
        <f>FARMASTOP!AH16</f>
        <v>0</v>
      </c>
      <c r="G4" s="43">
        <f>BOCAS!AH16</f>
        <v>0</v>
      </c>
      <c r="H4" s="43">
        <f>LAGUNETICA!AH16</f>
        <v>0</v>
      </c>
      <c r="I4" s="43">
        <f>SANANTONIO!AH16</f>
        <v>0</v>
      </c>
      <c r="J4" s="43">
        <f t="shared" si="0"/>
        <v>1411</v>
      </c>
    </row>
    <row r="5" spans="1:10" x14ac:dyDescent="0.25">
      <c r="A5" s="46" t="s">
        <v>27</v>
      </c>
      <c r="B5" s="43">
        <f>AUTOMERCADO!AH17</f>
        <v>0</v>
      </c>
      <c r="C5" s="43">
        <f>MODELO!AH17</f>
        <v>2369.3000000000002</v>
      </c>
      <c r="D5" s="43">
        <f>EXQUISITECES!AH17</f>
        <v>5405.3099999999995</v>
      </c>
      <c r="E5" s="43">
        <f>HOYADA!AH17</f>
        <v>0</v>
      </c>
      <c r="F5" s="43">
        <f>FARMASTOP!AH17</f>
        <v>0</v>
      </c>
      <c r="G5" s="43">
        <f>BOCAS!AH17</f>
        <v>0</v>
      </c>
      <c r="H5" s="43">
        <f>LAGUNETICA!AH17</f>
        <v>0</v>
      </c>
      <c r="I5" s="43">
        <f>SANANTONIO!AH17</f>
        <v>0</v>
      </c>
      <c r="J5" s="43">
        <f t="shared" si="0"/>
        <v>7774.61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0</v>
      </c>
      <c r="C10" s="43">
        <f>MODELO!AH22</f>
        <v>430</v>
      </c>
      <c r="D10" s="43">
        <f>EXQUISITECES!AH22</f>
        <v>981</v>
      </c>
      <c r="E10" s="43">
        <f>HOYADA!AH22</f>
        <v>0</v>
      </c>
      <c r="F10" s="43">
        <f>FARMASTOP!AH22</f>
        <v>0</v>
      </c>
      <c r="G10" s="43">
        <f>BOCAS!AH22</f>
        <v>0</v>
      </c>
      <c r="H10" s="43">
        <f>LAGUNETICA!AH22</f>
        <v>0</v>
      </c>
      <c r="I10" s="43">
        <f>SANANTONIO!AH22</f>
        <v>0</v>
      </c>
      <c r="J10" s="43">
        <f t="shared" si="0"/>
        <v>1411</v>
      </c>
    </row>
    <row r="11" spans="1:10" x14ac:dyDescent="0.25">
      <c r="A11" s="48" t="s">
        <v>26</v>
      </c>
      <c r="B11" s="43">
        <f>AUTOMERCADO!AH23</f>
        <v>0</v>
      </c>
      <c r="C11" s="43">
        <f>MODELO!AH23</f>
        <v>2369.3000000000002</v>
      </c>
      <c r="D11" s="43">
        <f>EXQUISITECES!AH23</f>
        <v>5405.3099999999995</v>
      </c>
      <c r="E11" s="43">
        <f>HOYADA!AH23</f>
        <v>0</v>
      </c>
      <c r="F11" s="43">
        <f>FARMASTOP!AH23</f>
        <v>0</v>
      </c>
      <c r="G11" s="43">
        <f>BOCAS!AH23</f>
        <v>0</v>
      </c>
      <c r="H11" s="43">
        <f>LAGUNETICA!AH23</f>
        <v>0</v>
      </c>
      <c r="I11" s="43">
        <f>SANANTONIO!AH23</f>
        <v>0</v>
      </c>
      <c r="J11" s="43">
        <f t="shared" si="0"/>
        <v>7774.61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20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116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116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20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116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116</v>
      </c>
    </row>
    <row r="20" spans="1:10" x14ac:dyDescent="0.25">
      <c r="A20" s="46" t="s">
        <v>34</v>
      </c>
      <c r="B20" s="43">
        <f>AUTOMERCADO!AH32</f>
        <v>0</v>
      </c>
      <c r="C20" s="43">
        <f>MODELO!AH32</f>
        <v>17.68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17.68</v>
      </c>
    </row>
    <row r="21" spans="1:10" x14ac:dyDescent="0.25">
      <c r="A21" s="46" t="s">
        <v>35</v>
      </c>
      <c r="B21" s="43">
        <f>AUTOMERCADO!AH33</f>
        <v>0</v>
      </c>
      <c r="C21" s="43">
        <f>MODELO!AH33</f>
        <v>97.416799999999995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97.416799999999995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0</v>
      </c>
      <c r="C26" s="43">
        <f>MODELO!AH38</f>
        <v>17.68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17.68</v>
      </c>
    </row>
    <row r="27" spans="1:10" x14ac:dyDescent="0.25">
      <c r="A27" s="48" t="s">
        <v>42</v>
      </c>
      <c r="B27" s="43">
        <f>AUTOMERCADO!AH39</f>
        <v>0</v>
      </c>
      <c r="C27" s="43">
        <f>MODELO!AH39</f>
        <v>97.416799999999995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97.416799999999995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0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0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0</v>
      </c>
      <c r="C34" s="43">
        <f>MODELO!AH46</f>
        <v>0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0</v>
      </c>
    </row>
    <row r="35" spans="1:10" x14ac:dyDescent="0.25">
      <c r="A35" s="48" t="s">
        <v>48</v>
      </c>
      <c r="B35" s="43">
        <f>AUTOMERCADO!AH47</f>
        <v>0</v>
      </c>
      <c r="C35" s="43">
        <f>MODELO!AH47</f>
        <v>0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0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0</v>
      </c>
      <c r="C37" s="43">
        <f>MODELO!AH49</f>
        <v>3765.3500000000004</v>
      </c>
      <c r="D37" s="43">
        <f>EXQUISITECES!AH49</f>
        <v>6891.29</v>
      </c>
      <c r="E37" s="43">
        <f>HOYADA!AH49</f>
        <v>0</v>
      </c>
      <c r="F37" s="43">
        <f>FARMASTOP!AH49</f>
        <v>0</v>
      </c>
      <c r="G37" s="43">
        <f>BOCAS!AH49</f>
        <v>0</v>
      </c>
      <c r="H37" s="43">
        <f>LAGUNETICA!AH49</f>
        <v>0</v>
      </c>
      <c r="I37" s="43">
        <f>SANANTONIO!AH49</f>
        <v>0</v>
      </c>
      <c r="J37" s="43">
        <f t="shared" si="0"/>
        <v>10656.64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7.16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7.16</v>
      </c>
    </row>
    <row r="41" spans="1:10" x14ac:dyDescent="0.25">
      <c r="A41" s="74" t="s">
        <v>18</v>
      </c>
      <c r="B41" s="43">
        <f>AUTOMERCADO!AH53</f>
        <v>0</v>
      </c>
      <c r="C41" s="43">
        <f>MODELO!AH53</f>
        <v>465.08000000000004</v>
      </c>
      <c r="D41" s="43">
        <f>EXQUISITECES!AH53</f>
        <v>613.26</v>
      </c>
      <c r="E41" s="43">
        <f>HOYADA!AH53</f>
        <v>0</v>
      </c>
      <c r="F41" s="43">
        <f>FARMASTOP!AH53</f>
        <v>0</v>
      </c>
      <c r="G41" s="43">
        <f>BOCAS!AH53</f>
        <v>0</v>
      </c>
      <c r="H41" s="43">
        <f>LAGUNETICA!AH53</f>
        <v>0</v>
      </c>
      <c r="I41" s="43">
        <f>SANANTONIO!AH53</f>
        <v>0</v>
      </c>
      <c r="J41" s="43">
        <f t="shared" si="0"/>
        <v>1078.3400000000001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0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0</v>
      </c>
    </row>
    <row r="43" spans="1:10" x14ac:dyDescent="0.25">
      <c r="A43" s="74" t="s">
        <v>52</v>
      </c>
      <c r="B43" s="43">
        <f>AUTOMERCADO!AH55</f>
        <v>0</v>
      </c>
      <c r="C43" s="43">
        <f>MODELO!AH55</f>
        <v>34.43</v>
      </c>
      <c r="D43" s="43">
        <f>EXQUISITECES!AH55</f>
        <v>178.59</v>
      </c>
      <c r="E43" s="43">
        <f>HOYADA!AH55</f>
        <v>0</v>
      </c>
      <c r="F43" s="43">
        <f>FARMASTOP!AH55</f>
        <v>0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213.02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0</v>
      </c>
      <c r="C52" s="75">
        <f>MODELO!AH64</f>
        <v>6905.7368000000006</v>
      </c>
      <c r="D52" s="75">
        <f>EXQUISITECES!AH64</f>
        <v>13698.45</v>
      </c>
      <c r="E52" s="75">
        <f>HOYADA!AH64</f>
        <v>0</v>
      </c>
      <c r="F52" s="75">
        <f>FARMASTOP!AH64</f>
        <v>0</v>
      </c>
      <c r="G52" s="75">
        <f>BOCAS!AH64</f>
        <v>0</v>
      </c>
      <c r="H52" s="75">
        <f>LAGUNETICA!AH64</f>
        <v>0</v>
      </c>
      <c r="I52" s="75">
        <f>SANANTONIO!AH64</f>
        <v>0</v>
      </c>
      <c r="J52" s="75">
        <f t="shared" si="0"/>
        <v>20604.186800000003</v>
      </c>
    </row>
    <row r="53" spans="1:10" x14ac:dyDescent="0.25">
      <c r="A53" s="56" t="s">
        <v>3</v>
      </c>
      <c r="B53" s="43">
        <f>B2</f>
        <v>0</v>
      </c>
      <c r="C53" s="43">
        <f t="shared" ref="C53:I53" si="1">C2</f>
        <v>6896.61</v>
      </c>
      <c r="D53" s="43">
        <f t="shared" si="1"/>
        <v>13685.060000000001</v>
      </c>
      <c r="E53" s="43">
        <f t="shared" si="1"/>
        <v>0</v>
      </c>
      <c r="F53" s="43">
        <f t="shared" si="1"/>
        <v>0</v>
      </c>
      <c r="G53" s="43">
        <f t="shared" si="1"/>
        <v>0</v>
      </c>
      <c r="H53" s="43">
        <f t="shared" si="1"/>
        <v>0</v>
      </c>
      <c r="I53" s="43">
        <f t="shared" si="1"/>
        <v>0</v>
      </c>
      <c r="J53" s="43">
        <f>J2</f>
        <v>20581.670000000002</v>
      </c>
    </row>
    <row r="54" spans="1:10" x14ac:dyDescent="0.25">
      <c r="A54" s="58" t="s">
        <v>95</v>
      </c>
      <c r="B54" s="43">
        <f>+B52-B53</f>
        <v>0</v>
      </c>
      <c r="C54" s="43">
        <f t="shared" ref="C54:I54" si="2">+C52-C53</f>
        <v>9.1268000000009124</v>
      </c>
      <c r="D54" s="43">
        <f t="shared" si="2"/>
        <v>13.389999999999418</v>
      </c>
      <c r="E54" s="43">
        <f t="shared" si="2"/>
        <v>0</v>
      </c>
      <c r="F54" s="43">
        <f t="shared" si="2"/>
        <v>0</v>
      </c>
      <c r="G54" s="43">
        <f t="shared" si="2"/>
        <v>0</v>
      </c>
      <c r="H54" s="43">
        <f t="shared" si="2"/>
        <v>0</v>
      </c>
      <c r="I54" s="43">
        <f t="shared" si="2"/>
        <v>0</v>
      </c>
      <c r="J54" s="43">
        <f>+J52-J53</f>
        <v>22.51680000000124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L22" si="11">+C16+C18+C20</f>
        <v>0</v>
      </c>
      <c r="D22" s="20">
        <f t="shared" si="11"/>
        <v>0</v>
      </c>
      <c r="E22" s="20">
        <f t="shared" si="11"/>
        <v>0</v>
      </c>
      <c r="F22" s="20">
        <f t="shared" si="11"/>
        <v>0</v>
      </c>
      <c r="G22" s="20">
        <f t="shared" si="11"/>
        <v>0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ref="C23:L23" si="14">+C17+C19+C21</f>
        <v>0</v>
      </c>
      <c r="D23" s="19">
        <f t="shared" si="14"/>
        <v>0</v>
      </c>
      <c r="E23" s="19">
        <f t="shared" si="14"/>
        <v>0</v>
      </c>
      <c r="F23" s="19">
        <f t="shared" si="14"/>
        <v>0</v>
      </c>
      <c r="G23" s="19">
        <f t="shared" si="14"/>
        <v>0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61">+C15+C23+C31+C39+C47+C48+C49+C50+C51+C52+C53+C54+C55+C56+C57+C58+C59+C60+C61+C62+C63</f>
        <v>0</v>
      </c>
      <c r="D64" s="53">
        <f t="shared" si="61"/>
        <v>0</v>
      </c>
      <c r="E64" s="53">
        <f t="shared" si="61"/>
        <v>0</v>
      </c>
      <c r="F64" s="53">
        <f t="shared" si="61"/>
        <v>0</v>
      </c>
      <c r="G64" s="53">
        <f t="shared" si="61"/>
        <v>0</v>
      </c>
      <c r="H64" s="53">
        <f t="shared" si="61"/>
        <v>0</v>
      </c>
      <c r="I64" s="53">
        <f t="shared" si="61"/>
        <v>0</v>
      </c>
      <c r="J64" s="53">
        <f t="shared" si="61"/>
        <v>0</v>
      </c>
      <c r="K64" s="53">
        <f t="shared" si="61"/>
        <v>0</v>
      </c>
      <c r="L64" s="53">
        <f t="shared" si="61"/>
        <v>0</v>
      </c>
      <c r="M64" s="53">
        <f t="shared" si="61"/>
        <v>0</v>
      </c>
      <c r="N64" s="53">
        <f t="shared" si="61"/>
        <v>0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6" si="62">D11</f>
        <v>0</v>
      </c>
      <c r="E66" s="55">
        <f t="shared" si="62"/>
        <v>0</v>
      </c>
      <c r="F66" s="55">
        <f t="shared" si="62"/>
        <v>0</v>
      </c>
      <c r="G66" s="55">
        <f t="shared" si="62"/>
        <v>0</v>
      </c>
      <c r="H66" s="55">
        <f t="shared" si="62"/>
        <v>0</v>
      </c>
      <c r="I66" s="55">
        <f t="shared" si="62"/>
        <v>0</v>
      </c>
      <c r="J66" s="55">
        <f t="shared" si="62"/>
        <v>0</v>
      </c>
      <c r="K66" s="55">
        <f t="shared" si="62"/>
        <v>0</v>
      </c>
      <c r="L66" s="55">
        <f t="shared" si="62"/>
        <v>0</v>
      </c>
      <c r="M66" s="55">
        <f t="shared" si="62"/>
        <v>0</v>
      </c>
      <c r="N66" s="55">
        <f t="shared" si="62"/>
        <v>0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63">C12</f>
        <v>0</v>
      </c>
      <c r="D67" s="57">
        <f t="shared" si="63"/>
        <v>0</v>
      </c>
      <c r="E67" s="57">
        <f t="shared" si="63"/>
        <v>0</v>
      </c>
      <c r="F67" s="57">
        <f t="shared" si="63"/>
        <v>0</v>
      </c>
      <c r="G67" s="57">
        <f t="shared" si="63"/>
        <v>0</v>
      </c>
      <c r="H67" s="57">
        <f t="shared" si="63"/>
        <v>0</v>
      </c>
      <c r="I67" s="57">
        <f t="shared" si="63"/>
        <v>0</v>
      </c>
      <c r="J67" s="57">
        <f t="shared" si="63"/>
        <v>0</v>
      </c>
      <c r="K67" s="57">
        <f t="shared" si="63"/>
        <v>0</v>
      </c>
      <c r="L67" s="57">
        <f t="shared" si="63"/>
        <v>0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L69" si="67">+C67+C68</f>
        <v>0</v>
      </c>
      <c r="D69" s="59">
        <f t="shared" si="67"/>
        <v>0</v>
      </c>
      <c r="E69" s="59">
        <f t="shared" si="67"/>
        <v>0</v>
      </c>
      <c r="F69" s="59">
        <f t="shared" si="67"/>
        <v>0</v>
      </c>
      <c r="G69" s="59">
        <f t="shared" si="67"/>
        <v>0</v>
      </c>
      <c r="H69" s="59">
        <f t="shared" si="67"/>
        <v>0</v>
      </c>
      <c r="I69" s="59">
        <f t="shared" si="67"/>
        <v>0</v>
      </c>
      <c r="J69" s="59">
        <f t="shared" si="67"/>
        <v>0</v>
      </c>
      <c r="K69" s="59">
        <f t="shared" si="67"/>
        <v>0</v>
      </c>
      <c r="L69" s="59">
        <f t="shared" si="67"/>
        <v>0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</v>
      </c>
      <c r="C70" s="57">
        <f t="shared" si="69"/>
        <v>0</v>
      </c>
      <c r="D70" s="57">
        <f t="shared" si="69"/>
        <v>0</v>
      </c>
      <c r="E70" s="57">
        <f t="shared" si="69"/>
        <v>0</v>
      </c>
      <c r="F70" s="57">
        <f t="shared" si="69"/>
        <v>0</v>
      </c>
      <c r="G70" s="57">
        <f t="shared" si="69"/>
        <v>0</v>
      </c>
      <c r="H70" s="57">
        <f t="shared" si="69"/>
        <v>0</v>
      </c>
      <c r="I70" s="57">
        <f t="shared" si="69"/>
        <v>0</v>
      </c>
      <c r="J70" s="57">
        <f t="shared" si="69"/>
        <v>0</v>
      </c>
      <c r="K70" s="57">
        <f t="shared" si="69"/>
        <v>0</v>
      </c>
      <c r="L70" s="57">
        <f t="shared" si="69"/>
        <v>0</v>
      </c>
      <c r="M70" s="57">
        <f t="shared" ref="M70:AG70" si="70">+M64-M69</f>
        <v>0</v>
      </c>
      <c r="N70" s="57">
        <f t="shared" si="70"/>
        <v>0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0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61" activePane="bottomRight" state="frozen"/>
      <selection pane="topRight" activeCell="B1" sqref="B1"/>
      <selection pane="bottomLeft" activeCell="A5" sqref="A5"/>
      <selection pane="bottomRight" activeCell="C72" sqref="C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3333.2</v>
      </c>
      <c r="C12" s="26">
        <v>3563.41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6896.61</v>
      </c>
      <c r="AI12" s="26"/>
      <c r="AJ12" s="69">
        <f>+AI12-AH12</f>
        <v>-6896.61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127.5</v>
      </c>
      <c r="C15" s="23">
        <v>39.5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167</v>
      </c>
    </row>
    <row r="16" spans="1:36" s="32" customFormat="1" x14ac:dyDescent="0.25">
      <c r="A16" s="30" t="s">
        <v>20</v>
      </c>
      <c r="B16" s="31">
        <v>154</v>
      </c>
      <c r="C16" s="31">
        <v>276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430</v>
      </c>
      <c r="AJ16" s="70"/>
    </row>
    <row r="17" spans="1:36" s="47" customFormat="1" x14ac:dyDescent="0.25">
      <c r="A17" s="46" t="s">
        <v>27</v>
      </c>
      <c r="B17" s="22">
        <f>B16*$B$8</f>
        <v>848.54</v>
      </c>
      <c r="C17" s="22">
        <f>C16*$B$8</f>
        <v>1520.76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2369.3000000000002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154</v>
      </c>
      <c r="C22" s="20">
        <f t="shared" ref="C22:AG23" si="5">+C16+C18+C20</f>
        <v>276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430</v>
      </c>
    </row>
    <row r="23" spans="1:36" s="47" customFormat="1" x14ac:dyDescent="0.25">
      <c r="A23" s="48" t="s">
        <v>26</v>
      </c>
      <c r="B23" s="19">
        <f>+B17+B19+B21</f>
        <v>848.54</v>
      </c>
      <c r="C23" s="19">
        <f t="shared" si="5"/>
        <v>1520.76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2369.3000000000002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17.68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17.68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97.416799999999995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97.416799999999995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17.68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17.68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97.416799999999995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97.416799999999995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2168.96</v>
      </c>
      <c r="C49" s="44">
        <v>1596.39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3765.3500000000004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7.16</v>
      </c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7.16</v>
      </c>
    </row>
    <row r="53" spans="1:34" x14ac:dyDescent="0.25">
      <c r="A53" s="17" t="s">
        <v>18</v>
      </c>
      <c r="B53" s="44">
        <v>183.46</v>
      </c>
      <c r="C53" s="44">
        <v>281.62</v>
      </c>
      <c r="D53" s="44">
        <v>0</v>
      </c>
      <c r="E53" s="44"/>
      <c r="F53" s="44">
        <v>0</v>
      </c>
      <c r="G53" s="44"/>
      <c r="H53" s="44">
        <v>0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465.08000000000004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8.76</v>
      </c>
      <c r="C55" s="44">
        <v>25.67</v>
      </c>
      <c r="D55" s="44">
        <v>0</v>
      </c>
      <c r="E55" s="44">
        <v>0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34.43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3337.2200000000003</v>
      </c>
      <c r="C64" s="53">
        <f t="shared" ref="C64:AG64" si="21">+C15+C23+C31+C39+C47+C48+C49+C50+C51+C52+C53+C54+C55+C56+C57+C58+C59+C60+C61+C62+C63</f>
        <v>3568.5167999999999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6905.7368000000006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3333.2</v>
      </c>
      <c r="C67" s="57">
        <f t="shared" ref="C67:L67" si="23">C12</f>
        <v>3563.41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6896.61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3333.2</v>
      </c>
      <c r="C69" s="59">
        <f t="shared" ref="C69:AG69" si="25">+C67+C68</f>
        <v>3563.41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6896.61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4.0200000000004366</v>
      </c>
      <c r="C70" s="57">
        <f t="shared" si="26"/>
        <v>5.1068000000000211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9.1268000000004577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0" activePane="bottomRight" state="frozen"/>
      <selection pane="topRight" activeCell="B1" sqref="B1"/>
      <selection pane="bottomLeft" activeCell="A5" sqref="A5"/>
      <selection pane="bottomRight" activeCell="AI57" sqref="AI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44736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59</v>
      </c>
      <c r="D11" s="5" t="s">
        <v>54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2902.05</v>
      </c>
      <c r="C12" s="26">
        <v>842.46</v>
      </c>
      <c r="D12" s="26">
        <v>2936.77</v>
      </c>
      <c r="E12" s="26">
        <v>5485.41</v>
      </c>
      <c r="F12" s="26">
        <v>1518.37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13685.060000000001</v>
      </c>
      <c r="AI12" s="26">
        <v>13535.37</v>
      </c>
      <c r="AJ12" s="69">
        <f>+AI12-AH12</f>
        <v>-149.69000000000051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67.5</v>
      </c>
      <c r="D15" s="23"/>
      <c r="E15" s="23">
        <v>230</v>
      </c>
      <c r="F15" s="23">
        <v>196.5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494</v>
      </c>
    </row>
    <row r="16" spans="1:36" s="32" customFormat="1" x14ac:dyDescent="0.25">
      <c r="A16" s="30" t="s">
        <v>20</v>
      </c>
      <c r="B16" s="31">
        <v>290</v>
      </c>
      <c r="C16" s="31"/>
      <c r="D16" s="31">
        <v>274</v>
      </c>
      <c r="E16" s="31">
        <v>417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981</v>
      </c>
      <c r="AJ16" s="70"/>
    </row>
    <row r="17" spans="1:36" s="47" customFormat="1" x14ac:dyDescent="0.25">
      <c r="A17" s="46" t="s">
        <v>27</v>
      </c>
      <c r="B17" s="22">
        <f>B16*$B$8</f>
        <v>1597.8999999999999</v>
      </c>
      <c r="C17" s="22">
        <f>C16*$B$8</f>
        <v>0</v>
      </c>
      <c r="D17" s="22">
        <f t="shared" ref="D17:AG17" si="2">D16*$B$8</f>
        <v>1509.74</v>
      </c>
      <c r="E17" s="22">
        <f t="shared" si="2"/>
        <v>2297.67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5405.3099999999995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290</v>
      </c>
      <c r="C22" s="20">
        <f t="shared" ref="C22:AG23" si="5">+C16+C18+C20</f>
        <v>0</v>
      </c>
      <c r="D22" s="20">
        <f t="shared" si="5"/>
        <v>274</v>
      </c>
      <c r="E22" s="20">
        <f t="shared" si="5"/>
        <v>417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981</v>
      </c>
    </row>
    <row r="23" spans="1:36" s="47" customFormat="1" x14ac:dyDescent="0.25">
      <c r="A23" s="48" t="s">
        <v>26</v>
      </c>
      <c r="B23" s="19">
        <f>+B17+B19+B21</f>
        <v>1597.8999999999999</v>
      </c>
      <c r="C23" s="19">
        <f t="shared" si="5"/>
        <v>0</v>
      </c>
      <c r="D23" s="19">
        <f t="shared" si="5"/>
        <v>1509.74</v>
      </c>
      <c r="E23" s="19">
        <f t="shared" si="5"/>
        <v>2297.67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5405.3099999999995</v>
      </c>
    </row>
    <row r="24" spans="1:36" x14ac:dyDescent="0.25">
      <c r="A24" s="13" t="s">
        <v>28</v>
      </c>
      <c r="B24" s="34"/>
      <c r="C24" s="34"/>
      <c r="D24" s="34"/>
      <c r="E24" s="34">
        <v>20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116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116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20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116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116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1257.6300000000001</v>
      </c>
      <c r="C49" s="44">
        <v>765.99</v>
      </c>
      <c r="D49" s="44">
        <v>1304.0999999999999</v>
      </c>
      <c r="E49" s="44">
        <v>2379.71</v>
      </c>
      <c r="F49" s="44">
        <v>1183.8599999999999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6891.29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64.989999999999995</v>
      </c>
      <c r="C53" s="44">
        <v>10</v>
      </c>
      <c r="D53" s="44">
        <v>163.5</v>
      </c>
      <c r="E53" s="44">
        <v>275.8</v>
      </c>
      <c r="F53" s="44">
        <v>98.97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613.26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139.81</v>
      </c>
      <c r="F55" s="44">
        <v>38.78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178.59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2920.5199999999995</v>
      </c>
      <c r="C64" s="53">
        <f t="shared" ref="C64:AG64" si="21">+C15+C23+C31+C39+C47+C48+C49+C50+C51+C52+C53+C54+C55+C56+C57+C58+C59+C60+C61+C62+C63</f>
        <v>843.49</v>
      </c>
      <c r="D64" s="53">
        <f t="shared" si="21"/>
        <v>2977.34</v>
      </c>
      <c r="E64" s="53">
        <f t="shared" si="21"/>
        <v>5438.9900000000007</v>
      </c>
      <c r="F64" s="53">
        <f t="shared" si="21"/>
        <v>1518.11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13698.45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4 D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2902.05</v>
      </c>
      <c r="C67" s="57">
        <f t="shared" ref="C67:L67" si="23">C12</f>
        <v>842.46</v>
      </c>
      <c r="D67" s="57">
        <f t="shared" si="23"/>
        <v>2936.77</v>
      </c>
      <c r="E67" s="57">
        <f t="shared" si="23"/>
        <v>5485.41</v>
      </c>
      <c r="F67" s="57">
        <f t="shared" si="23"/>
        <v>1518.37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13685.060000000001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2902.05</v>
      </c>
      <c r="C69" s="59">
        <f t="shared" ref="C69:AG69" si="25">+C67+C68</f>
        <v>842.46</v>
      </c>
      <c r="D69" s="59">
        <f t="shared" si="25"/>
        <v>2936.77</v>
      </c>
      <c r="E69" s="59">
        <f t="shared" si="25"/>
        <v>5485.41</v>
      </c>
      <c r="F69" s="59">
        <f t="shared" si="25"/>
        <v>1518.37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13685.060000000001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18.469999999999345</v>
      </c>
      <c r="C70" s="57">
        <f t="shared" si="26"/>
        <v>1.0299999999999727</v>
      </c>
      <c r="D70" s="57">
        <f t="shared" si="26"/>
        <v>40.570000000000164</v>
      </c>
      <c r="E70" s="57">
        <f t="shared" si="26"/>
        <v>-46.419999999999163</v>
      </c>
      <c r="F70" s="57">
        <f t="shared" si="26"/>
        <v>-0.25999999999999091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13.390000000000327</v>
      </c>
    </row>
    <row r="71" spans="1:34" ht="95.25" customHeight="1" x14ac:dyDescent="0.25">
      <c r="A71" s="77" t="s">
        <v>96</v>
      </c>
      <c r="B71" s="14" t="s">
        <v>123</v>
      </c>
      <c r="C71" s="14"/>
      <c r="D71" s="14" t="s">
        <v>124</v>
      </c>
      <c r="E71" s="14" t="s">
        <v>125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C55" sqref="C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5" sqref="A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Boveda-05</cp:lastModifiedBy>
  <cp:lastPrinted>2019-08-19T12:56:25Z</cp:lastPrinted>
  <dcterms:created xsi:type="dcterms:W3CDTF">2013-07-24T18:56:16Z</dcterms:created>
  <dcterms:modified xsi:type="dcterms:W3CDTF">2022-06-25T14:49:13Z</dcterms:modified>
</cp:coreProperties>
</file>