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I53" i="145" s="1"/>
  <c r="D2" i="145"/>
  <c r="D53" i="145" s="1"/>
  <c r="C2" i="145"/>
  <c r="C53" i="145" s="1"/>
  <c r="E53" i="145"/>
  <c r="F53" i="145"/>
  <c r="G53" i="145"/>
  <c r="H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9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Z39" i="40"/>
  <c r="X47" i="40"/>
  <c r="AG39" i="40"/>
  <c r="Y39" i="40"/>
  <c r="AF39" i="40"/>
  <c r="X39" i="40"/>
  <c r="AF47" i="40"/>
  <c r="AC39" i="40"/>
  <c r="AD23" i="40"/>
  <c r="Z23" i="40"/>
  <c r="V23" i="40"/>
  <c r="T47" i="40"/>
  <c r="AD47" i="40"/>
  <c r="Z47" i="40"/>
  <c r="V47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V64" i="40" s="1"/>
  <c r="V70" i="40" s="1"/>
  <c r="T31" i="40"/>
  <c r="T64" i="40" s="1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Y64" i="40"/>
  <c r="Y70" i="40" s="1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D69" i="40" l="1"/>
  <c r="AG64" i="40"/>
  <c r="AG70" i="40" s="1"/>
  <c r="X64" i="40"/>
  <c r="X70" i="40" s="1"/>
  <c r="AF64" i="40"/>
  <c r="AF70" i="40" s="1"/>
  <c r="Q39" i="40"/>
  <c r="M39" i="40"/>
  <c r="AB64" i="40"/>
  <c r="AB70" i="40" s="1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R64" i="40" l="1"/>
  <c r="R70" i="40" s="1"/>
  <c r="AH69" i="40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G31" i="40" s="1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C46" i="40"/>
  <c r="D46" i="40"/>
  <c r="E46" i="40"/>
  <c r="F46" i="40"/>
  <c r="G46" i="40"/>
  <c r="H46" i="40"/>
  <c r="I46" i="40"/>
  <c r="J46" i="40"/>
  <c r="K46" i="40"/>
  <c r="L46" i="40"/>
  <c r="B38" i="40"/>
  <c r="E23" i="40" l="1"/>
  <c r="L39" i="40"/>
  <c r="D39" i="40"/>
  <c r="I47" i="40"/>
  <c r="I64" i="40" s="1"/>
  <c r="I70" i="40" s="1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<sst xmlns="http://schemas.openxmlformats.org/spreadsheetml/2006/main" count="743" uniqueCount="131">
  <si>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</si>
  <si>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</si>
  <si>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</si>
  <si>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</si>
  <si>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</si>
  <si>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</si>
  <si>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</si>
  <si>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</si>
  <si>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</si>
  <si>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</si>
  <si>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</si>
  <si>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</si>
  <si>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</si>
  <si>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</si>
  <si>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</si>
  <si>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</si>
  <si>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</si>
  <si>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</si>
  <si>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</si>
  <si>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</si>
  <si>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</si>
  <si>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</si>
  <si>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</si>
  <si>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</si>
  <si>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</si>
  <si>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</si>
  <si>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</si>
  <si>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</si>
  <si>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</si>
  <si>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</si>
  <si>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</si>
  <si>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</si>
  <si>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</si>
  <si>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</si>
  <si>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</si>
  <si>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</si>
  <si>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</si>
  <si>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</si>
  <si>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</si>
  <si>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</si>
  <si>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</si>
  <si>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</si>
  <si>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</si>
  <si>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</si>
  <si>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</si>
  <si>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</si>
  <si>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</si>
  <si>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</si>
  <si>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</si>
  <si>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</si>
  <si>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</si>
  <si>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</si>
  <si>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</si>
  <si>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</si>
  <si>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</si>
  <si>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</si>
  <si>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</si>
  <si>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</si>
  <si>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</si>
  <si>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</si>
  <si>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</si>
  <si>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</si>
  <si>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</si>
  <si>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</si>
  <si>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</si>
  <si>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</si>
  <si>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</si>
  <si>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</si>
  <si>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</si>
  <si>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</si>
  <si>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</si>
  <si>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</si>
  <si>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</si>
  <si>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</si>
  <si>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</si>
  <si>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</si>
  <si>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</si>
  <si>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</si>
  <si>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</si>
  <si>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</si>
  <si>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</si>
  <si>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</si>
  <si>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</si>
  <si>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</si>
  <si>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</si>
  <si>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</si>
  <si>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</si>
  <si>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</si>
  <si>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</si>
  <si>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</si>
  <si>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</si>
  <si>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</si>
  <si>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</si>
  <si>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</si>
  <si>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</si>
  <si>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</si>
  <si>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</si>
  <si>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</si>
  <si>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</si>
  <si>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</si>
  <si>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</si>
  <si>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</si>
  <si>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</si>
  <si>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</si>
  <si>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</si>
  <si>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</si>
  <si>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</si>
  <si>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</si>
  <si>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</si>
  <si>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</si>
  <si>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</si>
  <si>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</si>
  <si>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</si>
  <si>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</si>
  <si>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</si>
  <si>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</si>
  <si>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</si>
  <si>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</si>
  <si>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</si>
  <si>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</si>
  <si>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</si>
  <si>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FONDO 3.40</t>
  </si>
  <si>
    <t>FALTANTE EN EFECTIVO</t>
  </si>
  <si>
    <t>FONDO 45.00</t>
  </si>
  <si>
    <t>SOBRANTE ES EL</t>
  </si>
  <si>
    <t>FALTANTE DE CAJA 15</t>
  </si>
  <si>
    <t>FALTANTE ES EL</t>
  </si>
  <si>
    <t>SOBRANTE DE CAJA 6</t>
  </si>
  <si>
    <t>5.30F/C</t>
  </si>
  <si>
    <t>22.05F/C MAL REGISTRO</t>
  </si>
  <si>
    <t>3$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</si>
</sst>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38046.69</v>
      </c>
      <c r="C2" s="43">
        <f>MODELO!AH12</f>
        <v>29494.190000000002</v>
      </c>
      <c r="D2" s="43">
        <f>EXQUISITECES!AH12</f>
        <v>10768.77</v>
      </c>
      <c r="E2" s="43">
        <f>HOYADA!AH12</f>
        <v>7669.11</v>
      </c>
      <c r="F2" s="43">
        <f>FARMASTOP!AH12</f>
        <v>1602.22</v>
      </c>
      <c r="G2" s="43">
        <f>BOCAS!AH12</f>
        <v>2617.3500000000004</v>
      </c>
      <c r="H2" s="43">
        <f>LAGUNETICA!AH12</f>
        <v>19638.84</v>
      </c>
      <c r="I2" s="43">
        <f>SANANTONIO!AH12</f>
        <v>0</v>
      </c>
      <c r="J2" s="43">
        <f>SUM(B2:I2)</f>
        <v>109837.17000000001</v>
      </c>
    </row>
    <row r="3" spans="1:10" x14ac:dyDescent="0.25">
      <c r="A3" s="46" t="s">
        <v>0</v>
      </c>
      <c r="B3" s="43">
        <f>AUTOMERCADO!AH15</f>
        <v>883.80000000000007</v>
      </c>
      <c r="C3" s="43">
        <f>MODELO!AH15</f>
        <v>614.45000000000005</v>
      </c>
      <c r="D3" s="43">
        <f>EXQUISITECES!AH15</f>
        <v>421.6</v>
      </c>
      <c r="E3" s="43">
        <f>HOYADA!AH15</f>
        <v>418.4</v>
      </c>
      <c r="F3" s="43">
        <f>FARMASTOP!AH15</f>
        <v>102.15</v>
      </c>
      <c r="G3" s="43">
        <f>BOCAS!AH15</f>
        <v>66.5</v>
      </c>
      <c r="H3" s="43">
        <f>LAGUNETICA!AH15</f>
        <v>1815.8</v>
      </c>
      <c r="I3" s="43">
        <f>SANANTONIO!AH15</f>
        <v>0</v>
      </c>
      <c r="J3" s="43">
        <f t="shared" ref="J3:J52" si="0">SUM(B3:I3)</f>
        <v>4322.7</v>
      </c>
    </row>
    <row r="4" spans="1:10" x14ac:dyDescent="0.25">
      <c r="A4" s="73" t="s">
        <v>20</v>
      </c>
      <c r="B4" s="43">
        <f>AUTOMERCADO!AH16</f>
        <v>4475</v>
      </c>
      <c r="C4" s="43">
        <f>MODELO!AH16</f>
        <v>3371</v>
      </c>
      <c r="D4" s="43">
        <f>EXQUISITECES!AH16</f>
        <v>1390</v>
      </c>
      <c r="E4" s="43">
        <f>HOYADA!AH16</f>
        <v>836</v>
      </c>
      <c r="F4" s="43">
        <f>FARMASTOP!AH16</f>
        <v>97</v>
      </c>
      <c r="G4" s="43">
        <f>BOCAS!AH16</f>
        <v>222</v>
      </c>
      <c r="H4" s="43">
        <f>LAGUNETICA!AH16</f>
        <v>2118</v>
      </c>
      <c r="I4" s="43">
        <f>SANANTONIO!AH16</f>
        <v>0</v>
      </c>
      <c r="J4" s="43">
        <f t="shared" si="0"/>
        <v>12509</v>
      </c>
    </row>
    <row r="5" spans="1:10" x14ac:dyDescent="0.25">
      <c r="A5" s="46" t="s">
        <v>27</v>
      </c>
      <c r="B5" s="43">
        <f>AUTOMERCADO!AH17</f>
        <v>20585</v>
      </c>
      <c r="C5" s="43">
        <f>MODELO!AH17</f>
        <v>15506.6</v>
      </c>
      <c r="D5" s="43">
        <f>EXQUISITECES!AH17</f>
        <v>6394</v>
      </c>
      <c r="E5" s="43">
        <f>HOYADA!AH17</f>
        <v>3845.6</v>
      </c>
      <c r="F5" s="43">
        <f>FARMASTOP!AH17</f>
        <v>446.2</v>
      </c>
      <c r="G5" s="43">
        <f>BOCAS!AH17</f>
        <v>1032.3</v>
      </c>
      <c r="H5" s="43">
        <f>LAGUNETICA!AH17</f>
        <v>9742.7999999999993</v>
      </c>
      <c r="I5" s="43">
        <f>SANANTONIO!AH17</f>
        <v>0</v>
      </c>
      <c r="J5" s="43">
        <f t="shared" si="0"/>
        <v>57552.5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4475</v>
      </c>
      <c r="C10" s="43">
        <f>MODELO!AH22</f>
        <v>3371</v>
      </c>
      <c r="D10" s="43">
        <f>EXQUISITECES!AH22</f>
        <v>1390</v>
      </c>
      <c r="E10" s="43">
        <f>HOYADA!AH22</f>
        <v>836</v>
      </c>
      <c r="F10" s="43">
        <f>FARMASTOP!AH22</f>
        <v>97</v>
      </c>
      <c r="G10" s="43">
        <f>BOCAS!AH22</f>
        <v>222</v>
      </c>
      <c r="H10" s="43">
        <f>LAGUNETICA!AH22</f>
        <v>2118</v>
      </c>
      <c r="I10" s="43">
        <f>SANANTONIO!AH22</f>
        <v>0</v>
      </c>
      <c r="J10" s="43">
        <f t="shared" si="0"/>
        <v>12509</v>
      </c>
    </row>
    <row r="11" spans="1:10" x14ac:dyDescent="0.25">
      <c r="A11" s="48" t="s">
        <v>26</v>
      </c>
      <c r="B11" s="43">
        <f>AUTOMERCADO!AH23</f>
        <v>20585</v>
      </c>
      <c r="C11" s="43">
        <f>MODELO!AH23</f>
        <v>15506.6</v>
      </c>
      <c r="D11" s="43">
        <f>EXQUISITECES!AH23</f>
        <v>6394</v>
      </c>
      <c r="E11" s="43">
        <f>HOYADA!AH23</f>
        <v>3845.6</v>
      </c>
      <c r="F11" s="43">
        <f>FARMASTOP!AH23</f>
        <v>446.2</v>
      </c>
      <c r="G11" s="43">
        <f>BOCAS!AH23</f>
        <v>1032.3</v>
      </c>
      <c r="H11" s="43">
        <f>LAGUNETICA!AH23</f>
        <v>9742.7999999999993</v>
      </c>
      <c r="I11" s="43">
        <f>SANANTONIO!AH23</f>
        <v>0</v>
      </c>
      <c r="J11" s="43">
        <f t="shared" si="0"/>
        <v>57552.5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50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232.50000000000003</v>
      </c>
      <c r="H13" s="43">
        <f>LAGUNETICA!AH25</f>
        <v>0</v>
      </c>
      <c r="I13" s="43">
        <f>SANANTONIO!AH25</f>
        <v>0</v>
      </c>
      <c r="J13" s="43">
        <f t="shared" si="0"/>
        <v>232.50000000000003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50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232.50000000000003</v>
      </c>
      <c r="H19" s="43">
        <f>LAGUNETICA!AH31</f>
        <v>0</v>
      </c>
      <c r="I19" s="43">
        <f>SANANTONIO!AH31</f>
        <v>0</v>
      </c>
      <c r="J19" s="43">
        <f t="shared" si="0"/>
        <v>232.50000000000003</v>
      </c>
    </row>
    <row r="20" spans="1:10" x14ac:dyDescent="0.25">
      <c r="A20" s="46" t="s">
        <v>34</v>
      </c>
      <c r="B20" s="43">
        <f>AUTOMERCADO!AH32</f>
        <v>201.17000000000002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201.17000000000002</v>
      </c>
    </row>
    <row r="21" spans="1:10" x14ac:dyDescent="0.25">
      <c r="A21" s="46" t="s">
        <v>35</v>
      </c>
      <c r="B21" s="43">
        <f>AUTOMERCADO!AH33</f>
        <v>925.38199999999995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925.38199999999995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201.17000000000002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201.17000000000002</v>
      </c>
    </row>
    <row r="27" spans="1:10" x14ac:dyDescent="0.25">
      <c r="A27" s="48" t="s">
        <v>42</v>
      </c>
      <c r="B27" s="43">
        <f>AUTOMERCADO!AH39</f>
        <v>925.38199999999995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925.38199999999995</v>
      </c>
    </row>
    <row r="28" spans="1:10" x14ac:dyDescent="0.25">
      <c r="A28" s="46" t="s">
        <v>43</v>
      </c>
      <c r="B28" s="43">
        <f>AUTOMERCADO!AH40</f>
        <v>143.55000000000001</v>
      </c>
      <c r="C28" s="43">
        <f>MODELO!AH40</f>
        <v>0</v>
      </c>
      <c r="D28" s="43">
        <f>EXQUISITECES!AH40</f>
        <v>7.4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29.02</v>
      </c>
      <c r="I28" s="43">
        <f>SANANTONIO!AH40</f>
        <v>0</v>
      </c>
      <c r="J28" s="43">
        <f t="shared" si="0"/>
        <v>179.97000000000003</v>
      </c>
    </row>
    <row r="29" spans="1:10" x14ac:dyDescent="0.25">
      <c r="A29" s="46" t="s">
        <v>44</v>
      </c>
      <c r="B29" s="43">
        <f>AUTOMERCADO!AH41</f>
        <v>660.33</v>
      </c>
      <c r="C29" s="43">
        <f>MODELO!AH41</f>
        <v>0</v>
      </c>
      <c r="D29" s="43">
        <f>EXQUISITECES!AH41</f>
        <v>34.04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133.49199999999999</v>
      </c>
      <c r="I29" s="43">
        <f>SANANTONIO!AH41</f>
        <v>0</v>
      </c>
      <c r="J29" s="43">
        <f t="shared" si="0"/>
        <v>827.86199999999997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143.55000000000001</v>
      </c>
      <c r="C34" s="43">
        <f>MODELO!AH46</f>
        <v>0</v>
      </c>
      <c r="D34" s="43">
        <f>EXQUISITECES!AH46</f>
        <v>7.4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29.02</v>
      </c>
      <c r="I34" s="43">
        <f>SANANTONIO!AH46</f>
        <v>0</v>
      </c>
      <c r="J34" s="43">
        <f t="shared" si="0"/>
        <v>179.97000000000003</v>
      </c>
    </row>
    <row r="35" spans="1:10" x14ac:dyDescent="0.25">
      <c r="A35" s="48" t="s">
        <v>48</v>
      </c>
      <c r="B35" s="43">
        <f>AUTOMERCADO!AH47</f>
        <v>660.33</v>
      </c>
      <c r="C35" s="43">
        <f>MODELO!AH47</f>
        <v>0</v>
      </c>
      <c r="D35" s="43">
        <f>EXQUISITECES!AH47</f>
        <v>34.04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133.49199999999999</v>
      </c>
      <c r="I35" s="43">
        <f>SANANTONIO!AH47</f>
        <v>0</v>
      </c>
      <c r="J35" s="43">
        <f t="shared" si="0"/>
        <v>827.86199999999997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10955.120000000003</v>
      </c>
      <c r="C37" s="43">
        <f>MODELO!AH49</f>
        <v>11090.27</v>
      </c>
      <c r="D37" s="43">
        <f>EXQUISITECES!AH49</f>
        <v>3289.16</v>
      </c>
      <c r="E37" s="43">
        <f>HOYADA!AH49</f>
        <v>1874.13</v>
      </c>
      <c r="F37" s="43">
        <f>FARMASTOP!AH49</f>
        <v>932.06999999999994</v>
      </c>
      <c r="G37" s="43">
        <f>BOCAS!AH49</f>
        <v>800.66999999999985</v>
      </c>
      <c r="H37" s="43">
        <f>LAGUNETICA!AH49</f>
        <v>2642.91</v>
      </c>
      <c r="I37" s="43">
        <f>SANANTONIO!AH49</f>
        <v>0</v>
      </c>
      <c r="J37" s="43">
        <f t="shared" si="0"/>
        <v>31584.33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63.48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63.48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3993.0499999999997</v>
      </c>
      <c r="I40" s="43">
        <f>SANANTONIO!AH52</f>
        <v>0</v>
      </c>
      <c r="J40" s="43">
        <f t="shared" si="0"/>
        <v>3993.0499999999997</v>
      </c>
    </row>
    <row r="41" spans="1:10" x14ac:dyDescent="0.25">
      <c r="A41" s="74" t="s">
        <v>18</v>
      </c>
      <c r="B41" s="43">
        <f>AUTOMERCADO!AH53</f>
        <v>3488.4599999999996</v>
      </c>
      <c r="C41" s="43">
        <f>MODELO!AH53</f>
        <v>1876.4900000000002</v>
      </c>
      <c r="D41" s="43">
        <f>EXQUISITECES!AH53</f>
        <v>645.16</v>
      </c>
      <c r="E41" s="43">
        <f>HOYADA!AH53</f>
        <v>1431.32</v>
      </c>
      <c r="F41" s="43">
        <f>FARMASTOP!AH53</f>
        <v>83.42</v>
      </c>
      <c r="G41" s="43">
        <f>BOCAS!AH53</f>
        <v>318.52000000000004</v>
      </c>
      <c r="H41" s="43">
        <f>LAGUNETICA!AH53</f>
        <v>1216.4799999999998</v>
      </c>
      <c r="I41" s="43">
        <f>SANANTONIO!AH53</f>
        <v>0</v>
      </c>
      <c r="J41" s="43">
        <f t="shared" si="0"/>
        <v>9059.85</v>
      </c>
    </row>
    <row r="42" spans="1:10" x14ac:dyDescent="0.25">
      <c r="A42" s="74" t="s">
        <v>114</v>
      </c>
      <c r="B42" s="43">
        <f>AUTOMERCADO!AH54</f>
        <v>123.8</v>
      </c>
      <c r="C42" s="43">
        <f>MODELO!AH54</f>
        <v>13</v>
      </c>
      <c r="D42" s="43">
        <f>EXQUISITECES!AH54</f>
        <v>22.71</v>
      </c>
      <c r="E42" s="43">
        <f>HOYADA!AH54</f>
        <v>26.9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186.41000000000003</v>
      </c>
    </row>
    <row r="43" spans="1:10" x14ac:dyDescent="0.25">
      <c r="A43" s="74" t="s">
        <v>52</v>
      </c>
      <c r="B43" s="43">
        <f>AUTOMERCADO!AH55</f>
        <v>488.04999999999995</v>
      </c>
      <c r="C43" s="43">
        <f>MODELO!AH55</f>
        <v>387.36000000000007</v>
      </c>
      <c r="D43" s="43">
        <f>EXQUISITECES!AH55</f>
        <v>0</v>
      </c>
      <c r="E43" s="43">
        <f>HOYADA!AH55</f>
        <v>78.539999999999992</v>
      </c>
      <c r="F43" s="43">
        <f>FARMASTOP!AH55</f>
        <v>43.65</v>
      </c>
      <c r="G43" s="43">
        <f>BOCAS!AH55</f>
        <v>190.65</v>
      </c>
      <c r="H43" s="43">
        <f>LAGUNETICA!AH55</f>
        <v>76.319999999999993</v>
      </c>
      <c r="I43" s="43">
        <f>SANANTONIO!AH55</f>
        <v>0</v>
      </c>
      <c r="J43" s="43">
        <f t="shared" si="0"/>
        <v>1264.57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10.3</v>
      </c>
      <c r="I47" s="43">
        <f>SANANTONIO!AH59</f>
        <v>0</v>
      </c>
      <c r="J47" s="43">
        <f t="shared" si="0"/>
        <v>10.3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38109.941999999995</v>
      </c>
      <c r="C52" s="75">
        <f>MODELO!AH64</f>
        <v>29551.649999999998</v>
      </c>
      <c r="D52" s="75">
        <f>EXQUISITECES!AH64</f>
        <v>10806.67</v>
      </c>
      <c r="E52" s="75">
        <f>HOYADA!AH64</f>
        <v>7674.8899999999994</v>
      </c>
      <c r="F52" s="75">
        <f>FARMASTOP!AH64</f>
        <v>1607.49</v>
      </c>
      <c r="G52" s="75">
        <f>BOCAS!AH64</f>
        <v>2641.1400000000003</v>
      </c>
      <c r="H52" s="75">
        <f>LAGUNETICA!AH64</f>
        <v>19631.151999999998</v>
      </c>
      <c r="I52" s="75">
        <f>SANANTONIO!AH64</f>
        <v>0</v>
      </c>
      <c r="J52" s="75">
        <f t="shared" si="0"/>
        <v>110022.93399999999</v>
      </c>
    </row>
    <row r="53" spans="1:10" x14ac:dyDescent="0.25">
      <c r="A53" s="56" t="s">
        <v>3</v>
      </c>
      <c r="B53" s="43">
        <f>B2</f>
        <v>38046.69</v>
      </c>
      <c r="C53" s="43">
        <f t="shared" ref="C53:I53" si="1">C2</f>
        <v>29494.190000000002</v>
      </c>
      <c r="D53" s="43">
        <f t="shared" si="1"/>
        <v>10768.77</v>
      </c>
      <c r="E53" s="43">
        <f t="shared" si="1"/>
        <v>7669.11</v>
      </c>
      <c r="F53" s="43">
        <f t="shared" si="1"/>
        <v>1602.22</v>
      </c>
      <c r="G53" s="43">
        <f t="shared" si="1"/>
        <v>2617.3500000000004</v>
      </c>
      <c r="H53" s="43">
        <f t="shared" si="1"/>
        <v>19638.84</v>
      </c>
      <c r="I53" s="43">
        <f t="shared" si="1"/>
        <v>0</v>
      </c>
      <c r="J53" s="43">
        <f>J2</f>
        <v>109837.17000000001</v>
      </c>
    </row>
    <row r="54" spans="1:10" x14ac:dyDescent="0.25">
      <c r="A54" s="58" t="s">
        <v>95</v>
      </c>
      <c r="B54" s="43">
        <f>+B52-B53</f>
        <v>63.251999999993131</v>
      </c>
      <c r="C54" s="43">
        <f t="shared" ref="C54:I54" si="2">+C52-C53</f>
        <v>57.459999999995489</v>
      </c>
      <c r="D54" s="43">
        <f t="shared" si="2"/>
        <v>37.899999999999636</v>
      </c>
      <c r="E54" s="43">
        <f t="shared" si="2"/>
        <v>5.7799999999997453</v>
      </c>
      <c r="F54" s="43">
        <f t="shared" si="2"/>
        <v>5.2699999999999818</v>
      </c>
      <c r="G54" s="43">
        <f t="shared" si="2"/>
        <v>23.789999999999964</v>
      </c>
      <c r="H54" s="43">
        <f t="shared" si="2"/>
        <v>-7.6880000000019209</v>
      </c>
      <c r="I54" s="43">
        <f t="shared" si="2"/>
        <v>0</v>
      </c>
      <c r="J54" s="43">
        <f>+J52-J53</f>
        <v>185.76399999998102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61</v>
      </c>
      <c r="E11" s="5" t="s">
        <v>63</v>
      </c>
      <c r="F11" s="5" t="s">
        <v>81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72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1720.78</v>
      </c>
      <c r="C12" s="26">
        <v>3935.3</v>
      </c>
      <c r="D12" s="26">
        <v>4441.3500000000004</v>
      </c>
      <c r="E12" s="26">
        <v>1955.98</v>
      </c>
      <c r="F12" s="26">
        <v>3056.85</v>
      </c>
      <c r="G12" s="26">
        <v>1935.81</v>
      </c>
      <c r="H12" s="26">
        <v>1908.78</v>
      </c>
      <c r="I12" s="26">
        <v>4084.03</v>
      </c>
      <c r="J12" s="26">
        <v>3509.02</v>
      </c>
      <c r="K12" s="26">
        <v>3504.65</v>
      </c>
      <c r="L12" s="26">
        <v>539.83000000000004</v>
      </c>
      <c r="M12" s="26">
        <v>4083.31</v>
      </c>
      <c r="N12" s="26">
        <v>3371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38046.69</v>
      </c>
      <c r="AI12" s="26">
        <v>38046.68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20.7</v>
      </c>
      <c r="C15" s="23">
        <v>83.5</v>
      </c>
      <c r="D15" s="23">
        <v>287.55</v>
      </c>
      <c r="E15" s="23">
        <v>43.5</v>
      </c>
      <c r="F15" s="23">
        <v>67.55</v>
      </c>
      <c r="G15" s="23">
        <v>47.1</v>
      </c>
      <c r="H15" s="23">
        <v>61.6</v>
      </c>
      <c r="I15" s="23">
        <v>175.1</v>
      </c>
      <c r="J15" s="23">
        <v>45</v>
      </c>
      <c r="K15" s="23"/>
      <c r="L15" s="23">
        <v>8</v>
      </c>
      <c r="M15" s="23">
        <v>44.2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883.80000000000007</v>
      </c>
    </row>
    <row r="16" spans="1:36" s="32" customFormat="1" x14ac:dyDescent="0.25">
      <c r="A16" s="30" t="s">
        <v>20</v>
      </c>
      <c r="B16" s="31">
        <v>127</v>
      </c>
      <c r="C16" s="31">
        <v>412</v>
      </c>
      <c r="D16" s="31">
        <v>605</v>
      </c>
      <c r="E16" s="31">
        <v>216</v>
      </c>
      <c r="F16" s="31">
        <v>231</v>
      </c>
      <c r="G16" s="31">
        <v>273</v>
      </c>
      <c r="H16" s="31">
        <v>120</v>
      </c>
      <c r="I16" s="31">
        <v>496</v>
      </c>
      <c r="J16" s="31">
        <v>322</v>
      </c>
      <c r="K16" s="31">
        <v>544</v>
      </c>
      <c r="L16" s="31">
        <v>40</v>
      </c>
      <c r="M16" s="31">
        <v>633</v>
      </c>
      <c r="N16" s="31">
        <v>456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4475</v>
      </c>
      <c r="AJ16" s="70"/>
    </row>
    <row r="17" spans="1:36" s="47" customFormat="1" x14ac:dyDescent="0.25">
      <c r="A17" s="46" t="s">
        <v>27</v>
      </c>
      <c r="B17" s="22">
        <f>B16*$B$8</f>
        <v>584.19999999999993</v>
      </c>
      <c r="C17" s="22">
        <f>C16*$B$8</f>
        <v>1895.1999999999998</v>
      </c>
      <c r="D17" s="22">
        <f t="shared" ref="D17:L17" si="2">D16*$B$8</f>
        <v>2783</v>
      </c>
      <c r="E17" s="22">
        <f t="shared" si="2"/>
        <v>993.59999999999991</v>
      </c>
      <c r="F17" s="22">
        <f t="shared" si="2"/>
        <v>1062.5999999999999</v>
      </c>
      <c r="G17" s="22">
        <f t="shared" si="2"/>
        <v>1255.8</v>
      </c>
      <c r="H17" s="22">
        <f t="shared" si="2"/>
        <v>552</v>
      </c>
      <c r="I17" s="22">
        <f t="shared" si="2"/>
        <v>2281.6</v>
      </c>
      <c r="J17" s="22">
        <f t="shared" si="2"/>
        <v>1481.1999999999998</v>
      </c>
      <c r="K17" s="22">
        <f t="shared" si="2"/>
        <v>2502.3999999999996</v>
      </c>
      <c r="L17" s="22">
        <f t="shared" si="2"/>
        <v>184</v>
      </c>
      <c r="M17" s="22">
        <f t="shared" ref="M17:R17" si="3">M16*$B$8</f>
        <v>2911.7999999999997</v>
      </c>
      <c r="N17" s="22">
        <f t="shared" si="3"/>
        <v>2097.6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20585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127</v>
      </c>
      <c r="C22" s="20">
        <f t="shared" ref="C22:L22" si="11">+C16+C18+C20</f>
        <v>412</v>
      </c>
      <c r="D22" s="20">
        <f t="shared" si="11"/>
        <v>605</v>
      </c>
      <c r="E22" s="20">
        <f t="shared" si="11"/>
        <v>216</v>
      </c>
      <c r="F22" s="20">
        <f t="shared" si="11"/>
        <v>231</v>
      </c>
      <c r="G22" s="20">
        <f t="shared" si="11"/>
        <v>273</v>
      </c>
      <c r="H22" s="20">
        <f t="shared" si="11"/>
        <v>120</v>
      </c>
      <c r="I22" s="20">
        <f t="shared" si="11"/>
        <v>496</v>
      </c>
      <c r="J22" s="20">
        <f t="shared" si="11"/>
        <v>322</v>
      </c>
      <c r="K22" s="20">
        <f t="shared" si="11"/>
        <v>544</v>
      </c>
      <c r="L22" s="20">
        <f t="shared" si="11"/>
        <v>40</v>
      </c>
      <c r="M22" s="20">
        <f t="shared" ref="M22:S22" si="12">+M16+M18+M20</f>
        <v>633</v>
      </c>
      <c r="N22" s="20">
        <f t="shared" si="12"/>
        <v>456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4475</v>
      </c>
    </row>
    <row r="23" spans="1:36" s="47" customFormat="1" x14ac:dyDescent="0.25">
      <c r="A23" s="48" t="s">
        <v>26</v>
      </c>
      <c r="B23" s="19">
        <f>+B17+B19+B21</f>
        <v>584.19999999999993</v>
      </c>
      <c r="C23" s="19">
        <f t="shared" ref="C23:L23" si="14">+C17+C19+C21</f>
        <v>1895.1999999999998</v>
      </c>
      <c r="D23" s="19">
        <f t="shared" si="14"/>
        <v>2783</v>
      </c>
      <c r="E23" s="19">
        <f t="shared" si="14"/>
        <v>993.59999999999991</v>
      </c>
      <c r="F23" s="19">
        <f t="shared" si="14"/>
        <v>1062.5999999999999</v>
      </c>
      <c r="G23" s="19">
        <f t="shared" si="14"/>
        <v>1255.8</v>
      </c>
      <c r="H23" s="19">
        <f t="shared" si="14"/>
        <v>552</v>
      </c>
      <c r="I23" s="19">
        <f t="shared" si="14"/>
        <v>2281.6</v>
      </c>
      <c r="J23" s="19">
        <f t="shared" si="14"/>
        <v>1481.1999999999998</v>
      </c>
      <c r="K23" s="19">
        <f t="shared" si="14"/>
        <v>2502.3999999999996</v>
      </c>
      <c r="L23" s="19">
        <f t="shared" si="14"/>
        <v>184</v>
      </c>
      <c r="M23" s="19">
        <f t="shared" ref="M23:S23" si="15">+M17+M19+M21</f>
        <v>2911.7999999999997</v>
      </c>
      <c r="N23" s="19">
        <f t="shared" si="15"/>
        <v>2097.6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20585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>
        <v>20</v>
      </c>
      <c r="E32" s="36"/>
      <c r="F32" s="36"/>
      <c r="G32" s="36"/>
      <c r="H32" s="36">
        <v>142.84</v>
      </c>
      <c r="I32" s="36">
        <v>15</v>
      </c>
      <c r="J32" s="36"/>
      <c r="K32" s="36"/>
      <c r="L32" s="36"/>
      <c r="M32" s="37">
        <v>23.33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201.17000000000002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92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657.06399999999996</v>
      </c>
      <c r="I33" s="22">
        <f t="shared" si="30"/>
        <v>69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107.31799999999998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925.38199999999995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20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142.84</v>
      </c>
      <c r="I38" s="20">
        <f t="shared" si="39"/>
        <v>15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23.33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201.17000000000002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92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657.06399999999996</v>
      </c>
      <c r="I39" s="19">
        <f t="shared" si="42"/>
        <v>69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107.31799999999998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925.38199999999995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76.540000000000006</v>
      </c>
      <c r="G40" s="36"/>
      <c r="H40" s="36"/>
      <c r="I40" s="36">
        <v>22.64</v>
      </c>
      <c r="J40" s="36"/>
      <c r="K40" s="36"/>
      <c r="L40" s="36">
        <v>33.97</v>
      </c>
      <c r="M40" s="36"/>
      <c r="N40" s="36">
        <v>10.4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143.55000000000001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352.084</v>
      </c>
      <c r="G41" s="22">
        <f t="shared" si="45"/>
        <v>0</v>
      </c>
      <c r="H41" s="22">
        <f t="shared" si="45"/>
        <v>0</v>
      </c>
      <c r="I41" s="22">
        <f t="shared" si="45"/>
        <v>104.14399999999999</v>
      </c>
      <c r="J41" s="22">
        <f t="shared" si="45"/>
        <v>0</v>
      </c>
      <c r="K41" s="22">
        <f t="shared" si="45"/>
        <v>0</v>
      </c>
      <c r="L41" s="22">
        <f t="shared" si="45"/>
        <v>156.26199999999997</v>
      </c>
      <c r="M41" s="22">
        <f t="shared" ref="M41:R41" si="46">M40*$B$8</f>
        <v>0</v>
      </c>
      <c r="N41" s="22">
        <f t="shared" si="46"/>
        <v>47.839999999999996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660.33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76.540000000000006</v>
      </c>
      <c r="G46" s="20">
        <f t="shared" si="54"/>
        <v>0</v>
      </c>
      <c r="H46" s="20">
        <f t="shared" si="54"/>
        <v>0</v>
      </c>
      <c r="I46" s="20">
        <f t="shared" si="54"/>
        <v>22.64</v>
      </c>
      <c r="J46" s="20">
        <f t="shared" si="54"/>
        <v>0</v>
      </c>
      <c r="K46" s="20">
        <f t="shared" si="54"/>
        <v>0</v>
      </c>
      <c r="L46" s="20">
        <f t="shared" si="54"/>
        <v>33.97</v>
      </c>
      <c r="M46" s="20">
        <f t="shared" ref="M46:S46" si="55">+M40+M42+M44</f>
        <v>0</v>
      </c>
      <c r="N46" s="20">
        <f t="shared" si="55"/>
        <v>10.4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143.55000000000001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352.084</v>
      </c>
      <c r="G47" s="19">
        <f t="shared" si="57"/>
        <v>0</v>
      </c>
      <c r="H47" s="19">
        <f t="shared" si="57"/>
        <v>0</v>
      </c>
      <c r="I47" s="19">
        <f t="shared" si="57"/>
        <v>104.14399999999999</v>
      </c>
      <c r="J47" s="19">
        <f t="shared" si="57"/>
        <v>0</v>
      </c>
      <c r="K47" s="19">
        <f t="shared" si="57"/>
        <v>0</v>
      </c>
      <c r="L47" s="19">
        <f t="shared" si="57"/>
        <v>156.26199999999997</v>
      </c>
      <c r="M47" s="19">
        <f t="shared" ref="M47:S47" si="58">+M41+M43+M45</f>
        <v>0</v>
      </c>
      <c r="N47" s="19">
        <f t="shared" si="58"/>
        <v>47.839999999999996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660.33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536.16</v>
      </c>
      <c r="C49" s="44">
        <v>1139.6500000000001</v>
      </c>
      <c r="D49" s="44">
        <v>985.96</v>
      </c>
      <c r="E49" s="44">
        <v>945.71</v>
      </c>
      <c r="F49" s="44">
        <v>1542.88</v>
      </c>
      <c r="G49" s="44">
        <v>637.08000000000004</v>
      </c>
      <c r="H49" s="44">
        <v>215.59</v>
      </c>
      <c r="I49" s="44">
        <v>1151.53</v>
      </c>
      <c r="J49" s="44">
        <v>1191.21</v>
      </c>
      <c r="K49" s="44">
        <v>965.11</v>
      </c>
      <c r="L49" s="44">
        <v>100.53</v>
      </c>
      <c r="M49" s="45">
        <v>952.62</v>
      </c>
      <c r="N49" s="45">
        <v>591.09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10955.120000000003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582.87</v>
      </c>
      <c r="C53" s="44">
        <v>821.77</v>
      </c>
      <c r="D53" s="44">
        <v>113.5</v>
      </c>
      <c r="E53" s="44"/>
      <c r="F53" s="44"/>
      <c r="G53" s="44"/>
      <c r="H53" s="44">
        <v>423.26</v>
      </c>
      <c r="I53" s="44"/>
      <c r="J53" s="44">
        <v>794.7</v>
      </c>
      <c r="K53" s="44"/>
      <c r="L53" s="44">
        <v>91.95</v>
      </c>
      <c r="M53" s="45"/>
      <c r="N53" s="45">
        <v>660.41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3488.4599999999996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121</v>
      </c>
      <c r="J54" s="44"/>
      <c r="K54" s="44"/>
      <c r="L54" s="44"/>
      <c r="M54" s="45">
        <v>2.8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123.8</v>
      </c>
    </row>
    <row r="55" spans="1:34" x14ac:dyDescent="0.25">
      <c r="A55" s="17" t="s">
        <v>52</v>
      </c>
      <c r="B55" s="44"/>
      <c r="C55" s="44"/>
      <c r="D55" s="44">
        <v>185.91</v>
      </c>
      <c r="E55" s="44"/>
      <c r="F55" s="44"/>
      <c r="G55" s="44"/>
      <c r="H55" s="44"/>
      <c r="I55" s="44">
        <v>186.12</v>
      </c>
      <c r="J55" s="44"/>
      <c r="K55" s="44">
        <v>47.27</v>
      </c>
      <c r="L55" s="44"/>
      <c r="M55" s="45">
        <v>68.75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488.04999999999995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1723.9299999999998</v>
      </c>
      <c r="C64" s="53">
        <f t="shared" ref="C64:AG64" si="61">+C15+C23+C31+C39+C47+C48+C49+C50+C51+C52+C53+C54+C55+C56+C57+C58+C59+C60+C61+C62+C63</f>
        <v>3940.12</v>
      </c>
      <c r="D64" s="53">
        <f t="shared" si="61"/>
        <v>4447.92</v>
      </c>
      <c r="E64" s="53">
        <f t="shared" si="61"/>
        <v>1982.81</v>
      </c>
      <c r="F64" s="53">
        <f t="shared" si="61"/>
        <v>3025.114</v>
      </c>
      <c r="G64" s="53">
        <f t="shared" si="61"/>
        <v>1939.98</v>
      </c>
      <c r="H64" s="53">
        <f t="shared" si="61"/>
        <v>1909.5139999999999</v>
      </c>
      <c r="I64" s="53">
        <f t="shared" si="61"/>
        <v>4088.4939999999997</v>
      </c>
      <c r="J64" s="53">
        <f t="shared" si="61"/>
        <v>3512.1099999999997</v>
      </c>
      <c r="K64" s="53">
        <f t="shared" si="61"/>
        <v>3514.7799999999997</v>
      </c>
      <c r="L64" s="53">
        <f t="shared" si="61"/>
        <v>540.74199999999996</v>
      </c>
      <c r="M64" s="53">
        <f t="shared" si="61"/>
        <v>4087.4879999999994</v>
      </c>
      <c r="N64" s="53">
        <f t="shared" si="61"/>
        <v>3396.94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38109.941999999995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5 D</v>
      </c>
      <c r="E66" s="55" t="str">
        <f t="shared" si="62"/>
        <v>CAJA 6 D</v>
      </c>
      <c r="F66" s="55" t="str">
        <f t="shared" si="62"/>
        <v>CAJA 15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10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1720.78</v>
      </c>
      <c r="C67" s="57">
        <f t="shared" ref="C67:L67" si="63">C12</f>
        <v>3935.3</v>
      </c>
      <c r="D67" s="57">
        <f t="shared" si="63"/>
        <v>4441.3500000000004</v>
      </c>
      <c r="E67" s="57">
        <f t="shared" si="63"/>
        <v>1955.98</v>
      </c>
      <c r="F67" s="57">
        <f t="shared" si="63"/>
        <v>3056.85</v>
      </c>
      <c r="G67" s="57">
        <f t="shared" si="63"/>
        <v>1935.81</v>
      </c>
      <c r="H67" s="57">
        <f t="shared" si="63"/>
        <v>1908.78</v>
      </c>
      <c r="I67" s="57">
        <f t="shared" si="63"/>
        <v>4084.03</v>
      </c>
      <c r="J67" s="57">
        <f t="shared" si="63"/>
        <v>3509.02</v>
      </c>
      <c r="K67" s="57">
        <f t="shared" si="63"/>
        <v>3504.65</v>
      </c>
      <c r="L67" s="57">
        <f t="shared" si="63"/>
        <v>539.83000000000004</v>
      </c>
      <c r="M67" s="57">
        <f t="shared" ref="M67:AG67" si="64">M12</f>
        <v>4083.31</v>
      </c>
      <c r="N67" s="57">
        <f t="shared" si="64"/>
        <v>3371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38046.69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1720.78</v>
      </c>
      <c r="C69" s="59">
        <f t="shared" ref="C69:L69" si="67">+C67+C68</f>
        <v>3935.3</v>
      </c>
      <c r="D69" s="59">
        <f t="shared" si="67"/>
        <v>4441.3500000000004</v>
      </c>
      <c r="E69" s="59">
        <f t="shared" si="67"/>
        <v>1955.98</v>
      </c>
      <c r="F69" s="59">
        <f t="shared" si="67"/>
        <v>3056.85</v>
      </c>
      <c r="G69" s="59">
        <f t="shared" si="67"/>
        <v>1935.81</v>
      </c>
      <c r="H69" s="59">
        <f t="shared" si="67"/>
        <v>1908.78</v>
      </c>
      <c r="I69" s="59">
        <f t="shared" si="67"/>
        <v>4084.03</v>
      </c>
      <c r="J69" s="59">
        <f t="shared" si="67"/>
        <v>3509.02</v>
      </c>
      <c r="K69" s="59">
        <f t="shared" si="67"/>
        <v>3504.65</v>
      </c>
      <c r="L69" s="59">
        <f t="shared" si="67"/>
        <v>539.83000000000004</v>
      </c>
      <c r="M69" s="59">
        <f t="shared" ref="M69:AG69" si="68">+M67+M68</f>
        <v>4083.31</v>
      </c>
      <c r="N69" s="59">
        <f t="shared" si="68"/>
        <v>3371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38046.69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3.1499999999998636</v>
      </c>
      <c r="C70" s="57">
        <f t="shared" si="69"/>
        <v>4.819999999999709</v>
      </c>
      <c r="D70" s="57">
        <f t="shared" si="69"/>
        <v>6.569999999999709</v>
      </c>
      <c r="E70" s="57">
        <f t="shared" si="69"/>
        <v>26.829999999999927</v>
      </c>
      <c r="F70" s="57">
        <f t="shared" si="69"/>
        <v>-31.735999999999876</v>
      </c>
      <c r="G70" s="57">
        <f t="shared" si="69"/>
        <v>4.1700000000000728</v>
      </c>
      <c r="H70" s="57">
        <f t="shared" si="69"/>
        <v>0.7339999999999236</v>
      </c>
      <c r="I70" s="57">
        <f t="shared" si="69"/>
        <v>4.463999999999487</v>
      </c>
      <c r="J70" s="57">
        <f t="shared" si="69"/>
        <v>3.0899999999996908</v>
      </c>
      <c r="K70" s="57">
        <f t="shared" si="69"/>
        <v>10.129999999999654</v>
      </c>
      <c r="L70" s="57">
        <f t="shared" si="69"/>
        <v>0.91199999999992087</v>
      </c>
      <c r="M70" s="57">
        <f t="shared" ref="M70:AG70" si="70">+M64-M69</f>
        <v>4.1779999999994288</v>
      </c>
      <c r="N70" s="57">
        <f t="shared" si="70"/>
        <v>25.940000000000055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63.251999999997565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124</v>
      </c>
      <c r="F71" s="14" t="s">
        <v>126</v>
      </c>
      <c r="G71" s="14"/>
      <c r="H71" s="14"/>
      <c r="I71" s="14"/>
      <c r="J71" s="14"/>
      <c r="K71" s="14" t="s">
        <v>128</v>
      </c>
      <c r="L71" s="14"/>
      <c r="M71" s="29"/>
      <c r="N71" s="29" t="s">
        <v>129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125</v>
      </c>
      <c r="F72" s="12" t="s">
        <v>127</v>
      </c>
      <c r="N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44197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62</v>
      </c>
      <c r="L11" s="5" t="s">
        <v>64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4541.3999999999996</v>
      </c>
      <c r="C12" s="26">
        <v>890.57</v>
      </c>
      <c r="D12" s="26">
        <v>3126.39</v>
      </c>
      <c r="E12" s="26">
        <v>580.91</v>
      </c>
      <c r="F12" s="26">
        <v>2975.44</v>
      </c>
      <c r="G12" s="26">
        <v>720</v>
      </c>
      <c r="H12" s="26">
        <v>1937.86</v>
      </c>
      <c r="I12" s="26">
        <v>2938.15</v>
      </c>
      <c r="J12" s="26">
        <v>3491.33</v>
      </c>
      <c r="K12" s="26">
        <v>202.44</v>
      </c>
      <c r="L12" s="26">
        <v>4177.87</v>
      </c>
      <c r="M12" s="26">
        <v>3911.83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29494.190000000002</v>
      </c>
      <c r="AI12" s="26">
        <v>29494.19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24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6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64</v>
      </c>
      <c r="C15" s="23">
        <v>4.5</v>
      </c>
      <c r="D15" s="23">
        <v>80.2</v>
      </c>
      <c r="E15" s="23">
        <v>9.5</v>
      </c>
      <c r="F15" s="23">
        <v>40.5</v>
      </c>
      <c r="G15" s="23">
        <v>19.05</v>
      </c>
      <c r="H15" s="23">
        <v>107</v>
      </c>
      <c r="I15" s="23">
        <v>13.5</v>
      </c>
      <c r="J15" s="23">
        <v>119.2</v>
      </c>
      <c r="K15" s="23"/>
      <c r="L15" s="23"/>
      <c r="M15" s="23">
        <v>157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614.45000000000005</v>
      </c>
    </row>
    <row r="16" spans="1:36" s="32" customFormat="1" x14ac:dyDescent="0.25">
      <c r="A16" s="30" t="s">
        <v>20</v>
      </c>
      <c r="B16" s="31">
        <v>596</v>
      </c>
      <c r="C16" s="31">
        <v>78</v>
      </c>
      <c r="D16" s="31">
        <v>327</v>
      </c>
      <c r="E16" s="31">
        <v>77</v>
      </c>
      <c r="F16" s="31">
        <v>345</v>
      </c>
      <c r="G16" s="31">
        <v>91</v>
      </c>
      <c r="H16" s="31">
        <v>194</v>
      </c>
      <c r="I16" s="31">
        <v>275</v>
      </c>
      <c r="J16" s="31">
        <v>482</v>
      </c>
      <c r="K16" s="31">
        <v>40</v>
      </c>
      <c r="L16" s="31">
        <v>440</v>
      </c>
      <c r="M16" s="31">
        <v>426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3371</v>
      </c>
      <c r="AJ16" s="70"/>
    </row>
    <row r="17" spans="1:36" s="47" customFormat="1" x14ac:dyDescent="0.25">
      <c r="A17" s="46" t="s">
        <v>27</v>
      </c>
      <c r="B17" s="22">
        <f>B16*$B$8</f>
        <v>2741.6</v>
      </c>
      <c r="C17" s="22">
        <f>C16*$B$8</f>
        <v>358.79999999999995</v>
      </c>
      <c r="D17" s="22">
        <f t="shared" ref="D17:AG17" si="2">D16*$B$8</f>
        <v>1504.1999999999998</v>
      </c>
      <c r="E17" s="22">
        <f t="shared" si="2"/>
        <v>354.2</v>
      </c>
      <c r="F17" s="22">
        <f t="shared" si="2"/>
        <v>1586.9999999999998</v>
      </c>
      <c r="G17" s="22">
        <f t="shared" si="2"/>
        <v>418.59999999999997</v>
      </c>
      <c r="H17" s="22">
        <f t="shared" si="2"/>
        <v>892.4</v>
      </c>
      <c r="I17" s="22">
        <f t="shared" si="2"/>
        <v>1265</v>
      </c>
      <c r="J17" s="22">
        <f t="shared" si="2"/>
        <v>2217.1999999999998</v>
      </c>
      <c r="K17" s="22">
        <f t="shared" si="2"/>
        <v>184</v>
      </c>
      <c r="L17" s="22">
        <f t="shared" si="2"/>
        <v>2023.9999999999998</v>
      </c>
      <c r="M17" s="22">
        <f t="shared" si="2"/>
        <v>1959.6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15506.6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596</v>
      </c>
      <c r="C22" s="20">
        <f t="shared" ref="C22:AG23" si="5">+C16+C18+C20</f>
        <v>78</v>
      </c>
      <c r="D22" s="20">
        <f t="shared" si="5"/>
        <v>327</v>
      </c>
      <c r="E22" s="20">
        <f t="shared" si="5"/>
        <v>77</v>
      </c>
      <c r="F22" s="20">
        <f t="shared" si="5"/>
        <v>345</v>
      </c>
      <c r="G22" s="20">
        <f t="shared" si="5"/>
        <v>91</v>
      </c>
      <c r="H22" s="20">
        <f t="shared" si="5"/>
        <v>194</v>
      </c>
      <c r="I22" s="20">
        <f t="shared" si="5"/>
        <v>275</v>
      </c>
      <c r="J22" s="20">
        <f t="shared" si="5"/>
        <v>482</v>
      </c>
      <c r="K22" s="20">
        <f t="shared" si="5"/>
        <v>40</v>
      </c>
      <c r="L22" s="20">
        <f t="shared" si="5"/>
        <v>440</v>
      </c>
      <c r="M22" s="20">
        <f t="shared" si="5"/>
        <v>426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3371</v>
      </c>
    </row>
    <row r="23" spans="1:36" s="47" customFormat="1" x14ac:dyDescent="0.25">
      <c r="A23" s="48" t="s">
        <v>26</v>
      </c>
      <c r="B23" s="19">
        <f>+B17+B19+B21</f>
        <v>2741.6</v>
      </c>
      <c r="C23" s="19">
        <f t="shared" si="5"/>
        <v>358.79999999999995</v>
      </c>
      <c r="D23" s="19">
        <f t="shared" si="5"/>
        <v>1504.1999999999998</v>
      </c>
      <c r="E23" s="19">
        <f t="shared" si="5"/>
        <v>354.2</v>
      </c>
      <c r="F23" s="19">
        <f t="shared" si="5"/>
        <v>1586.9999999999998</v>
      </c>
      <c r="G23" s="19">
        <f t="shared" si="5"/>
        <v>418.59999999999997</v>
      </c>
      <c r="H23" s="19">
        <f t="shared" si="5"/>
        <v>892.4</v>
      </c>
      <c r="I23" s="19">
        <f t="shared" si="5"/>
        <v>1265</v>
      </c>
      <c r="J23" s="19">
        <f t="shared" si="5"/>
        <v>2217.1999999999998</v>
      </c>
      <c r="K23" s="19">
        <f t="shared" si="5"/>
        <v>184</v>
      </c>
      <c r="L23" s="19">
        <f t="shared" si="5"/>
        <v>2023.9999999999998</v>
      </c>
      <c r="M23" s="19">
        <f t="shared" si="5"/>
        <v>1959.6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15506.6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1589.71</v>
      </c>
      <c r="C49" s="44">
        <v>414.51</v>
      </c>
      <c r="D49" s="44">
        <v>1249.31</v>
      </c>
      <c r="E49" s="44">
        <v>186.26</v>
      </c>
      <c r="F49" s="44">
        <v>1043.92</v>
      </c>
      <c r="G49" s="44">
        <v>282.92</v>
      </c>
      <c r="H49" s="44">
        <v>827.3</v>
      </c>
      <c r="I49" s="44">
        <v>1445.17</v>
      </c>
      <c r="J49" s="44">
        <v>937.19</v>
      </c>
      <c r="K49" s="44">
        <v>18.78</v>
      </c>
      <c r="L49" s="44">
        <v>1608.22</v>
      </c>
      <c r="M49" s="45">
        <v>1486.98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11090.27</v>
      </c>
    </row>
    <row r="50" spans="1:34" x14ac:dyDescent="0.25">
      <c r="A50" s="17" t="s">
        <v>1</v>
      </c>
      <c r="B50" s="44"/>
      <c r="C50" s="44"/>
      <c r="D50" s="44">
        <v>63.48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63.48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113.64</v>
      </c>
      <c r="D53" s="44">
        <v>211.52</v>
      </c>
      <c r="E53" s="44"/>
      <c r="F53" s="44">
        <v>334.78</v>
      </c>
      <c r="G53" s="44"/>
      <c r="H53" s="44">
        <v>112.19</v>
      </c>
      <c r="I53" s="44">
        <v>168.46</v>
      </c>
      <c r="J53" s="44">
        <v>122.69</v>
      </c>
      <c r="K53" s="44"/>
      <c r="L53" s="44">
        <v>512.04999999999995</v>
      </c>
      <c r="M53" s="45">
        <v>301.16000000000003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1876.4900000000002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13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</v>
      </c>
    </row>
    <row r="55" spans="1:34" x14ac:dyDescent="0.25">
      <c r="A55" s="17" t="s">
        <v>52</v>
      </c>
      <c r="B55" s="44">
        <v>149.71</v>
      </c>
      <c r="C55" s="44"/>
      <c r="D55" s="44">
        <v>21.04</v>
      </c>
      <c r="E55" s="44">
        <v>31.44</v>
      </c>
      <c r="F55" s="44"/>
      <c r="G55" s="44"/>
      <c r="H55" s="44"/>
      <c r="I55" s="44">
        <v>49.99</v>
      </c>
      <c r="J55" s="44">
        <v>100.54</v>
      </c>
      <c r="K55" s="44"/>
      <c r="L55" s="44">
        <v>26.97</v>
      </c>
      <c r="M55" s="45">
        <v>7.67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387.36000000000007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4545.0199999999995</v>
      </c>
      <c r="C64" s="53">
        <f t="shared" ref="C64:AG64" si="21">+C15+C23+C31+C39+C47+C48+C49+C50+C51+C52+C53+C54+C55+C56+C57+C58+C59+C60+C61+C62+C63</f>
        <v>891.44999999999993</v>
      </c>
      <c r="D64" s="53">
        <f t="shared" si="21"/>
        <v>3129.75</v>
      </c>
      <c r="E64" s="53">
        <f t="shared" si="21"/>
        <v>581.40000000000009</v>
      </c>
      <c r="F64" s="53">
        <f t="shared" si="21"/>
        <v>3006.2</v>
      </c>
      <c r="G64" s="53">
        <f t="shared" si="21"/>
        <v>720.56999999999994</v>
      </c>
      <c r="H64" s="53">
        <f t="shared" si="21"/>
        <v>1938.8899999999999</v>
      </c>
      <c r="I64" s="53">
        <f t="shared" si="21"/>
        <v>2942.12</v>
      </c>
      <c r="J64" s="53">
        <f t="shared" si="21"/>
        <v>3496.8199999999997</v>
      </c>
      <c r="K64" s="53">
        <f t="shared" si="21"/>
        <v>202.78</v>
      </c>
      <c r="L64" s="53">
        <f t="shared" si="21"/>
        <v>4184.24</v>
      </c>
      <c r="M64" s="53">
        <f t="shared" si="21"/>
        <v>3912.41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29551.649999999998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5 N</v>
      </c>
      <c r="L66" s="55" t="str">
        <f t="shared" si="22"/>
        <v>CAJA 6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4541.3999999999996</v>
      </c>
      <c r="C67" s="57">
        <f t="shared" ref="C67:L67" si="23">C12</f>
        <v>890.57</v>
      </c>
      <c r="D67" s="57">
        <f t="shared" si="23"/>
        <v>3126.39</v>
      </c>
      <c r="E67" s="57">
        <f t="shared" si="23"/>
        <v>580.91</v>
      </c>
      <c r="F67" s="57">
        <f t="shared" si="23"/>
        <v>2975.44</v>
      </c>
      <c r="G67" s="57">
        <f t="shared" si="23"/>
        <v>720</v>
      </c>
      <c r="H67" s="57">
        <f t="shared" si="23"/>
        <v>1937.86</v>
      </c>
      <c r="I67" s="57">
        <f t="shared" si="23"/>
        <v>2938.15</v>
      </c>
      <c r="J67" s="57">
        <f t="shared" si="23"/>
        <v>3491.33</v>
      </c>
      <c r="K67" s="57">
        <f t="shared" si="23"/>
        <v>202.44</v>
      </c>
      <c r="L67" s="57">
        <f t="shared" si="23"/>
        <v>4177.87</v>
      </c>
      <c r="M67" s="57">
        <f t="shared" si="22"/>
        <v>3911.83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29494.190000000002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30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4541.3999999999996</v>
      </c>
      <c r="C69" s="59">
        <f t="shared" ref="C69:AG69" si="25">+C67+C68</f>
        <v>890.57</v>
      </c>
      <c r="D69" s="59">
        <f t="shared" si="25"/>
        <v>3126.39</v>
      </c>
      <c r="E69" s="59">
        <f t="shared" si="25"/>
        <v>580.91</v>
      </c>
      <c r="F69" s="59">
        <f t="shared" si="25"/>
        <v>3005.44</v>
      </c>
      <c r="G69" s="59">
        <f t="shared" si="25"/>
        <v>720</v>
      </c>
      <c r="H69" s="59">
        <f t="shared" si="25"/>
        <v>1937.86</v>
      </c>
      <c r="I69" s="59">
        <f t="shared" si="25"/>
        <v>2938.15</v>
      </c>
      <c r="J69" s="59">
        <f t="shared" si="25"/>
        <v>3491.33</v>
      </c>
      <c r="K69" s="59">
        <f t="shared" si="25"/>
        <v>202.44</v>
      </c>
      <c r="L69" s="59">
        <f t="shared" si="25"/>
        <v>4177.87</v>
      </c>
      <c r="M69" s="59">
        <f t="shared" si="25"/>
        <v>3911.83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29524.190000000002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3.6199999999998909</v>
      </c>
      <c r="C70" s="57">
        <f t="shared" si="26"/>
        <v>0.87999999999988177</v>
      </c>
      <c r="D70" s="57">
        <f t="shared" si="26"/>
        <v>3.3600000000001273</v>
      </c>
      <c r="E70" s="57">
        <f t="shared" si="26"/>
        <v>0.49000000000012278</v>
      </c>
      <c r="F70" s="57">
        <f t="shared" si="26"/>
        <v>0.75999999999976353</v>
      </c>
      <c r="G70" s="57">
        <f t="shared" si="26"/>
        <v>0.56999999999993634</v>
      </c>
      <c r="H70" s="57">
        <f t="shared" si="26"/>
        <v>1.0299999999999727</v>
      </c>
      <c r="I70" s="57">
        <f t="shared" si="26"/>
        <v>3.9699999999997999</v>
      </c>
      <c r="J70" s="57">
        <f t="shared" si="26"/>
        <v>5.4899999999997817</v>
      </c>
      <c r="K70" s="57">
        <f t="shared" si="26"/>
        <v>0.34000000000000341</v>
      </c>
      <c r="L70" s="57">
        <f t="shared" si="26"/>
        <v>6.3699999999998909</v>
      </c>
      <c r="M70" s="57">
        <f t="shared" si="26"/>
        <v>0.57999999999992724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27.459999999999098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 t="s">
        <v>121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24" sqref="AH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5980.29</v>
      </c>
      <c r="C12" s="26">
        <v>4788.4799999999996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10768.77</v>
      </c>
      <c r="AI12" s="26">
        <v>10768.76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121.6</v>
      </c>
      <c r="C15" s="23">
        <v>300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421.6</v>
      </c>
    </row>
    <row r="16" spans="1:36" s="32" customFormat="1" x14ac:dyDescent="0.25">
      <c r="A16" s="30" t="s">
        <v>20</v>
      </c>
      <c r="B16" s="31">
        <v>748</v>
      </c>
      <c r="C16" s="31">
        <v>642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1390</v>
      </c>
      <c r="AJ16" s="70"/>
    </row>
    <row r="17" spans="1:36" s="47" customFormat="1" x14ac:dyDescent="0.25">
      <c r="A17" s="46" t="s">
        <v>27</v>
      </c>
      <c r="B17" s="22">
        <f>B16*$B$8</f>
        <v>3440.7999999999997</v>
      </c>
      <c r="C17" s="22">
        <f>C16*$B$8</f>
        <v>2953.2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748</v>
      </c>
      <c r="C22" s="20">
        <f t="shared" ref="C22:AG23" si="5">+C16+C18+C20</f>
        <v>642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1390</v>
      </c>
    </row>
    <row r="23" spans="1:36" s="47" customFormat="1" x14ac:dyDescent="0.25">
      <c r="A23" s="48" t="s">
        <v>26</v>
      </c>
      <c r="B23" s="19">
        <f>+B17+B19+B21</f>
        <v>3440.7999999999997</v>
      </c>
      <c r="C23" s="19">
        <f t="shared" si="5"/>
        <v>2953.2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7.4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34.04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34.04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7.4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34.04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34.04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1838.81</v>
      </c>
      <c r="C49" s="44">
        <v>1450.35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3289.16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557.64</v>
      </c>
      <c r="C53" s="44">
        <v>87.52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645.16</v>
      </c>
    </row>
    <row r="54" spans="1:34" x14ac:dyDescent="0.25">
      <c r="A54" s="17" t="s">
        <v>114</v>
      </c>
      <c r="B54" s="44">
        <v>22.71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22.71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5981.5599999999995</v>
      </c>
      <c r="C64" s="53">
        <f t="shared" ref="C64:AG64" si="21">+C15+C23+C31+C39+C47+C48+C49+C50+C51+C52+C53+C54+C55+C56+C57+C58+C59+C60+C61+C62+C63</f>
        <v>4825.1100000000006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10806.67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5980.29</v>
      </c>
      <c r="C67" s="57">
        <f t="shared" ref="C67:L67" si="23">C12</f>
        <v>4788.4799999999996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10768.77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5980.29</v>
      </c>
      <c r="C69" s="59">
        <f t="shared" ref="C69:AG69" si="25">+C67+C68</f>
        <v>4788.4799999999996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10768.77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1.2699999999995271</v>
      </c>
      <c r="C70" s="57">
        <f t="shared" si="26"/>
        <v>36.630000000001019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37.900000000000546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27" sqref="AH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1998.8</v>
      </c>
      <c r="C12" s="26">
        <v>2217.4299999999998</v>
      </c>
      <c r="D12" s="26">
        <v>2493.77</v>
      </c>
      <c r="E12" s="26">
        <v>959.11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7669.11</v>
      </c>
      <c r="AI12" s="26">
        <v>7669.1</v>
      </c>
      <c r="AJ12" s="69">
        <f>+AI12-AH12</f>
        <v>-9.999999999308784E-3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167.2</v>
      </c>
      <c r="C15" s="23">
        <v>163.5</v>
      </c>
      <c r="D15" s="23">
        <v>45</v>
      </c>
      <c r="E15" s="23">
        <v>42.7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418.4</v>
      </c>
    </row>
    <row r="16" spans="1:36" s="32" customFormat="1" x14ac:dyDescent="0.25">
      <c r="A16" s="30" t="s">
        <v>20</v>
      </c>
      <c r="B16" s="31">
        <v>203</v>
      </c>
      <c r="C16" s="31">
        <v>216</v>
      </c>
      <c r="D16" s="31">
        <v>326</v>
      </c>
      <c r="E16" s="31">
        <v>91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836</v>
      </c>
      <c r="AJ16" s="70"/>
    </row>
    <row r="17" spans="1:36" s="47" customFormat="1" x14ac:dyDescent="0.25">
      <c r="A17" s="46" t="s">
        <v>27</v>
      </c>
      <c r="B17" s="22">
        <f>B16*$B$8</f>
        <v>933.8</v>
      </c>
      <c r="C17" s="22">
        <f>C16*$B$8</f>
        <v>993.59999999999991</v>
      </c>
      <c r="D17" s="22">
        <f t="shared" ref="D17:AG17" si="2">D16*$B$8</f>
        <v>1499.6</v>
      </c>
      <c r="E17" s="22">
        <f t="shared" si="2"/>
        <v>418.59999999999997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3845.6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203</v>
      </c>
      <c r="C22" s="20">
        <f t="shared" ref="C22:AG23" si="5">+C16+C18+C20</f>
        <v>216</v>
      </c>
      <c r="D22" s="20">
        <f t="shared" si="5"/>
        <v>326</v>
      </c>
      <c r="E22" s="20">
        <f t="shared" si="5"/>
        <v>91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836</v>
      </c>
    </row>
    <row r="23" spans="1:36" s="47" customFormat="1" x14ac:dyDescent="0.25">
      <c r="A23" s="48" t="s">
        <v>26</v>
      </c>
      <c r="B23" s="19">
        <f>+B17+B19+B21</f>
        <v>933.8</v>
      </c>
      <c r="C23" s="19">
        <f t="shared" si="5"/>
        <v>993.59999999999991</v>
      </c>
      <c r="D23" s="19">
        <f t="shared" si="5"/>
        <v>1499.6</v>
      </c>
      <c r="E23" s="19">
        <f t="shared" si="5"/>
        <v>418.59999999999997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3845.6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396.13</v>
      </c>
      <c r="C49" s="44">
        <v>750.77</v>
      </c>
      <c r="D49" s="44">
        <v>457.5</v>
      </c>
      <c r="E49" s="44">
        <v>269.73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1874.13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442.86</v>
      </c>
      <c r="C53" s="44">
        <v>311.41000000000003</v>
      </c>
      <c r="D53" s="44">
        <v>473.7</v>
      </c>
      <c r="E53" s="44">
        <v>203.35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1431.32</v>
      </c>
    </row>
    <row r="54" spans="1:34" x14ac:dyDescent="0.25">
      <c r="A54" s="17" t="s">
        <v>114</v>
      </c>
      <c r="B54" s="44"/>
      <c r="C54" s="44"/>
      <c r="D54" s="44"/>
      <c r="E54" s="44">
        <v>26.9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26.9</v>
      </c>
    </row>
    <row r="55" spans="1:34" x14ac:dyDescent="0.25">
      <c r="A55" s="17" t="s">
        <v>52</v>
      </c>
      <c r="B55" s="44">
        <v>59.4</v>
      </c>
      <c r="C55" s="44"/>
      <c r="D55" s="44">
        <v>19.14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78.539999999999992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1999.3900000000003</v>
      </c>
      <c r="C64" s="53">
        <f t="shared" ref="C64:AG64" si="21">+C15+C23+C31+C39+C47+C48+C49+C50+C51+C52+C53+C54+C55+C56+C57+C58+C59+C60+C61+C62+C63</f>
        <v>2219.2799999999997</v>
      </c>
      <c r="D64" s="53">
        <f t="shared" si="21"/>
        <v>2494.9399999999996</v>
      </c>
      <c r="E64" s="53">
        <f t="shared" si="21"/>
        <v>961.28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7674.8899999999994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1998.8</v>
      </c>
      <c r="C67" s="57">
        <f t="shared" ref="C67:L67" si="23">C12</f>
        <v>2217.4299999999998</v>
      </c>
      <c r="D67" s="57">
        <f t="shared" si="23"/>
        <v>2493.77</v>
      </c>
      <c r="E67" s="57">
        <f t="shared" si="23"/>
        <v>959.11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7669.11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1998.8</v>
      </c>
      <c r="C69" s="59">
        <f t="shared" ref="C69:AG69" si="25">+C67+C68</f>
        <v>2217.4299999999998</v>
      </c>
      <c r="D69" s="59">
        <f t="shared" si="25"/>
        <v>2493.77</v>
      </c>
      <c r="E69" s="59">
        <f t="shared" si="25"/>
        <v>959.11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7669.11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0.59000000000037289</v>
      </c>
      <c r="C70" s="57">
        <f t="shared" si="26"/>
        <v>1.8499999999999091</v>
      </c>
      <c r="D70" s="57">
        <f t="shared" si="26"/>
        <v>1.169999999999618</v>
      </c>
      <c r="E70" s="57">
        <f t="shared" si="26"/>
        <v>2.1699999999999591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5.779999999999859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744.1</v>
      </c>
      <c r="C12" s="26">
        <v>858.12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1602.22</v>
      </c>
      <c r="AI12" s="26">
        <v>1602.22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</v>
      </c>
      <c r="AI13" s="26"/>
      <c r="AJ13" s="69">
        <f>+AI13-AH13</f>
        <v>-2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40.700000000000003</v>
      </c>
      <c r="C15" s="23">
        <v>61.45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102.15</v>
      </c>
    </row>
    <row r="16" spans="1:36" s="32" customFormat="1" x14ac:dyDescent="0.25">
      <c r="A16" s="30" t="s">
        <v>20</v>
      </c>
      <c r="B16" s="31">
        <v>72</v>
      </c>
      <c r="C16" s="31">
        <v>25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</v>
      </c>
      <c r="AJ16" s="70"/>
    </row>
    <row r="17" spans="1:36" s="47" customFormat="1" x14ac:dyDescent="0.25">
      <c r="A17" s="46" t="s">
        <v>27</v>
      </c>
      <c r="B17" s="22">
        <f>B16*$B$8</f>
        <v>331.2</v>
      </c>
      <c r="C17" s="22">
        <f>C16*$B$8</f>
        <v>114.99999999999999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446.2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25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</v>
      </c>
    </row>
    <row r="23" spans="1:36" s="47" customFormat="1" x14ac:dyDescent="0.25">
      <c r="A23" s="48" t="s">
        <v>26</v>
      </c>
      <c r="B23" s="19">
        <f>+B17+B19+B21</f>
        <v>331.2</v>
      </c>
      <c r="C23" s="19">
        <f t="shared" si="5"/>
        <v>114.99999999999999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446.2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336.81</v>
      </c>
      <c r="C49" s="44">
        <v>595.26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932.06999999999994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37.04</v>
      </c>
      <c r="C53" s="44">
        <v>46.38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43.65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43.65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745.75</v>
      </c>
      <c r="C64" s="53">
        <f t="shared" ref="C64:AG64" si="21">+C15+C23+C31+C39+C47+C48+C49+C50+C51+C52+C53+C54+C55+C56+C57+C58+C59+C60+C61+C62+C63</f>
        <v>861.74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1607.49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744.1</v>
      </c>
      <c r="C67" s="57">
        <f t="shared" ref="C67:L67" si="23">C12</f>
        <v>858.12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1602.22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</v>
      </c>
    </row>
    <row r="69" spans="1:34" s="47" customFormat="1" x14ac:dyDescent="0.25">
      <c r="A69" s="58" t="s">
        <v>94</v>
      </c>
      <c r="B69" s="59">
        <f>+B67+B68</f>
        <v>744.1</v>
      </c>
      <c r="C69" s="59">
        <f t="shared" ref="C69:AG69" si="25">+C67+C68</f>
        <v>860.12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1604.22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1.6499999999999773</v>
      </c>
      <c r="C70" s="57">
        <f t="shared" si="26"/>
        <v>1.6200000000000045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3.2699999999999818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24" sqref="B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897.76</v>
      </c>
      <c r="C12" s="26">
        <v>1716.79</v>
      </c>
      <c r="D12" s="26">
        <v>2.8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2617.3500000000004</v>
      </c>
      <c r="AI12" s="26">
        <v>2617.35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66.5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66.5</v>
      </c>
    </row>
    <row r="16" spans="1:36" s="32" customFormat="1" x14ac:dyDescent="0.25">
      <c r="A16" s="30" t="s">
        <v>20</v>
      </c>
      <c r="B16" s="31">
        <v>102</v>
      </c>
      <c r="C16" s="31">
        <v>120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222</v>
      </c>
      <c r="AJ16" s="70"/>
    </row>
    <row r="17" spans="1:36" s="47" customFormat="1" x14ac:dyDescent="0.25">
      <c r="A17" s="46" t="s">
        <v>27</v>
      </c>
      <c r="B17" s="22">
        <f>B16*$B$8</f>
        <v>474.3</v>
      </c>
      <c r="C17" s="22">
        <f>C16*$B$8</f>
        <v>558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1032.3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102</v>
      </c>
      <c r="C22" s="20">
        <f t="shared" ref="C22:AG23" si="5">+C16+C18+C20</f>
        <v>120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222</v>
      </c>
    </row>
    <row r="23" spans="1:36" s="47" customFormat="1" x14ac:dyDescent="0.25">
      <c r="A23" s="48" t="s">
        <v>26</v>
      </c>
      <c r="B23" s="19">
        <f>+B17+B19+B21</f>
        <v>474.3</v>
      </c>
      <c r="C23" s="19">
        <f t="shared" si="5"/>
        <v>558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1032.3</v>
      </c>
    </row>
    <row r="24" spans="1:36" x14ac:dyDescent="0.25">
      <c r="A24" s="13" t="s">
        <v>28</v>
      </c>
      <c r="B24" s="34"/>
      <c r="C24" s="34">
        <v>50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232.50000000000003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232.50000000000003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50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232.50000000000003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232.50000000000003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86.82</v>
      </c>
      <c r="C49" s="44">
        <v>711.05</v>
      </c>
      <c r="D49" s="44">
        <v>2.8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800.66999999999985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48.86</v>
      </c>
      <c r="C53" s="44">
        <v>269.66000000000003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318.52000000000004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190.65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190.65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867.12999999999988</v>
      </c>
      <c r="C64" s="53">
        <f t="shared" ref="C64:AG64" si="21">+C15+C23+C31+C39+C47+C48+C49+C50+C51+C52+C53+C54+C55+C56+C57+C58+C59+C60+C61+C62+C63</f>
        <v>1771.21</v>
      </c>
      <c r="D64" s="53">
        <f t="shared" si="21"/>
        <v>2.8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2641.1400000000003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897.76</v>
      </c>
      <c r="C67" s="57">
        <f t="shared" ref="C67:L67" si="23">C12</f>
        <v>1716.79</v>
      </c>
      <c r="D67" s="57">
        <f t="shared" si="23"/>
        <v>2.8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2617.3500000000004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897.76</v>
      </c>
      <c r="C69" s="59">
        <f t="shared" ref="C69:AG69" si="25">+C67+C68</f>
        <v>1716.79</v>
      </c>
      <c r="D69" s="59">
        <f t="shared" si="25"/>
        <v>2.8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2617.3500000000004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-30.630000000000109</v>
      </c>
      <c r="C70" s="57">
        <f t="shared" si="26"/>
        <v>54.420000000000073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23.789999999999964</v>
      </c>
    </row>
    <row r="71" spans="1:34" ht="96" customHeight="1" x14ac:dyDescent="0.25">
      <c r="A71" s="77" t="s">
        <v>96</v>
      </c>
      <c r="B71" s="14" t="s">
        <v>122</v>
      </c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G50" sqref="G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3853.02</v>
      </c>
      <c r="C12" s="26">
        <v>3256.66</v>
      </c>
      <c r="D12" s="26">
        <v>3338.63</v>
      </c>
      <c r="E12" s="26">
        <v>3474.57</v>
      </c>
      <c r="F12" s="26">
        <v>2004.09</v>
      </c>
      <c r="G12" s="26">
        <v>3711.87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19638.84</v>
      </c>
      <c r="AI12" s="26"/>
      <c r="AJ12" s="69">
        <f>+AI12-AH12</f>
        <v>-19638.84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229.1</v>
      </c>
      <c r="C15" s="23">
        <v>146</v>
      </c>
      <c r="D15" s="23">
        <v>835.5</v>
      </c>
      <c r="E15" s="23">
        <v>208</v>
      </c>
      <c r="F15" s="23">
        <v>56.2</v>
      </c>
      <c r="G15" s="23">
        <v>341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1815.8</v>
      </c>
    </row>
    <row r="16" spans="1:36" s="32" customFormat="1" x14ac:dyDescent="0.25">
      <c r="A16" s="30" t="s">
        <v>20</v>
      </c>
      <c r="B16" s="31">
        <v>450</v>
      </c>
      <c r="C16" s="31">
        <v>388</v>
      </c>
      <c r="D16" s="31">
        <v>225</v>
      </c>
      <c r="E16" s="31">
        <v>413</v>
      </c>
      <c r="F16" s="31">
        <v>207</v>
      </c>
      <c r="G16" s="31">
        <v>435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2118</v>
      </c>
      <c r="AJ16" s="70"/>
    </row>
    <row r="17" spans="1:36" s="47" customFormat="1" x14ac:dyDescent="0.25">
      <c r="A17" s="46" t="s">
        <v>27</v>
      </c>
      <c r="B17" s="22">
        <f>B16*$B$8</f>
        <v>2070</v>
      </c>
      <c r="C17" s="22">
        <f>C16*$B$8</f>
        <v>1784.8</v>
      </c>
      <c r="D17" s="22">
        <f t="shared" ref="D17:AG17" si="2">D16*$B$8</f>
        <v>1035</v>
      </c>
      <c r="E17" s="22">
        <f t="shared" si="2"/>
        <v>1899.8</v>
      </c>
      <c r="F17" s="22">
        <f t="shared" si="2"/>
        <v>952.19999999999993</v>
      </c>
      <c r="G17" s="22">
        <f t="shared" si="2"/>
        <v>2000.9999999999998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9742.7999999999993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450</v>
      </c>
      <c r="C22" s="20">
        <f t="shared" ref="C22:AG23" si="5">+C16+C18+C20</f>
        <v>388</v>
      </c>
      <c r="D22" s="20">
        <f t="shared" si="5"/>
        <v>225</v>
      </c>
      <c r="E22" s="20">
        <f t="shared" si="5"/>
        <v>413</v>
      </c>
      <c r="F22" s="20">
        <f t="shared" si="5"/>
        <v>207</v>
      </c>
      <c r="G22" s="20">
        <f t="shared" si="5"/>
        <v>435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2118</v>
      </c>
    </row>
    <row r="23" spans="1:36" s="47" customFormat="1" x14ac:dyDescent="0.25">
      <c r="A23" s="48" t="s">
        <v>26</v>
      </c>
      <c r="B23" s="19">
        <f>+B17+B19+B21</f>
        <v>2070</v>
      </c>
      <c r="C23" s="19">
        <f t="shared" si="5"/>
        <v>1784.8</v>
      </c>
      <c r="D23" s="19">
        <f t="shared" si="5"/>
        <v>1035</v>
      </c>
      <c r="E23" s="19">
        <f t="shared" si="5"/>
        <v>1899.8</v>
      </c>
      <c r="F23" s="19">
        <f t="shared" si="5"/>
        <v>952.19999999999993</v>
      </c>
      <c r="G23" s="19">
        <f t="shared" si="5"/>
        <v>2000.9999999999998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9742.7999999999993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29.02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133.49199999999999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133.49199999999999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29.02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133.49199999999999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133.49199999999999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1269.8599999999999</v>
      </c>
      <c r="C49" s="44"/>
      <c r="D49" s="44"/>
      <c r="E49" s="44"/>
      <c r="F49" s="44"/>
      <c r="G49" s="44">
        <v>1373.05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2642.91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1205.06</v>
      </c>
      <c r="D52" s="44">
        <v>901.06</v>
      </c>
      <c r="E52" s="44">
        <v>1093.3499999999999</v>
      </c>
      <c r="F52" s="44">
        <v>793.58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3993.0499999999997</v>
      </c>
    </row>
    <row r="53" spans="1:34" x14ac:dyDescent="0.25">
      <c r="A53" s="17" t="s">
        <v>18</v>
      </c>
      <c r="B53" s="44">
        <v>176.28</v>
      </c>
      <c r="C53" s="44">
        <v>127.74</v>
      </c>
      <c r="D53" s="44">
        <v>443.53</v>
      </c>
      <c r="E53" s="44">
        <v>273.08999999999997</v>
      </c>
      <c r="F53" s="44">
        <v>195.84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1216.4799999999998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76.319999999999993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76.319999999999993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10.3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10.3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3821.5600000000004</v>
      </c>
      <c r="C64" s="53">
        <f t="shared" ref="C64:AG64" si="21">+C15+C23+C31+C39+C47+C48+C49+C50+C51+C52+C53+C54+C55+C56+C57+C58+C59+C60+C61+C62+C63</f>
        <v>3263.5999999999995</v>
      </c>
      <c r="D64" s="53">
        <f t="shared" si="21"/>
        <v>3348.5819999999994</v>
      </c>
      <c r="E64" s="53">
        <f t="shared" si="21"/>
        <v>3474.2400000000002</v>
      </c>
      <c r="F64" s="53">
        <f t="shared" si="21"/>
        <v>2008.12</v>
      </c>
      <c r="G64" s="53">
        <f t="shared" si="21"/>
        <v>3715.05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19631.151999999998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3853.02</v>
      </c>
      <c r="C67" s="57">
        <f t="shared" ref="C67:L67" si="23">C12</f>
        <v>3256.66</v>
      </c>
      <c r="D67" s="57">
        <f t="shared" si="23"/>
        <v>3338.63</v>
      </c>
      <c r="E67" s="57">
        <f t="shared" si="23"/>
        <v>3474.57</v>
      </c>
      <c r="F67" s="57">
        <f t="shared" si="23"/>
        <v>2004.09</v>
      </c>
      <c r="G67" s="57">
        <f t="shared" si="23"/>
        <v>3711.87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19638.84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3853.02</v>
      </c>
      <c r="C69" s="59">
        <f t="shared" ref="C69:AG69" si="25">+C67+C68</f>
        <v>3256.66</v>
      </c>
      <c r="D69" s="59">
        <f t="shared" si="25"/>
        <v>3338.63</v>
      </c>
      <c r="E69" s="59">
        <f t="shared" si="25"/>
        <v>3474.57</v>
      </c>
      <c r="F69" s="59">
        <f t="shared" si="25"/>
        <v>2004.09</v>
      </c>
      <c r="G69" s="59">
        <f t="shared" si="25"/>
        <v>3711.87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19638.84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-31.459999999999582</v>
      </c>
      <c r="C70" s="57">
        <f t="shared" si="26"/>
        <v>6.9399999999995998</v>
      </c>
      <c r="D70" s="57">
        <f t="shared" si="26"/>
        <v>9.9519999999993161</v>
      </c>
      <c r="E70" s="57">
        <f t="shared" si="26"/>
        <v>-0.32999999999992724</v>
      </c>
      <c r="F70" s="57">
        <f t="shared" si="26"/>
        <v>4.0299999999999727</v>
      </c>
      <c r="G70" s="57">
        <f t="shared" si="26"/>
        <v>3.180000000000291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-7.6880000000003292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2022-01-05T15:47:34Z</dcterms:modified>
</cp:coreProperties>
</file>