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EN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51"/>
  <c r="H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B64" i="150"/>
  <c r="B70" i="150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G23" i="40"/>
  <c r="AC23" i="40"/>
  <c r="Y23" i="40"/>
  <c r="AA47" i="40"/>
  <c r="W47" i="40"/>
  <c r="Z39" i="40"/>
  <c r="V39" i="40"/>
  <c r="Y69" i="40"/>
  <c r="AD23" i="40"/>
  <c r="V23" i="40"/>
  <c r="AD47" i="40"/>
  <c r="V47" i="40"/>
  <c r="AG39" i="40"/>
  <c r="AC39" i="40"/>
  <c r="Y39" i="40"/>
  <c r="U39" i="40"/>
  <c r="U23" i="40"/>
  <c r="AF39" i="40"/>
  <c r="AB39" i="40"/>
  <c r="X39" i="40"/>
  <c r="T39" i="40"/>
  <c r="Z23" i="40"/>
  <c r="Z47" i="40"/>
  <c r="AF47" i="40"/>
  <c r="X47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O39" i="40" l="1"/>
  <c r="V64" i="40"/>
  <c r="V70" i="40" s="1"/>
  <c r="Q39" i="40"/>
  <c r="M39" i="40"/>
  <c r="AB64" i="40"/>
  <c r="AB70" i="40" s="1"/>
  <c r="AD64" i="40"/>
  <c r="AD70" i="40" s="1"/>
  <c r="I69" i="40"/>
  <c r="K69" i="40"/>
  <c r="R47" i="40"/>
  <c r="N47" i="40"/>
  <c r="E69" i="40"/>
  <c r="G69" i="40"/>
  <c r="D69" i="40"/>
  <c r="X70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M64" i="40" l="1"/>
  <c r="M70" i="40" s="1"/>
  <c r="P64" i="40"/>
  <c r="P70" i="40" s="1"/>
  <c r="AH69" i="40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C38" i="40"/>
  <c r="D38" i="40"/>
  <c r="E38" i="40"/>
  <c r="F38" i="40"/>
  <c r="G38" i="40"/>
  <c r="H38" i="40"/>
  <c r="I38" i="40"/>
  <c r="J38" i="40"/>
  <c r="K38" i="40"/>
  <c r="L38" i="40"/>
  <c r="D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K47" i="40"/>
  <c r="B38" i="40"/>
  <c r="I39" i="40" l="1"/>
  <c r="E39" i="40"/>
  <c r="I23" i="40"/>
  <c r="I31" i="40"/>
  <c r="E31" i="40"/>
  <c r="H39" i="40"/>
  <c r="C47" i="40"/>
  <c r="G23" i="40"/>
  <c r="F39" i="40"/>
  <c r="L39" i="40"/>
  <c r="I47" i="40"/>
  <c r="E47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<sst xmlns="http://schemas.openxmlformats.org/spreadsheetml/2006/main" count="782" uniqueCount="145">
  <si>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</si>
  <si>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</si>
  <si>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</si>
  <si>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</si>
  <si>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</si>
  <si>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</si>
  <si>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</si>
  <si>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</si>
  <si>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</si>
  <si>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</si>
  <si>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</si>
  <si>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</si>
  <si>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</si>
  <si>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</si>
  <si>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</si>
  <si>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</si>
  <si>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</si>
  <si>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</si>
  <si>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</si>
  <si>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</si>
  <si>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</si>
  <si>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</si>
  <si>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</si>
  <si>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</si>
  <si>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</si>
  <si>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</si>
  <si>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</si>
  <si>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</si>
  <si>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</si>
  <si>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</si>
  <si>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</si>
  <si>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</si>
  <si>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</si>
  <si>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</si>
  <si>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</si>
  <si>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</si>
  <si>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</si>
  <si>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</si>
  <si>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</si>
  <si>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</si>
  <si>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</si>
  <si>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</si>
  <si>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</si>
  <si>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</si>
  <si>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</si>
  <si>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</si>
  <si>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</si>
  <si>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</si>
  <si>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</si>
  <si>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</si>
  <si>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</si>
  <si>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</si>
  <si>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</si>
  <si>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</si>
  <si>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</si>
  <si>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</si>
  <si>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</si>
  <si>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</si>
  <si>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</si>
  <si>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</si>
  <si>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</si>
  <si>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</si>
  <si>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</si>
  <si>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</si>
  <si>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</si>
  <si>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</si>
  <si>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</si>
  <si>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</si>
  <si>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</si>
  <si>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</si>
  <si>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</si>
  <si>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</si>
  <si>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</si>
  <si>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</si>
  <si>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</si>
  <si>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</si>
  <si>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</si>
  <si>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</si>
  <si>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</si>
  <si>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</si>
  <si>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</si>
  <si>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</si>
  <si>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</si>
  <si>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</si>
  <si>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</si>
  <si>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</si>
  <si>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</si>
  <si>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</si>
  <si>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</si>
  <si>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</si>
  <si>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</si>
  <si>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</si>
  <si>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</si>
  <si>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</si>
  <si>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</si>
  <si>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</si>
  <si>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</si>
  <si>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</si>
  <si>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</si>
  <si>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</si>
  <si>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</si>
  <si>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</si>
  <si>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</si>
  <si>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</si>
  <si>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</si>
  <si>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</si>
  <si>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</si>
  <si>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</si>
  <si>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</si>
  <si>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</si>
  <si>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</si>
  <si>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</si>
  <si>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</si>
  <si>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</si>
  <si>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</si>
  <si>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</si>
  <si>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</si>
  <si>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</si>
  <si>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</si>
  <si>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</si>
  <si>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</si>
  <si>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10.00F/C</t>
  </si>
  <si>
    <t>3.30F/C</t>
  </si>
  <si>
    <t>24.00FONDO</t>
  </si>
  <si>
    <t>2.50F/C</t>
  </si>
  <si>
    <t>0.80 F/C</t>
  </si>
  <si>
    <t xml:space="preserve">27.50F/CA </t>
  </si>
  <si>
    <t>24.00F/C</t>
  </si>
  <si>
    <t>32.00F/C</t>
  </si>
  <si>
    <t>35.00 F/C</t>
  </si>
  <si>
    <t>1.70F/C</t>
  </si>
  <si>
    <t>23.00F/C</t>
  </si>
  <si>
    <t>14.00F/C</t>
  </si>
  <si>
    <t xml:space="preserve">CUENTA COBRADA </t>
  </si>
  <si>
    <t>POR MENOS #1887</t>
  </si>
  <si>
    <t xml:space="preserve">59.80F/C </t>
  </si>
  <si>
    <t>NOTA A CREDITO5$</t>
  </si>
  <si>
    <t xml:space="preserve">45.50F/C </t>
  </si>
  <si>
    <t xml:space="preserve">FALTANTE ES PARA </t>
  </si>
  <si>
    <t>KHATERINE POR DAR</t>
  </si>
  <si>
    <t xml:space="preserve">PRODUCTO DE LA </t>
  </si>
  <si>
    <t>REPCECION EQUIVOCADP</t>
  </si>
  <si>
    <t>3.00F/C</t>
  </si>
  <si>
    <t>SOBRANTE ES FALTANTE DE CAJA02TARDE</t>
  </si>
  <si>
    <t>FALTANTE ES SOBRANTE EN LA CAJA DE LA MAÑANA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</si>
</sst>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66099.850000000006</v>
      </c>
      <c r="C2" s="43">
        <f>MODELO!AH12</f>
        <v>24384.38</v>
      </c>
      <c r="D2" s="43">
        <f>EXQUISITECES!AH12</f>
        <v>11465.589999999998</v>
      </c>
      <c r="E2" s="43">
        <f>HOYADA!AH12</f>
        <v>10356.81</v>
      </c>
      <c r="F2" s="43">
        <f>FARMASTOP!AH12</f>
        <v>2663.55</v>
      </c>
      <c r="G2" s="43">
        <f>BOCAS!AH12</f>
        <v>3533.9199999999996</v>
      </c>
      <c r="H2" s="43">
        <f>LAGUNETICA!AH12</f>
        <v>14359.974999999999</v>
      </c>
      <c r="I2" s="43">
        <f>SANANTONIO!AH12</f>
        <v>0</v>
      </c>
      <c r="J2" s="43">
        <f>SUM(B2:I2)</f>
        <v>132864.07500000001</v>
      </c>
    </row>
    <row r="3" spans="1:10" x14ac:dyDescent="0.25">
      <c r="A3" s="46" t="s">
        <v>0</v>
      </c>
      <c r="B3" s="43">
        <f>AUTOMERCADO!AH15</f>
        <v>1227.2</v>
      </c>
      <c r="C3" s="43">
        <f>MODELO!AH15</f>
        <v>263.64999999999998</v>
      </c>
      <c r="D3" s="43">
        <f>EXQUISITECES!AH15</f>
        <v>391</v>
      </c>
      <c r="E3" s="43">
        <f>HOYADA!AH15</f>
        <v>820.9</v>
      </c>
      <c r="F3" s="43">
        <f>FARMASTOP!AH15</f>
        <v>46</v>
      </c>
      <c r="G3" s="43">
        <f>BOCAS!AH15</f>
        <v>37.799999999999997</v>
      </c>
      <c r="H3" s="43">
        <f>LAGUNETICA!AH15</f>
        <v>908.7</v>
      </c>
      <c r="I3" s="43">
        <f>SANANTONIO!AH15</f>
        <v>0</v>
      </c>
      <c r="J3" s="43">
        <f t="shared" ref="J3:J52" si="0">SUM(B3:I3)</f>
        <v>3695.25</v>
      </c>
    </row>
    <row r="4" spans="1:10" x14ac:dyDescent="0.25">
      <c r="A4" s="73" t="s">
        <v>20</v>
      </c>
      <c r="B4" s="43">
        <f>AUTOMERCADO!AH16</f>
        <v>6535</v>
      </c>
      <c r="C4" s="43">
        <f>MODELO!AH16</f>
        <v>2626</v>
      </c>
      <c r="D4" s="43">
        <f>EXQUISITECES!AH16</f>
        <v>1103</v>
      </c>
      <c r="E4" s="43">
        <f>HOYADA!AH16</f>
        <v>896</v>
      </c>
      <c r="F4" s="43">
        <f>FARMASTOP!AH16</f>
        <v>157</v>
      </c>
      <c r="G4" s="43">
        <f>BOCAS!AH16</f>
        <v>487</v>
      </c>
      <c r="H4" s="43">
        <f>LAGUNETICA!AH16</f>
        <v>1314</v>
      </c>
      <c r="I4" s="43">
        <f>SANANTONIO!AH16</f>
        <v>0</v>
      </c>
      <c r="J4" s="43">
        <f t="shared" si="0"/>
        <v>13118</v>
      </c>
    </row>
    <row r="5" spans="1:10" x14ac:dyDescent="0.25">
      <c r="A5" s="46" t="s">
        <v>27</v>
      </c>
      <c r="B5" s="43">
        <f>AUTOMERCADO!AH17</f>
        <v>30322.399999999998</v>
      </c>
      <c r="C5" s="43">
        <f>MODELO!AH17</f>
        <v>12184.639999999998</v>
      </c>
      <c r="D5" s="43">
        <f>EXQUISITECES!AH17</f>
        <v>5117.9199999999992</v>
      </c>
      <c r="E5" s="43">
        <f>HOYADA!AH17</f>
        <v>4157.4399999999996</v>
      </c>
      <c r="F5" s="43">
        <f>FARMASTOP!AH17</f>
        <v>728.48</v>
      </c>
      <c r="G5" s="43">
        <f>BOCAS!AH17</f>
        <v>2264.5500000000002</v>
      </c>
      <c r="H5" s="43">
        <f>LAGUNETICA!AH17</f>
        <v>6096.9599999999991</v>
      </c>
      <c r="I5" s="43">
        <f>SANANTONIO!AH17</f>
        <v>0</v>
      </c>
      <c r="J5" s="43">
        <f t="shared" si="0"/>
        <v>60872.39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6535</v>
      </c>
      <c r="C10" s="43">
        <f>MODELO!AH22</f>
        <v>2626</v>
      </c>
      <c r="D10" s="43">
        <f>EXQUISITECES!AH22</f>
        <v>1103</v>
      </c>
      <c r="E10" s="43">
        <f>HOYADA!AH22</f>
        <v>896</v>
      </c>
      <c r="F10" s="43">
        <f>FARMASTOP!AH22</f>
        <v>157</v>
      </c>
      <c r="G10" s="43">
        <f>BOCAS!AH22</f>
        <v>487</v>
      </c>
      <c r="H10" s="43">
        <f>LAGUNETICA!AH22</f>
        <v>1314</v>
      </c>
      <c r="I10" s="43">
        <f>SANANTONIO!AH22</f>
        <v>0</v>
      </c>
      <c r="J10" s="43">
        <f t="shared" si="0"/>
        <v>13118</v>
      </c>
    </row>
    <row r="11" spans="1:10" x14ac:dyDescent="0.25">
      <c r="A11" s="48" t="s">
        <v>26</v>
      </c>
      <c r="B11" s="43">
        <f>AUTOMERCADO!AH23</f>
        <v>30322.399999999998</v>
      </c>
      <c r="C11" s="43">
        <f>MODELO!AH23</f>
        <v>12184.639999999998</v>
      </c>
      <c r="D11" s="43">
        <f>EXQUISITECES!AH23</f>
        <v>5117.9199999999992</v>
      </c>
      <c r="E11" s="43">
        <f>HOYADA!AH23</f>
        <v>4157.4399999999996</v>
      </c>
      <c r="F11" s="43">
        <f>FARMASTOP!AH23</f>
        <v>728.48</v>
      </c>
      <c r="G11" s="43">
        <f>BOCAS!AH23</f>
        <v>2264.5500000000002</v>
      </c>
      <c r="H11" s="43">
        <f>LAGUNETICA!AH23</f>
        <v>6096.9599999999991</v>
      </c>
      <c r="I11" s="43">
        <f>SANANTONIO!AH23</f>
        <v>0</v>
      </c>
      <c r="J11" s="43">
        <f t="shared" si="0"/>
        <v>60872.39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10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46.4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46.4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92.8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10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46.4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46.4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92.8</v>
      </c>
    </row>
    <row r="20" spans="1:10" x14ac:dyDescent="0.25">
      <c r="A20" s="46" t="s">
        <v>34</v>
      </c>
      <c r="B20" s="43">
        <f>AUTOMERCADO!AH32</f>
        <v>610.68000000000006</v>
      </c>
      <c r="C20" s="43">
        <f>MODELO!AH32</f>
        <v>92.48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33</v>
      </c>
      <c r="I20" s="43">
        <f>SANANTONIO!AH32</f>
        <v>0</v>
      </c>
      <c r="J20" s="43">
        <f t="shared" si="0"/>
        <v>736.16000000000008</v>
      </c>
    </row>
    <row r="21" spans="1:10" x14ac:dyDescent="0.25">
      <c r="A21" s="46" t="s">
        <v>35</v>
      </c>
      <c r="B21" s="43">
        <f>AUTOMERCADO!AH33</f>
        <v>2833.5552000000002</v>
      </c>
      <c r="C21" s="43">
        <f>MODELO!AH33</f>
        <v>429.10720000000003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153.11999999999998</v>
      </c>
      <c r="I21" s="43">
        <f>SANANTONIO!AH33</f>
        <v>0</v>
      </c>
      <c r="J21" s="43">
        <f t="shared" si="0"/>
        <v>3415.7824000000001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610.68000000000006</v>
      </c>
      <c r="C26" s="43">
        <f>MODELO!AH38</f>
        <v>92.48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33</v>
      </c>
      <c r="I26" s="43">
        <f>SANANTONIO!AH38</f>
        <v>0</v>
      </c>
      <c r="J26" s="43">
        <f t="shared" si="0"/>
        <v>736.16000000000008</v>
      </c>
    </row>
    <row r="27" spans="1:10" x14ac:dyDescent="0.25">
      <c r="A27" s="48" t="s">
        <v>42</v>
      </c>
      <c r="B27" s="43">
        <f>AUTOMERCADO!AH39</f>
        <v>2833.5552000000002</v>
      </c>
      <c r="C27" s="43">
        <f>MODELO!AH39</f>
        <v>429.10720000000003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153.11999999999998</v>
      </c>
      <c r="I27" s="43">
        <f>SANANTONIO!AH39</f>
        <v>0</v>
      </c>
      <c r="J27" s="43">
        <f t="shared" si="0"/>
        <v>3415.7824000000001</v>
      </c>
    </row>
    <row r="28" spans="1:10" x14ac:dyDescent="0.25">
      <c r="A28" s="46" t="s">
        <v>43</v>
      </c>
      <c r="B28" s="43">
        <f>AUTOMERCADO!AH40</f>
        <v>906.62999999999988</v>
      </c>
      <c r="C28" s="43">
        <f>MODELO!AH40</f>
        <v>24.89</v>
      </c>
      <c r="D28" s="43">
        <f>EXQUISITECES!AH40</f>
        <v>21.47</v>
      </c>
      <c r="E28" s="43">
        <f>HOYADA!AH40</f>
        <v>16.21</v>
      </c>
      <c r="F28" s="43">
        <f>FARMASTOP!AH40</f>
        <v>15.98</v>
      </c>
      <c r="G28" s="43">
        <f>BOCAS!AH40</f>
        <v>16.32</v>
      </c>
      <c r="H28" s="43">
        <f>LAGUNETICA!AH40</f>
        <v>20</v>
      </c>
      <c r="I28" s="43">
        <f>SANANTONIO!AH40</f>
        <v>0</v>
      </c>
      <c r="J28" s="43">
        <f t="shared" si="0"/>
        <v>1021.5</v>
      </c>
    </row>
    <row r="29" spans="1:10" x14ac:dyDescent="0.25">
      <c r="A29" s="46" t="s">
        <v>44</v>
      </c>
      <c r="B29" s="43">
        <f>AUTOMERCADO!AH41</f>
        <v>4206.7631999999985</v>
      </c>
      <c r="C29" s="43">
        <f>MODELO!AH41</f>
        <v>115.4896</v>
      </c>
      <c r="D29" s="43">
        <f>EXQUISITECES!AH41</f>
        <v>99.620799999999988</v>
      </c>
      <c r="E29" s="43">
        <f>HOYADA!AH41</f>
        <v>75.214399999999998</v>
      </c>
      <c r="F29" s="43">
        <f>FARMASTOP!AH41</f>
        <v>74.147199999999998</v>
      </c>
      <c r="G29" s="43">
        <f>BOCAS!AH41</f>
        <v>75.888000000000005</v>
      </c>
      <c r="H29" s="43">
        <f>LAGUNETICA!AH41</f>
        <v>92.8</v>
      </c>
      <c r="I29" s="43">
        <f>SANANTONIO!AH41</f>
        <v>0</v>
      </c>
      <c r="J29" s="43">
        <f t="shared" si="0"/>
        <v>4739.9231999999984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906.62999999999988</v>
      </c>
      <c r="C34" s="43">
        <f>MODELO!AH46</f>
        <v>24.89</v>
      </c>
      <c r="D34" s="43">
        <f>EXQUISITECES!AH46</f>
        <v>21.47</v>
      </c>
      <c r="E34" s="43">
        <f>HOYADA!AH46</f>
        <v>16.21</v>
      </c>
      <c r="F34" s="43">
        <f>FARMASTOP!AH46</f>
        <v>15.98</v>
      </c>
      <c r="G34" s="43">
        <f>BOCAS!AH46</f>
        <v>16.32</v>
      </c>
      <c r="H34" s="43">
        <f>LAGUNETICA!AH46</f>
        <v>20</v>
      </c>
      <c r="I34" s="43">
        <f>SANANTONIO!AH46</f>
        <v>0</v>
      </c>
      <c r="J34" s="43">
        <f t="shared" si="0"/>
        <v>1021.5</v>
      </c>
    </row>
    <row r="35" spans="1:10" x14ac:dyDescent="0.25">
      <c r="A35" s="48" t="s">
        <v>48</v>
      </c>
      <c r="B35" s="43">
        <f>AUTOMERCADO!AH47</f>
        <v>4206.7631999999985</v>
      </c>
      <c r="C35" s="43">
        <f>MODELO!AH47</f>
        <v>115.4896</v>
      </c>
      <c r="D35" s="43">
        <f>EXQUISITECES!AH47</f>
        <v>99.620799999999988</v>
      </c>
      <c r="E35" s="43">
        <f>HOYADA!AH47</f>
        <v>75.214399999999998</v>
      </c>
      <c r="F35" s="43">
        <f>FARMASTOP!AH47</f>
        <v>74.147199999999998</v>
      </c>
      <c r="G35" s="43">
        <f>BOCAS!AH47</f>
        <v>75.888000000000005</v>
      </c>
      <c r="H35" s="43">
        <f>LAGUNETICA!AH47</f>
        <v>92.8</v>
      </c>
      <c r="I35" s="43">
        <f>SANANTONIO!AH47</f>
        <v>0</v>
      </c>
      <c r="J35" s="43">
        <f t="shared" si="0"/>
        <v>4739.9231999999984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21239.890000000007</v>
      </c>
      <c r="C37" s="43">
        <f>MODELO!AH49</f>
        <v>9454.14</v>
      </c>
      <c r="D37" s="43">
        <f>EXQUISITECES!AH49</f>
        <v>4172.9399999999996</v>
      </c>
      <c r="E37" s="43">
        <f>HOYADA!AH49</f>
        <v>3227.97</v>
      </c>
      <c r="F37" s="43">
        <f>FARMASTOP!AH49</f>
        <v>1456.5900000000001</v>
      </c>
      <c r="G37" s="43">
        <f>BOCAS!AH49</f>
        <v>876.08999999999992</v>
      </c>
      <c r="H37" s="43">
        <f>LAGUNETICA!AH49</f>
        <v>1958.7299999999998</v>
      </c>
      <c r="I37" s="43">
        <f>SANANTONIO!AH49</f>
        <v>0</v>
      </c>
      <c r="J37" s="43">
        <f t="shared" si="0"/>
        <v>42386.350000000013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3815.92</v>
      </c>
      <c r="I40" s="43">
        <f>SANANTONIO!AH52</f>
        <v>0</v>
      </c>
      <c r="J40" s="43">
        <f t="shared" si="0"/>
        <v>3815.92</v>
      </c>
    </row>
    <row r="41" spans="1:10" x14ac:dyDescent="0.25">
      <c r="A41" s="74" t="s">
        <v>18</v>
      </c>
      <c r="B41" s="43">
        <f>AUTOMERCADO!AH53</f>
        <v>4268.3600000000006</v>
      </c>
      <c r="C41" s="43">
        <f>MODELO!AH53</f>
        <v>1642.91</v>
      </c>
      <c r="D41" s="43">
        <f>EXQUISITECES!AH53</f>
        <v>1364.19</v>
      </c>
      <c r="E41" s="43">
        <f>HOYADA!AH53</f>
        <v>2104.91</v>
      </c>
      <c r="F41" s="43">
        <f>FARMASTOP!AH53</f>
        <v>226.63</v>
      </c>
      <c r="G41" s="43">
        <f>BOCAS!AH53</f>
        <v>271.60000000000002</v>
      </c>
      <c r="H41" s="43">
        <f>LAGUNETICA!AH53</f>
        <v>1228.4099999999999</v>
      </c>
      <c r="I41" s="43">
        <f>SANANTONIO!AH53</f>
        <v>0</v>
      </c>
      <c r="J41" s="43">
        <f t="shared" si="0"/>
        <v>11107.01</v>
      </c>
    </row>
    <row r="42" spans="1:10" x14ac:dyDescent="0.25">
      <c r="A42" s="74" t="s">
        <v>114</v>
      </c>
      <c r="B42" s="43">
        <f>AUTOMERCADO!AH54</f>
        <v>246.65</v>
      </c>
      <c r="C42" s="43">
        <f>MODELO!AH54</f>
        <v>169.72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43.38</v>
      </c>
      <c r="H42" s="43">
        <f>LAGUNETICA!AH54</f>
        <v>0</v>
      </c>
      <c r="I42" s="43">
        <f>SANANTONIO!AH54</f>
        <v>0</v>
      </c>
      <c r="J42" s="43">
        <f t="shared" si="0"/>
        <v>459.75</v>
      </c>
    </row>
    <row r="43" spans="1:10" x14ac:dyDescent="0.25">
      <c r="A43" s="74" t="s">
        <v>52</v>
      </c>
      <c r="B43" s="43">
        <f>AUTOMERCADO!AH55</f>
        <v>1897.47</v>
      </c>
      <c r="C43" s="43">
        <f>MODELO!AH55</f>
        <v>303.05</v>
      </c>
      <c r="D43" s="43">
        <f>EXQUISITECES!AH55</f>
        <v>355.96</v>
      </c>
      <c r="E43" s="43">
        <f>HOYADA!AH55</f>
        <v>0</v>
      </c>
      <c r="F43" s="43">
        <f>FARMASTOP!AH55</f>
        <v>106.25</v>
      </c>
      <c r="G43" s="43">
        <f>BOCAS!AH55</f>
        <v>0</v>
      </c>
      <c r="H43" s="43">
        <f>LAGUNETICA!AH55</f>
        <v>122.38000000000001</v>
      </c>
      <c r="I43" s="43">
        <f>SANANTONIO!AH55</f>
        <v>0</v>
      </c>
      <c r="J43" s="43">
        <f t="shared" si="0"/>
        <v>2785.11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18.41</v>
      </c>
      <c r="I47" s="43">
        <f>SANANTONIO!AH59</f>
        <v>0</v>
      </c>
      <c r="J47" s="43">
        <f t="shared" si="0"/>
        <v>18.41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8.65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8.65</v>
      </c>
    </row>
    <row r="52" spans="1:10" x14ac:dyDescent="0.25">
      <c r="A52" s="51" t="s">
        <v>92</v>
      </c>
      <c r="B52" s="75">
        <f>AUTOMERCADO!AH64</f>
        <v>66297.338400000008</v>
      </c>
      <c r="C52" s="75">
        <f>MODELO!AH64</f>
        <v>24562.7068</v>
      </c>
      <c r="D52" s="75">
        <f>EXQUISITECES!AH64</f>
        <v>11501.630799999999</v>
      </c>
      <c r="E52" s="75">
        <f>HOYADA!AH64</f>
        <v>10386.4344</v>
      </c>
      <c r="F52" s="75">
        <f>FARMASTOP!AH64</f>
        <v>2684.4971999999998</v>
      </c>
      <c r="G52" s="75">
        <f>BOCAS!AH64</f>
        <v>3569.308</v>
      </c>
      <c r="H52" s="75">
        <f>LAGUNETICA!AH64</f>
        <v>14395.43</v>
      </c>
      <c r="I52" s="75">
        <f>SANANTONIO!AH64</f>
        <v>0</v>
      </c>
      <c r="J52" s="75">
        <f t="shared" si="0"/>
        <v>133397.3456</v>
      </c>
    </row>
    <row r="53" spans="1:10" x14ac:dyDescent="0.25">
      <c r="A53" s="56" t="s">
        <v>3</v>
      </c>
      <c r="B53" s="43">
        <f>B2</f>
        <v>66099.850000000006</v>
      </c>
      <c r="C53" s="43">
        <f t="shared" ref="C53:I53" si="1">C2</f>
        <v>24384.38</v>
      </c>
      <c r="D53" s="43">
        <f t="shared" si="1"/>
        <v>11465.589999999998</v>
      </c>
      <c r="E53" s="43">
        <f t="shared" si="1"/>
        <v>10356.81</v>
      </c>
      <c r="F53" s="43">
        <f t="shared" si="1"/>
        <v>2663.55</v>
      </c>
      <c r="G53" s="43">
        <f t="shared" si="1"/>
        <v>3533.9199999999996</v>
      </c>
      <c r="H53" s="43">
        <f t="shared" si="1"/>
        <v>14359.974999999999</v>
      </c>
      <c r="I53" s="43">
        <f t="shared" si="1"/>
        <v>0</v>
      </c>
      <c r="J53" s="43">
        <f>J2</f>
        <v>132864.07500000001</v>
      </c>
    </row>
    <row r="54" spans="1:10" x14ac:dyDescent="0.25">
      <c r="A54" s="58" t="s">
        <v>95</v>
      </c>
      <c r="B54" s="43">
        <f>+B52-B53</f>
        <v>197.488400000002</v>
      </c>
      <c r="C54" s="43">
        <f t="shared" ref="C54:I54" si="2">+C52-C53</f>
        <v>178.32679999999891</v>
      </c>
      <c r="D54" s="43">
        <f t="shared" si="2"/>
        <v>36.040800000000672</v>
      </c>
      <c r="E54" s="43">
        <f t="shared" si="2"/>
        <v>29.624400000000605</v>
      </c>
      <c r="F54" s="43">
        <f t="shared" si="2"/>
        <v>20.947199999999611</v>
      </c>
      <c r="G54" s="43">
        <f t="shared" si="2"/>
        <v>35.388000000000375</v>
      </c>
      <c r="H54" s="43">
        <f t="shared" si="2"/>
        <v>35.455000000001746</v>
      </c>
      <c r="I54" s="43">
        <f t="shared" si="2"/>
        <v>0</v>
      </c>
      <c r="J54" s="43">
        <f>+J52-J53</f>
        <v>533.27059999998892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M29" activePane="bottomRight" state="frozen"/>
      <selection pane="topRight" activeCell="B1" sqref="B1"/>
      <selection pane="bottomLeft" activeCell="A5" sqref="A5"/>
      <selection pane="bottomRight" activeCell="S49" sqref="S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70</v>
      </c>
      <c r="V11" s="5" t="s">
        <v>72</v>
      </c>
      <c r="W11" s="5" t="s">
        <v>76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2563.1799999999998</v>
      </c>
      <c r="C12" s="26">
        <v>479.77</v>
      </c>
      <c r="D12" s="26">
        <v>2435.83</v>
      </c>
      <c r="E12" s="26">
        <v>4080.52</v>
      </c>
      <c r="F12" s="26">
        <v>3785.31</v>
      </c>
      <c r="G12" s="26">
        <v>3602.66</v>
      </c>
      <c r="H12" s="26">
        <v>4730.04</v>
      </c>
      <c r="I12" s="26">
        <v>2584.02</v>
      </c>
      <c r="J12" s="26">
        <v>1980.1</v>
      </c>
      <c r="K12" s="26">
        <v>4094.42</v>
      </c>
      <c r="L12" s="26">
        <v>1625.47</v>
      </c>
      <c r="M12" s="26">
        <v>3196.37</v>
      </c>
      <c r="N12" s="26">
        <v>3903.73</v>
      </c>
      <c r="O12" s="26">
        <v>2521.17</v>
      </c>
      <c r="P12" s="26">
        <v>4832.6400000000003</v>
      </c>
      <c r="Q12" s="26">
        <v>2190.13</v>
      </c>
      <c r="R12" s="26">
        <v>2333.94</v>
      </c>
      <c r="S12" s="26">
        <v>3414.63</v>
      </c>
      <c r="T12" s="26">
        <v>3705.33</v>
      </c>
      <c r="U12" s="26">
        <v>2940.72</v>
      </c>
      <c r="V12" s="26">
        <v>2865.24</v>
      </c>
      <c r="W12" s="26">
        <v>779.18</v>
      </c>
      <c r="X12" s="26">
        <v>639.08000000000004</v>
      </c>
      <c r="Y12" s="26">
        <v>816.37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66099.850000000006</v>
      </c>
      <c r="AI12" s="26">
        <v>66100.22</v>
      </c>
      <c r="AJ12" s="69">
        <f>+AI12-AH12</f>
        <v>0.36999999999534339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7.9</v>
      </c>
      <c r="C15" s="23"/>
      <c r="D15" s="23"/>
      <c r="E15" s="23">
        <v>7.6</v>
      </c>
      <c r="F15" s="23">
        <v>1.7</v>
      </c>
      <c r="G15" s="23">
        <v>8.5</v>
      </c>
      <c r="H15" s="23"/>
      <c r="I15" s="23"/>
      <c r="J15" s="23">
        <v>223.2</v>
      </c>
      <c r="K15" s="23">
        <v>299.2</v>
      </c>
      <c r="L15" s="23">
        <v>25.5</v>
      </c>
      <c r="M15" s="23"/>
      <c r="N15" s="23"/>
      <c r="O15" s="23">
        <v>18.7</v>
      </c>
      <c r="P15" s="23">
        <v>194.5</v>
      </c>
      <c r="Q15" s="23">
        <v>43.4</v>
      </c>
      <c r="R15" s="23">
        <v>56.2</v>
      </c>
      <c r="S15" s="23">
        <v>6.5</v>
      </c>
      <c r="T15" s="23"/>
      <c r="U15" s="23"/>
      <c r="V15" s="23">
        <v>240</v>
      </c>
      <c r="W15" s="23">
        <v>30.5</v>
      </c>
      <c r="X15" s="23">
        <v>63.8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1227.2</v>
      </c>
    </row>
    <row r="16" spans="1:36" s="32" customFormat="1" x14ac:dyDescent="0.25">
      <c r="A16" s="30" t="s">
        <v>20</v>
      </c>
      <c r="B16" s="31">
        <v>325</v>
      </c>
      <c r="C16" s="31">
        <v>95</v>
      </c>
      <c r="D16" s="31">
        <v>210</v>
      </c>
      <c r="E16" s="31">
        <v>315</v>
      </c>
      <c r="F16" s="31">
        <v>211</v>
      </c>
      <c r="G16" s="31">
        <v>393</v>
      </c>
      <c r="H16" s="31">
        <v>447</v>
      </c>
      <c r="I16" s="31">
        <v>195</v>
      </c>
      <c r="J16" s="31">
        <v>140</v>
      </c>
      <c r="K16" s="31">
        <v>134</v>
      </c>
      <c r="L16" s="31">
        <v>251</v>
      </c>
      <c r="M16" s="31">
        <v>229</v>
      </c>
      <c r="N16" s="31">
        <v>449</v>
      </c>
      <c r="O16" s="31">
        <v>310</v>
      </c>
      <c r="P16" s="31">
        <v>505</v>
      </c>
      <c r="Q16" s="31">
        <v>198</v>
      </c>
      <c r="R16" s="31">
        <v>341</v>
      </c>
      <c r="S16" s="31">
        <v>424</v>
      </c>
      <c r="T16" s="31">
        <v>516</v>
      </c>
      <c r="U16" s="31">
        <v>295</v>
      </c>
      <c r="V16" s="31">
        <v>300</v>
      </c>
      <c r="W16" s="31">
        <v>90</v>
      </c>
      <c r="X16" s="31">
        <v>52</v>
      </c>
      <c r="Y16" s="31">
        <v>110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6535</v>
      </c>
      <c r="AJ16" s="70"/>
    </row>
    <row r="17" spans="1:36" s="47" customFormat="1" x14ac:dyDescent="0.25">
      <c r="A17" s="46" t="s">
        <v>27</v>
      </c>
      <c r="B17" s="22">
        <f>B16*$B$8</f>
        <v>1508</v>
      </c>
      <c r="C17" s="22">
        <f>C16*$B$8</f>
        <v>440.79999999999995</v>
      </c>
      <c r="D17" s="22">
        <f t="shared" ref="D17:L17" si="2">D16*$B$8</f>
        <v>974.4</v>
      </c>
      <c r="E17" s="22">
        <f t="shared" si="2"/>
        <v>1461.6</v>
      </c>
      <c r="F17" s="22">
        <f t="shared" si="2"/>
        <v>979.04</v>
      </c>
      <c r="G17" s="22">
        <f t="shared" si="2"/>
        <v>1823.52</v>
      </c>
      <c r="H17" s="22">
        <f t="shared" si="2"/>
        <v>2074.08</v>
      </c>
      <c r="I17" s="22">
        <f t="shared" si="2"/>
        <v>904.8</v>
      </c>
      <c r="J17" s="22">
        <f t="shared" si="2"/>
        <v>649.59999999999991</v>
      </c>
      <c r="K17" s="22">
        <f t="shared" si="2"/>
        <v>621.76</v>
      </c>
      <c r="L17" s="22">
        <f t="shared" si="2"/>
        <v>1164.6399999999999</v>
      </c>
      <c r="M17" s="22">
        <f t="shared" ref="M17:R17" si="3">M16*$B$8</f>
        <v>1062.56</v>
      </c>
      <c r="N17" s="22">
        <f t="shared" si="3"/>
        <v>2083.3599999999997</v>
      </c>
      <c r="O17" s="22">
        <f t="shared" si="3"/>
        <v>1438.3999999999999</v>
      </c>
      <c r="P17" s="22">
        <f t="shared" si="3"/>
        <v>2343.1999999999998</v>
      </c>
      <c r="Q17" s="22">
        <f t="shared" si="3"/>
        <v>918.71999999999991</v>
      </c>
      <c r="R17" s="22">
        <f t="shared" si="3"/>
        <v>1582.2399999999998</v>
      </c>
      <c r="S17" s="22">
        <f t="shared" ref="S17:AG17" si="4">S16*$B$8</f>
        <v>1967.36</v>
      </c>
      <c r="T17" s="22">
        <f t="shared" si="4"/>
        <v>2394.2399999999998</v>
      </c>
      <c r="U17" s="22">
        <f t="shared" si="4"/>
        <v>1368.8</v>
      </c>
      <c r="V17" s="22">
        <f t="shared" si="4"/>
        <v>1392</v>
      </c>
      <c r="W17" s="22">
        <f t="shared" si="4"/>
        <v>417.59999999999997</v>
      </c>
      <c r="X17" s="22">
        <f t="shared" si="4"/>
        <v>241.27999999999997</v>
      </c>
      <c r="Y17" s="22">
        <f t="shared" si="4"/>
        <v>510.4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30322.399999999998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325</v>
      </c>
      <c r="C22" s="20">
        <f t="shared" ref="C22:L22" si="11">+C16+C18+C20</f>
        <v>95</v>
      </c>
      <c r="D22" s="20">
        <f t="shared" si="11"/>
        <v>210</v>
      </c>
      <c r="E22" s="20">
        <f t="shared" si="11"/>
        <v>315</v>
      </c>
      <c r="F22" s="20">
        <f t="shared" si="11"/>
        <v>211</v>
      </c>
      <c r="G22" s="20">
        <f t="shared" si="11"/>
        <v>393</v>
      </c>
      <c r="H22" s="20">
        <f t="shared" si="11"/>
        <v>447</v>
      </c>
      <c r="I22" s="20">
        <f t="shared" si="11"/>
        <v>195</v>
      </c>
      <c r="J22" s="20">
        <f t="shared" si="11"/>
        <v>140</v>
      </c>
      <c r="K22" s="20">
        <f t="shared" si="11"/>
        <v>134</v>
      </c>
      <c r="L22" s="20">
        <f t="shared" si="11"/>
        <v>251</v>
      </c>
      <c r="M22" s="20">
        <f t="shared" ref="M22:S22" si="12">+M16+M18+M20</f>
        <v>229</v>
      </c>
      <c r="N22" s="20">
        <f t="shared" si="12"/>
        <v>449</v>
      </c>
      <c r="O22" s="20">
        <f t="shared" si="12"/>
        <v>310</v>
      </c>
      <c r="P22" s="20">
        <f t="shared" si="12"/>
        <v>505</v>
      </c>
      <c r="Q22" s="20">
        <f t="shared" si="12"/>
        <v>198</v>
      </c>
      <c r="R22" s="20">
        <f t="shared" si="12"/>
        <v>341</v>
      </c>
      <c r="S22" s="20">
        <f t="shared" si="12"/>
        <v>424</v>
      </c>
      <c r="T22" s="20">
        <f t="shared" ref="T22:AG22" si="13">+T16+T18+T20</f>
        <v>516</v>
      </c>
      <c r="U22" s="20">
        <f t="shared" si="13"/>
        <v>295</v>
      </c>
      <c r="V22" s="20">
        <f t="shared" si="13"/>
        <v>300</v>
      </c>
      <c r="W22" s="20">
        <f t="shared" si="13"/>
        <v>90</v>
      </c>
      <c r="X22" s="20">
        <f t="shared" si="13"/>
        <v>52</v>
      </c>
      <c r="Y22" s="20">
        <f t="shared" si="13"/>
        <v>110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6535</v>
      </c>
    </row>
    <row r="23" spans="1:36" s="47" customFormat="1" x14ac:dyDescent="0.25">
      <c r="A23" s="48" t="s">
        <v>26</v>
      </c>
      <c r="B23" s="19">
        <f>+B17+B19+B21</f>
        <v>1508</v>
      </c>
      <c r="C23" s="19">
        <f t="shared" ref="C23:L23" si="14">+C17+C19+C21</f>
        <v>440.79999999999995</v>
      </c>
      <c r="D23" s="19">
        <f t="shared" si="14"/>
        <v>974.4</v>
      </c>
      <c r="E23" s="19">
        <f t="shared" si="14"/>
        <v>1461.6</v>
      </c>
      <c r="F23" s="19">
        <f t="shared" si="14"/>
        <v>979.04</v>
      </c>
      <c r="G23" s="19">
        <f t="shared" si="14"/>
        <v>1823.52</v>
      </c>
      <c r="H23" s="19">
        <f t="shared" si="14"/>
        <v>2074.08</v>
      </c>
      <c r="I23" s="19">
        <f t="shared" si="14"/>
        <v>904.8</v>
      </c>
      <c r="J23" s="19">
        <f t="shared" si="14"/>
        <v>649.59999999999991</v>
      </c>
      <c r="K23" s="19">
        <f t="shared" si="14"/>
        <v>621.76</v>
      </c>
      <c r="L23" s="19">
        <f t="shared" si="14"/>
        <v>1164.6399999999999</v>
      </c>
      <c r="M23" s="19">
        <f t="shared" ref="M23:S23" si="15">+M17+M19+M21</f>
        <v>1062.56</v>
      </c>
      <c r="N23" s="19">
        <f t="shared" si="15"/>
        <v>2083.3599999999997</v>
      </c>
      <c r="O23" s="19">
        <f t="shared" si="15"/>
        <v>1438.3999999999999</v>
      </c>
      <c r="P23" s="19">
        <f t="shared" si="15"/>
        <v>2343.1999999999998</v>
      </c>
      <c r="Q23" s="19">
        <f t="shared" si="15"/>
        <v>918.71999999999991</v>
      </c>
      <c r="R23" s="19">
        <f t="shared" si="15"/>
        <v>1582.2399999999998</v>
      </c>
      <c r="S23" s="19">
        <f t="shared" si="15"/>
        <v>1967.36</v>
      </c>
      <c r="T23" s="19">
        <f t="shared" ref="T23:AG23" si="16">+T17+T19+T21</f>
        <v>2394.2399999999998</v>
      </c>
      <c r="U23" s="19">
        <f t="shared" si="16"/>
        <v>1368.8</v>
      </c>
      <c r="V23" s="19">
        <f t="shared" si="16"/>
        <v>1392</v>
      </c>
      <c r="W23" s="19">
        <f t="shared" si="16"/>
        <v>417.59999999999997</v>
      </c>
      <c r="X23" s="19">
        <f t="shared" si="16"/>
        <v>241.27999999999997</v>
      </c>
      <c r="Y23" s="19">
        <f t="shared" si="16"/>
        <v>510.4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30322.399999999998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>
        <v>10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46.4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46.4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10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46.4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46.4</v>
      </c>
    </row>
    <row r="32" spans="1:36" x14ac:dyDescent="0.25">
      <c r="A32" s="13" t="s">
        <v>34</v>
      </c>
      <c r="B32" s="36"/>
      <c r="C32" s="36"/>
      <c r="D32" s="36"/>
      <c r="E32" s="36">
        <v>52.06</v>
      </c>
      <c r="F32" s="36">
        <v>39.32</v>
      </c>
      <c r="G32" s="36"/>
      <c r="H32" s="36">
        <v>86.29</v>
      </c>
      <c r="I32" s="36">
        <v>39.299999999999997</v>
      </c>
      <c r="J32" s="36"/>
      <c r="K32" s="36">
        <v>183.65</v>
      </c>
      <c r="L32" s="36"/>
      <c r="M32" s="37"/>
      <c r="N32" s="37"/>
      <c r="O32" s="37"/>
      <c r="P32" s="37"/>
      <c r="Q32" s="37">
        <v>119.88</v>
      </c>
      <c r="R32" s="37"/>
      <c r="S32" s="37">
        <v>20</v>
      </c>
      <c r="T32" s="37"/>
      <c r="U32" s="37">
        <v>70.180000000000007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610.68000000000006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241.55840000000001</v>
      </c>
      <c r="F33" s="22">
        <f t="shared" si="30"/>
        <v>182.44479999999999</v>
      </c>
      <c r="G33" s="22">
        <f t="shared" si="30"/>
        <v>0</v>
      </c>
      <c r="H33" s="22">
        <f t="shared" si="30"/>
        <v>400.38560000000001</v>
      </c>
      <c r="I33" s="22">
        <f t="shared" si="30"/>
        <v>182.35199999999998</v>
      </c>
      <c r="J33" s="22">
        <f t="shared" si="30"/>
        <v>0</v>
      </c>
      <c r="K33" s="22">
        <f t="shared" si="30"/>
        <v>852.13599999999997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556.24319999999989</v>
      </c>
      <c r="R33" s="22">
        <f t="shared" si="31"/>
        <v>0</v>
      </c>
      <c r="S33" s="22">
        <f t="shared" ref="S33:AG33" si="32">S32*$B$8</f>
        <v>92.8</v>
      </c>
      <c r="T33" s="22">
        <f t="shared" si="32"/>
        <v>0</v>
      </c>
      <c r="U33" s="22">
        <f t="shared" si="32"/>
        <v>325.6352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2833.5552000000002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52.06</v>
      </c>
      <c r="F38" s="20">
        <f t="shared" si="39"/>
        <v>39.32</v>
      </c>
      <c r="G38" s="20">
        <f t="shared" si="39"/>
        <v>0</v>
      </c>
      <c r="H38" s="20">
        <f t="shared" si="39"/>
        <v>86.29</v>
      </c>
      <c r="I38" s="20">
        <f t="shared" si="39"/>
        <v>39.299999999999997</v>
      </c>
      <c r="J38" s="20">
        <f t="shared" si="39"/>
        <v>0</v>
      </c>
      <c r="K38" s="20">
        <f t="shared" si="39"/>
        <v>183.65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119.88</v>
      </c>
      <c r="R38" s="20">
        <f t="shared" si="40"/>
        <v>0</v>
      </c>
      <c r="S38" s="20">
        <f t="shared" si="40"/>
        <v>20</v>
      </c>
      <c r="T38" s="20">
        <f t="shared" ref="T38:AG38" si="41">+T32+T34+T36</f>
        <v>0</v>
      </c>
      <c r="U38" s="20">
        <f t="shared" si="41"/>
        <v>70.180000000000007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610.68000000000006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241.55840000000001</v>
      </c>
      <c r="F39" s="19">
        <f t="shared" si="42"/>
        <v>182.44479999999999</v>
      </c>
      <c r="G39" s="19">
        <f t="shared" si="42"/>
        <v>0</v>
      </c>
      <c r="H39" s="19">
        <f t="shared" si="42"/>
        <v>400.38560000000001</v>
      </c>
      <c r="I39" s="19">
        <f t="shared" si="42"/>
        <v>182.35199999999998</v>
      </c>
      <c r="J39" s="19">
        <f t="shared" si="42"/>
        <v>0</v>
      </c>
      <c r="K39" s="19">
        <f t="shared" si="42"/>
        <v>852.13599999999997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556.24319999999989</v>
      </c>
      <c r="R39" s="19">
        <f t="shared" si="43"/>
        <v>0</v>
      </c>
      <c r="S39" s="19">
        <f t="shared" si="43"/>
        <v>92.8</v>
      </c>
      <c r="T39" s="19">
        <f t="shared" ref="T39:AG39" si="44">+T33+T35+T37</f>
        <v>0</v>
      </c>
      <c r="U39" s="19">
        <f t="shared" si="44"/>
        <v>325.6352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2833.5552000000002</v>
      </c>
    </row>
    <row r="40" spans="1:34" x14ac:dyDescent="0.25">
      <c r="A40" s="13" t="s">
        <v>43</v>
      </c>
      <c r="B40" s="36">
        <v>16.420000000000002</v>
      </c>
      <c r="C40" s="36"/>
      <c r="D40" s="36">
        <v>43.65</v>
      </c>
      <c r="E40" s="36">
        <v>195.32</v>
      </c>
      <c r="F40" s="36">
        <v>43.64</v>
      </c>
      <c r="G40" s="36"/>
      <c r="H40" s="36">
        <v>131.61000000000001</v>
      </c>
      <c r="I40" s="36">
        <v>78.23</v>
      </c>
      <c r="J40" s="36">
        <v>41.7</v>
      </c>
      <c r="K40" s="36">
        <v>9.2899999999999991</v>
      </c>
      <c r="L40" s="36"/>
      <c r="M40" s="36">
        <v>10.55</v>
      </c>
      <c r="N40" s="36">
        <v>65.900000000000006</v>
      </c>
      <c r="O40" s="36"/>
      <c r="P40" s="36">
        <v>156.38</v>
      </c>
      <c r="Q40" s="36">
        <v>22.15</v>
      </c>
      <c r="R40" s="36"/>
      <c r="S40" s="36">
        <v>91.79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906.62999999999988</v>
      </c>
    </row>
    <row r="41" spans="1:34" s="47" customFormat="1" x14ac:dyDescent="0.25">
      <c r="A41" s="46" t="s">
        <v>44</v>
      </c>
      <c r="B41" s="22">
        <f>B40*$B$8</f>
        <v>76.188800000000001</v>
      </c>
      <c r="C41" s="22">
        <f t="shared" ref="C41:L41" si="45">C40*$B$8</f>
        <v>0</v>
      </c>
      <c r="D41" s="22">
        <f t="shared" si="45"/>
        <v>202.53599999999997</v>
      </c>
      <c r="E41" s="22">
        <f t="shared" si="45"/>
        <v>906.2847999999999</v>
      </c>
      <c r="F41" s="22">
        <f t="shared" si="45"/>
        <v>202.4896</v>
      </c>
      <c r="G41" s="22">
        <f t="shared" si="45"/>
        <v>0</v>
      </c>
      <c r="H41" s="22">
        <f t="shared" si="45"/>
        <v>610.67039999999997</v>
      </c>
      <c r="I41" s="22">
        <f t="shared" si="45"/>
        <v>362.98719999999997</v>
      </c>
      <c r="J41" s="22">
        <f t="shared" si="45"/>
        <v>193.488</v>
      </c>
      <c r="K41" s="22">
        <f t="shared" si="45"/>
        <v>43.105599999999995</v>
      </c>
      <c r="L41" s="22">
        <f t="shared" si="45"/>
        <v>0</v>
      </c>
      <c r="M41" s="22">
        <f t="shared" ref="M41:R41" si="46">M40*$B$8</f>
        <v>48.951999999999998</v>
      </c>
      <c r="N41" s="22">
        <f t="shared" si="46"/>
        <v>305.77600000000001</v>
      </c>
      <c r="O41" s="22">
        <f t="shared" si="46"/>
        <v>0</v>
      </c>
      <c r="P41" s="22">
        <f t="shared" si="46"/>
        <v>725.6031999999999</v>
      </c>
      <c r="Q41" s="22">
        <f t="shared" si="46"/>
        <v>102.77599999999998</v>
      </c>
      <c r="R41" s="22">
        <f t="shared" si="46"/>
        <v>0</v>
      </c>
      <c r="S41" s="22">
        <f t="shared" ref="S41:AG41" si="47">S40*$B$8</f>
        <v>425.90559999999999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4206.7631999999985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16.420000000000002</v>
      </c>
      <c r="C46" s="20">
        <f t="shared" ref="C46:L46" si="54">+C40+C42+C44</f>
        <v>0</v>
      </c>
      <c r="D46" s="20">
        <f t="shared" si="54"/>
        <v>43.65</v>
      </c>
      <c r="E46" s="20">
        <f t="shared" si="54"/>
        <v>195.32</v>
      </c>
      <c r="F46" s="20">
        <f t="shared" si="54"/>
        <v>43.64</v>
      </c>
      <c r="G46" s="20">
        <f t="shared" si="54"/>
        <v>0</v>
      </c>
      <c r="H46" s="20">
        <f t="shared" si="54"/>
        <v>131.61000000000001</v>
      </c>
      <c r="I46" s="20">
        <f t="shared" si="54"/>
        <v>78.23</v>
      </c>
      <c r="J46" s="20">
        <f t="shared" si="54"/>
        <v>41.7</v>
      </c>
      <c r="K46" s="20">
        <f t="shared" si="54"/>
        <v>9.2899999999999991</v>
      </c>
      <c r="L46" s="20">
        <f t="shared" si="54"/>
        <v>0</v>
      </c>
      <c r="M46" s="20">
        <f t="shared" ref="M46:S46" si="55">+M40+M42+M44</f>
        <v>10.55</v>
      </c>
      <c r="N46" s="20">
        <f t="shared" si="55"/>
        <v>65.900000000000006</v>
      </c>
      <c r="O46" s="20">
        <f t="shared" si="55"/>
        <v>0</v>
      </c>
      <c r="P46" s="20">
        <f t="shared" si="55"/>
        <v>156.38</v>
      </c>
      <c r="Q46" s="20">
        <f t="shared" si="55"/>
        <v>22.15</v>
      </c>
      <c r="R46" s="20">
        <f t="shared" si="55"/>
        <v>0</v>
      </c>
      <c r="S46" s="20">
        <f t="shared" si="55"/>
        <v>91.79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906.62999999999988</v>
      </c>
    </row>
    <row r="47" spans="1:34" s="47" customFormat="1" x14ac:dyDescent="0.25">
      <c r="A47" s="48" t="s">
        <v>48</v>
      </c>
      <c r="B47" s="19">
        <f>+B41+B43+B45</f>
        <v>76.188800000000001</v>
      </c>
      <c r="C47" s="19">
        <f t="shared" ref="C47:L47" si="57">+C41+C43+C45</f>
        <v>0</v>
      </c>
      <c r="D47" s="19">
        <f t="shared" si="57"/>
        <v>202.53599999999997</v>
      </c>
      <c r="E47" s="19">
        <f t="shared" si="57"/>
        <v>906.2847999999999</v>
      </c>
      <c r="F47" s="19">
        <f t="shared" si="57"/>
        <v>202.4896</v>
      </c>
      <c r="G47" s="19">
        <f t="shared" si="57"/>
        <v>0</v>
      </c>
      <c r="H47" s="19">
        <f t="shared" si="57"/>
        <v>610.67039999999997</v>
      </c>
      <c r="I47" s="19">
        <f t="shared" si="57"/>
        <v>362.98719999999997</v>
      </c>
      <c r="J47" s="19">
        <f t="shared" si="57"/>
        <v>193.488</v>
      </c>
      <c r="K47" s="19">
        <f t="shared" si="57"/>
        <v>43.105599999999995</v>
      </c>
      <c r="L47" s="19">
        <f t="shared" si="57"/>
        <v>0</v>
      </c>
      <c r="M47" s="19">
        <f t="shared" ref="M47:S47" si="58">+M41+M43+M45</f>
        <v>48.951999999999998</v>
      </c>
      <c r="N47" s="19">
        <f t="shared" si="58"/>
        <v>305.77600000000001</v>
      </c>
      <c r="O47" s="19">
        <f t="shared" si="58"/>
        <v>0</v>
      </c>
      <c r="P47" s="19">
        <f t="shared" si="58"/>
        <v>725.6031999999999</v>
      </c>
      <c r="Q47" s="19">
        <f t="shared" si="58"/>
        <v>102.77599999999998</v>
      </c>
      <c r="R47" s="19">
        <f t="shared" si="58"/>
        <v>0</v>
      </c>
      <c r="S47" s="19">
        <f t="shared" si="58"/>
        <v>425.90559999999999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4206.7631999999985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475.04</v>
      </c>
      <c r="C49" s="44">
        <v>50.58</v>
      </c>
      <c r="D49" s="44">
        <v>388.13</v>
      </c>
      <c r="E49" s="44">
        <v>1470.31</v>
      </c>
      <c r="F49" s="44">
        <v>1687.74</v>
      </c>
      <c r="G49" s="44">
        <v>1766.8</v>
      </c>
      <c r="H49" s="44">
        <v>1408.95</v>
      </c>
      <c r="I49" s="44">
        <v>908.98</v>
      </c>
      <c r="J49" s="44">
        <v>913.81</v>
      </c>
      <c r="K49" s="44">
        <v>649.27</v>
      </c>
      <c r="L49" s="44">
        <v>438.01</v>
      </c>
      <c r="M49" s="45">
        <v>1457.17</v>
      </c>
      <c r="N49" s="45">
        <v>1499.34</v>
      </c>
      <c r="O49" s="45">
        <v>744.96</v>
      </c>
      <c r="P49" s="45">
        <v>1428.85</v>
      </c>
      <c r="Q49" s="45">
        <v>317.75</v>
      </c>
      <c r="R49" s="45">
        <v>648.74</v>
      </c>
      <c r="S49" s="45">
        <v>898.83</v>
      </c>
      <c r="T49" s="45">
        <v>1149.6600000000001</v>
      </c>
      <c r="U49" s="45">
        <v>1010.43</v>
      </c>
      <c r="V49" s="45">
        <v>1022.06</v>
      </c>
      <c r="W49" s="45">
        <v>331.81</v>
      </c>
      <c r="X49" s="45">
        <v>262.18</v>
      </c>
      <c r="Y49" s="45">
        <v>310.49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21239.890000000007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495.56</v>
      </c>
      <c r="C53" s="44"/>
      <c r="D53" s="44">
        <v>855.97</v>
      </c>
      <c r="E53" s="44"/>
      <c r="F53" s="44">
        <v>714.4</v>
      </c>
      <c r="G53" s="44"/>
      <c r="H53" s="44"/>
      <c r="I53" s="44"/>
      <c r="J53" s="44"/>
      <c r="K53" s="44">
        <v>885.64</v>
      </c>
      <c r="L53" s="44"/>
      <c r="M53" s="45">
        <v>529.57000000000005</v>
      </c>
      <c r="N53" s="45"/>
      <c r="O53" s="45">
        <v>294.38</v>
      </c>
      <c r="P53" s="45"/>
      <c r="Q53" s="45">
        <v>253.84</v>
      </c>
      <c r="R53" s="45"/>
      <c r="S53" s="45"/>
      <c r="T53" s="45"/>
      <c r="U53" s="45"/>
      <c r="V53" s="45">
        <v>170.62</v>
      </c>
      <c r="W53" s="45"/>
      <c r="X53" s="45">
        <v>68.38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4268.3600000000006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7.89</v>
      </c>
      <c r="H54" s="44"/>
      <c r="I54" s="44">
        <v>97.4</v>
      </c>
      <c r="J54" s="44"/>
      <c r="K54" s="44"/>
      <c r="L54" s="44"/>
      <c r="M54" s="45"/>
      <c r="N54" s="45"/>
      <c r="O54" s="45">
        <v>1.76</v>
      </c>
      <c r="P54" s="45"/>
      <c r="Q54" s="45"/>
      <c r="R54" s="45"/>
      <c r="S54" s="45"/>
      <c r="T54" s="45">
        <v>127</v>
      </c>
      <c r="U54" s="45">
        <v>12.6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246.65</v>
      </c>
    </row>
    <row r="55" spans="1:34" x14ac:dyDescent="0.25">
      <c r="A55" s="17" t="s">
        <v>52</v>
      </c>
      <c r="B55" s="44">
        <v>2</v>
      </c>
      <c r="C55" s="44"/>
      <c r="D55" s="44">
        <v>16.93</v>
      </c>
      <c r="E55" s="44"/>
      <c r="F55" s="44">
        <v>29</v>
      </c>
      <c r="G55" s="44"/>
      <c r="H55" s="44">
        <v>252.55</v>
      </c>
      <c r="I55" s="44">
        <v>132.86000000000001</v>
      </c>
      <c r="J55" s="44"/>
      <c r="K55" s="44">
        <v>743.94</v>
      </c>
      <c r="L55" s="44"/>
      <c r="M55" s="45">
        <v>101.33</v>
      </c>
      <c r="N55" s="45">
        <v>36.6</v>
      </c>
      <c r="O55" s="45">
        <v>22.75</v>
      </c>
      <c r="P55" s="45">
        <v>148.54</v>
      </c>
      <c r="Q55" s="45"/>
      <c r="R55" s="45"/>
      <c r="S55" s="45"/>
      <c r="T55" s="45">
        <v>97.15</v>
      </c>
      <c r="U55" s="45">
        <v>258.72000000000003</v>
      </c>
      <c r="V55" s="45">
        <v>43.74</v>
      </c>
      <c r="W55" s="45"/>
      <c r="X55" s="45">
        <v>11.36</v>
      </c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1897.47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>
        <v>8.65</v>
      </c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8.65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2564.6887999999999</v>
      </c>
      <c r="C64" s="53">
        <f t="shared" ref="C64:AG64" si="61">+C15+C23+C31+C39+C47+C48+C49+C50+C51+C52+C53+C54+C55+C56+C57+C58+C59+C60+C61+C62+C63</f>
        <v>491.37999999999994</v>
      </c>
      <c r="D64" s="53">
        <f t="shared" si="61"/>
        <v>2437.9659999999999</v>
      </c>
      <c r="E64" s="53">
        <f t="shared" si="61"/>
        <v>4087.3531999999996</v>
      </c>
      <c r="F64" s="53">
        <f t="shared" si="61"/>
        <v>3796.8143999999998</v>
      </c>
      <c r="G64" s="53">
        <f t="shared" si="61"/>
        <v>3606.7099999999996</v>
      </c>
      <c r="H64" s="53">
        <f t="shared" si="61"/>
        <v>4755.2860000000001</v>
      </c>
      <c r="I64" s="53">
        <f t="shared" si="61"/>
        <v>2589.3792000000003</v>
      </c>
      <c r="J64" s="53">
        <f t="shared" si="61"/>
        <v>1980.098</v>
      </c>
      <c r="K64" s="53">
        <f t="shared" si="61"/>
        <v>4095.0515999999998</v>
      </c>
      <c r="L64" s="53">
        <f t="shared" si="61"/>
        <v>1628.1499999999999</v>
      </c>
      <c r="M64" s="53">
        <f t="shared" si="61"/>
        <v>3199.5819999999999</v>
      </c>
      <c r="N64" s="53">
        <f t="shared" si="61"/>
        <v>3925.0759999999996</v>
      </c>
      <c r="O64" s="53">
        <f t="shared" si="61"/>
        <v>2520.9500000000003</v>
      </c>
      <c r="P64" s="53">
        <f t="shared" si="61"/>
        <v>4840.6931999999997</v>
      </c>
      <c r="Q64" s="53">
        <f t="shared" si="61"/>
        <v>2192.7291999999998</v>
      </c>
      <c r="R64" s="53">
        <f t="shared" si="61"/>
        <v>2333.58</v>
      </c>
      <c r="S64" s="53">
        <f t="shared" si="61"/>
        <v>3391.3955999999998</v>
      </c>
      <c r="T64" s="53">
        <f t="shared" si="61"/>
        <v>3768.0499999999997</v>
      </c>
      <c r="U64" s="53">
        <f t="shared" si="61"/>
        <v>2976.1851999999999</v>
      </c>
      <c r="V64" s="53">
        <f t="shared" si="61"/>
        <v>2868.4199999999996</v>
      </c>
      <c r="W64" s="53">
        <f t="shared" si="61"/>
        <v>779.91</v>
      </c>
      <c r="X64" s="53">
        <f t="shared" si="61"/>
        <v>647</v>
      </c>
      <c r="Y64" s="53">
        <f t="shared" si="61"/>
        <v>820.89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66297.338400000008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9 N</v>
      </c>
      <c r="V66" s="55" t="str">
        <f t="shared" si="62"/>
        <v>CAJA 10 N</v>
      </c>
      <c r="W66" s="55" t="str">
        <f t="shared" si="62"/>
        <v>CAJA 12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2563.1799999999998</v>
      </c>
      <c r="C67" s="57">
        <f t="shared" ref="C67:L67" si="63">C12</f>
        <v>479.77</v>
      </c>
      <c r="D67" s="57">
        <f t="shared" si="63"/>
        <v>2435.83</v>
      </c>
      <c r="E67" s="57">
        <f t="shared" si="63"/>
        <v>4080.52</v>
      </c>
      <c r="F67" s="57">
        <f t="shared" si="63"/>
        <v>3785.31</v>
      </c>
      <c r="G67" s="57">
        <f t="shared" si="63"/>
        <v>3602.66</v>
      </c>
      <c r="H67" s="57">
        <f t="shared" si="63"/>
        <v>4730.04</v>
      </c>
      <c r="I67" s="57">
        <f t="shared" si="63"/>
        <v>2584.02</v>
      </c>
      <c r="J67" s="57">
        <f t="shared" si="63"/>
        <v>1980.1</v>
      </c>
      <c r="K67" s="57">
        <f t="shared" si="63"/>
        <v>4094.42</v>
      </c>
      <c r="L67" s="57">
        <f t="shared" si="63"/>
        <v>1625.47</v>
      </c>
      <c r="M67" s="57">
        <f t="shared" ref="M67:AG67" si="64">M12</f>
        <v>3196.37</v>
      </c>
      <c r="N67" s="57">
        <f t="shared" si="64"/>
        <v>3903.73</v>
      </c>
      <c r="O67" s="57">
        <f t="shared" si="64"/>
        <v>2521.17</v>
      </c>
      <c r="P67" s="57">
        <f t="shared" si="64"/>
        <v>4832.6400000000003</v>
      </c>
      <c r="Q67" s="57">
        <f t="shared" si="64"/>
        <v>2190.13</v>
      </c>
      <c r="R67" s="57">
        <f t="shared" si="64"/>
        <v>2333.94</v>
      </c>
      <c r="S67" s="57">
        <f t="shared" si="64"/>
        <v>3414.63</v>
      </c>
      <c r="T67" s="57">
        <f t="shared" si="64"/>
        <v>3705.33</v>
      </c>
      <c r="U67" s="57">
        <f t="shared" si="64"/>
        <v>2940.72</v>
      </c>
      <c r="V67" s="57">
        <f t="shared" si="64"/>
        <v>2865.24</v>
      </c>
      <c r="W67" s="57">
        <f t="shared" si="64"/>
        <v>779.18</v>
      </c>
      <c r="X67" s="57">
        <f t="shared" si="64"/>
        <v>639.08000000000004</v>
      </c>
      <c r="Y67" s="57">
        <f t="shared" si="64"/>
        <v>816.37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66099.850000000006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2563.1799999999998</v>
      </c>
      <c r="C69" s="59">
        <f t="shared" ref="C69:L69" si="67">+C67+C68</f>
        <v>479.77</v>
      </c>
      <c r="D69" s="59">
        <f t="shared" si="67"/>
        <v>2435.83</v>
      </c>
      <c r="E69" s="59">
        <f t="shared" si="67"/>
        <v>4080.52</v>
      </c>
      <c r="F69" s="59">
        <f t="shared" si="67"/>
        <v>3785.31</v>
      </c>
      <c r="G69" s="59">
        <f t="shared" si="67"/>
        <v>3602.66</v>
      </c>
      <c r="H69" s="59">
        <f t="shared" si="67"/>
        <v>4730.04</v>
      </c>
      <c r="I69" s="59">
        <f t="shared" si="67"/>
        <v>2584.02</v>
      </c>
      <c r="J69" s="59">
        <f t="shared" si="67"/>
        <v>1980.1</v>
      </c>
      <c r="K69" s="59">
        <f t="shared" si="67"/>
        <v>4094.42</v>
      </c>
      <c r="L69" s="59">
        <f t="shared" si="67"/>
        <v>1625.47</v>
      </c>
      <c r="M69" s="59">
        <f t="shared" ref="M69:AG69" si="68">+M67+M68</f>
        <v>3196.37</v>
      </c>
      <c r="N69" s="59">
        <f t="shared" si="68"/>
        <v>3903.73</v>
      </c>
      <c r="O69" s="59">
        <f t="shared" si="68"/>
        <v>2521.17</v>
      </c>
      <c r="P69" s="59">
        <f t="shared" si="68"/>
        <v>4832.6400000000003</v>
      </c>
      <c r="Q69" s="59">
        <f t="shared" si="68"/>
        <v>2190.13</v>
      </c>
      <c r="R69" s="59">
        <f t="shared" si="68"/>
        <v>2333.94</v>
      </c>
      <c r="S69" s="59">
        <f t="shared" si="68"/>
        <v>3414.63</v>
      </c>
      <c r="T69" s="59">
        <f t="shared" si="68"/>
        <v>3705.33</v>
      </c>
      <c r="U69" s="59">
        <f t="shared" si="68"/>
        <v>2940.72</v>
      </c>
      <c r="V69" s="59">
        <f t="shared" si="68"/>
        <v>2865.24</v>
      </c>
      <c r="W69" s="59">
        <f t="shared" si="68"/>
        <v>779.18</v>
      </c>
      <c r="X69" s="59">
        <f t="shared" si="68"/>
        <v>639.08000000000004</v>
      </c>
      <c r="Y69" s="59">
        <f t="shared" si="68"/>
        <v>816.37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66099.850000000006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1.5088000000000648</v>
      </c>
      <c r="C70" s="57">
        <f t="shared" si="69"/>
        <v>11.609999999999957</v>
      </c>
      <c r="D70" s="57">
        <f t="shared" si="69"/>
        <v>2.1359999999999673</v>
      </c>
      <c r="E70" s="57">
        <f t="shared" si="69"/>
        <v>6.8331999999995787</v>
      </c>
      <c r="F70" s="57">
        <f t="shared" si="69"/>
        <v>11.504399999999805</v>
      </c>
      <c r="G70" s="57">
        <f t="shared" si="69"/>
        <v>4.0499999999997272</v>
      </c>
      <c r="H70" s="57">
        <f t="shared" si="69"/>
        <v>25.246000000000095</v>
      </c>
      <c r="I70" s="57">
        <f t="shared" si="69"/>
        <v>5.3592000000003281</v>
      </c>
      <c r="J70" s="57">
        <f t="shared" si="69"/>
        <v>-1.9999999999527063E-3</v>
      </c>
      <c r="K70" s="57">
        <f t="shared" si="69"/>
        <v>0.63159999999970751</v>
      </c>
      <c r="L70" s="57">
        <f t="shared" si="69"/>
        <v>2.6799999999998363</v>
      </c>
      <c r="M70" s="57">
        <f t="shared" ref="M70:AG70" si="70">+M64-M69</f>
        <v>3.2119999999999891</v>
      </c>
      <c r="N70" s="57">
        <f t="shared" si="70"/>
        <v>21.345999999999549</v>
      </c>
      <c r="O70" s="57">
        <f t="shared" si="70"/>
        <v>-0.21999999999979991</v>
      </c>
      <c r="P70" s="57">
        <f t="shared" si="70"/>
        <v>8.0531999999993786</v>
      </c>
      <c r="Q70" s="57">
        <f t="shared" si="70"/>
        <v>2.5991999999996551</v>
      </c>
      <c r="R70" s="57">
        <f t="shared" si="70"/>
        <v>-0.36000000000012733</v>
      </c>
      <c r="S70" s="57">
        <f t="shared" si="70"/>
        <v>-23.234400000000278</v>
      </c>
      <c r="T70" s="57">
        <f t="shared" si="70"/>
        <v>62.7199999999998</v>
      </c>
      <c r="U70" s="57">
        <f t="shared" si="70"/>
        <v>35.465200000000095</v>
      </c>
      <c r="V70" s="57">
        <f t="shared" si="70"/>
        <v>3.1799999999998363</v>
      </c>
      <c r="W70" s="57">
        <f t="shared" si="70"/>
        <v>0.73000000000001819</v>
      </c>
      <c r="X70" s="57">
        <f t="shared" si="70"/>
        <v>7.9199999999999591</v>
      </c>
      <c r="Y70" s="57">
        <f t="shared" si="70"/>
        <v>4.5199999999999818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197.48839999999717</v>
      </c>
    </row>
    <row r="71" spans="1:34" ht="101.25" customHeight="1" x14ac:dyDescent="0.25">
      <c r="A71" s="77" t="s">
        <v>96</v>
      </c>
      <c r="B71" s="14"/>
      <c r="C71" s="14" t="s">
        <v>121</v>
      </c>
      <c r="D71" s="14" t="s">
        <v>122</v>
      </c>
      <c r="E71" s="14"/>
      <c r="F71" s="14"/>
      <c r="G71" s="14"/>
      <c r="H71" s="14" t="s">
        <v>123</v>
      </c>
      <c r="I71" s="14" t="s">
        <v>124</v>
      </c>
      <c r="J71" s="14"/>
      <c r="K71" s="14"/>
      <c r="L71" s="14"/>
      <c r="M71" s="29" t="s">
        <v>124</v>
      </c>
      <c r="N71" s="29" t="s">
        <v>132</v>
      </c>
      <c r="O71" s="29"/>
      <c r="P71" s="29"/>
      <c r="Q71" s="29"/>
      <c r="R71" s="29"/>
      <c r="S71" s="29" t="s">
        <v>133</v>
      </c>
      <c r="T71" s="29" t="s">
        <v>135</v>
      </c>
      <c r="U71" s="29" t="s">
        <v>137</v>
      </c>
      <c r="V71" s="29"/>
      <c r="W71" s="29"/>
      <c r="X71" s="29"/>
      <c r="Y71" s="29" t="s">
        <v>142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S72" s="12" t="s">
        <v>134</v>
      </c>
      <c r="T72" s="12" t="s">
        <v>136</v>
      </c>
      <c r="U72" s="12" t="s">
        <v>138</v>
      </c>
      <c r="AH72" s="47"/>
    </row>
    <row r="73" spans="1:34" x14ac:dyDescent="0.25">
      <c r="U73" s="12" t="s">
        <v>139</v>
      </c>
      <c r="AH73" s="47"/>
    </row>
    <row r="74" spans="1:34" x14ac:dyDescent="0.25">
      <c r="U74" s="12" t="s">
        <v>140</v>
      </c>
      <c r="AH74" s="47"/>
    </row>
    <row r="75" spans="1:34" x14ac:dyDescent="0.25">
      <c r="U75" s="12" t="s">
        <v>141</v>
      </c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1960.02</v>
      </c>
      <c r="C12" s="26">
        <v>977.5</v>
      </c>
      <c r="D12" s="26">
        <v>1372.36</v>
      </c>
      <c r="E12" s="26">
        <v>2541.88</v>
      </c>
      <c r="F12" s="26">
        <v>1310.03</v>
      </c>
      <c r="G12" s="26">
        <v>1259.97</v>
      </c>
      <c r="H12" s="26">
        <v>748.1</v>
      </c>
      <c r="I12" s="26">
        <v>2107.84</v>
      </c>
      <c r="J12" s="26">
        <v>2067.8000000000002</v>
      </c>
      <c r="K12" s="26">
        <v>2081.39</v>
      </c>
      <c r="L12" s="26">
        <v>2846.32</v>
      </c>
      <c r="M12" s="26">
        <v>1824.97</v>
      </c>
      <c r="N12" s="26">
        <v>1519.59</v>
      </c>
      <c r="O12" s="26">
        <v>1766.61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24384.38</v>
      </c>
      <c r="AI12" s="26">
        <v>24384.39</v>
      </c>
      <c r="AJ12" s="69">
        <f>+AI12-AH12</f>
        <v>9.9999999983992893E-3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>
        <v>0</v>
      </c>
      <c r="G13" s="26"/>
      <c r="H13" s="26"/>
      <c r="I13" s="26"/>
      <c r="J13" s="26"/>
      <c r="K13" s="26">
        <v>31</v>
      </c>
      <c r="L13" s="26">
        <v>24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67</v>
      </c>
      <c r="AI13" s="26"/>
      <c r="AJ13" s="69">
        <f>+AI13-AH13</f>
        <v>-67</v>
      </c>
    </row>
    <row r="14" spans="1:36" ht="19.5" customHeight="1" x14ac:dyDescent="0.25">
      <c r="A14" s="25" t="s">
        <v>118</v>
      </c>
      <c r="B14" s="26">
        <v>20</v>
      </c>
      <c r="C14" s="26"/>
      <c r="D14" s="26"/>
      <c r="E14" s="26"/>
      <c r="F14" s="26">
        <v>0</v>
      </c>
      <c r="G14" s="26"/>
      <c r="H14" s="26"/>
      <c r="I14" s="26"/>
      <c r="J14" s="26"/>
      <c r="K14" s="26">
        <v>6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26</v>
      </c>
      <c r="AI14" s="26"/>
      <c r="AJ14" s="69">
        <f>+AI14-AH14</f>
        <v>-26</v>
      </c>
    </row>
    <row r="15" spans="1:36" x14ac:dyDescent="0.25">
      <c r="A15" s="13" t="s">
        <v>0</v>
      </c>
      <c r="B15" s="23">
        <v>27.1</v>
      </c>
      <c r="C15" s="23">
        <v>0.5</v>
      </c>
      <c r="D15" s="23">
        <v>63</v>
      </c>
      <c r="E15" s="23">
        <v>48</v>
      </c>
      <c r="F15" s="23">
        <v>38</v>
      </c>
      <c r="G15" s="23">
        <v>64.05</v>
      </c>
      <c r="H15" s="23">
        <v>0</v>
      </c>
      <c r="I15" s="23"/>
      <c r="J15" s="23">
        <v>15.5</v>
      </c>
      <c r="K15" s="23">
        <v>7.5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263.64999999999998</v>
      </c>
    </row>
    <row r="16" spans="1:36" s="32" customFormat="1" x14ac:dyDescent="0.25">
      <c r="A16" s="30" t="s">
        <v>20</v>
      </c>
      <c r="B16" s="31">
        <v>183</v>
      </c>
      <c r="C16" s="31">
        <v>62</v>
      </c>
      <c r="D16" s="31">
        <v>138</v>
      </c>
      <c r="E16" s="31">
        <v>311</v>
      </c>
      <c r="F16" s="31">
        <v>106</v>
      </c>
      <c r="G16" s="31">
        <v>177</v>
      </c>
      <c r="H16" s="31">
        <v>90</v>
      </c>
      <c r="I16" s="31">
        <v>215</v>
      </c>
      <c r="J16" s="31">
        <v>207</v>
      </c>
      <c r="K16" s="31">
        <v>168</v>
      </c>
      <c r="L16" s="31">
        <v>378</v>
      </c>
      <c r="M16" s="31">
        <v>207</v>
      </c>
      <c r="N16" s="31">
        <v>211</v>
      </c>
      <c r="O16" s="31">
        <v>173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2626</v>
      </c>
      <c r="AJ16" s="70"/>
    </row>
    <row r="17" spans="1:36" s="47" customFormat="1" x14ac:dyDescent="0.25">
      <c r="A17" s="46" t="s">
        <v>27</v>
      </c>
      <c r="B17" s="22">
        <f>B16*$B$8</f>
        <v>849.11999999999989</v>
      </c>
      <c r="C17" s="22">
        <f>C16*$B$8</f>
        <v>287.68</v>
      </c>
      <c r="D17" s="22">
        <f t="shared" ref="D17:AG17" si="2">D16*$B$8</f>
        <v>640.31999999999994</v>
      </c>
      <c r="E17" s="22">
        <f t="shared" si="2"/>
        <v>1443.04</v>
      </c>
      <c r="F17" s="22">
        <f t="shared" si="2"/>
        <v>491.84</v>
      </c>
      <c r="G17" s="22">
        <f t="shared" si="2"/>
        <v>821.28</v>
      </c>
      <c r="H17" s="22">
        <f t="shared" si="2"/>
        <v>417.59999999999997</v>
      </c>
      <c r="I17" s="22">
        <f t="shared" si="2"/>
        <v>997.59999999999991</v>
      </c>
      <c r="J17" s="22">
        <f t="shared" si="2"/>
        <v>960.4799999999999</v>
      </c>
      <c r="K17" s="22">
        <f t="shared" si="2"/>
        <v>779.52</v>
      </c>
      <c r="L17" s="22">
        <f t="shared" si="2"/>
        <v>1753.9199999999998</v>
      </c>
      <c r="M17" s="22">
        <f t="shared" si="2"/>
        <v>960.4799999999999</v>
      </c>
      <c r="N17" s="22">
        <f t="shared" si="2"/>
        <v>979.04</v>
      </c>
      <c r="O17" s="22">
        <f t="shared" si="2"/>
        <v>802.71999999999991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12184.639999999998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183</v>
      </c>
      <c r="C22" s="20">
        <f t="shared" ref="C22:AG23" si="5">+C16+C18+C20</f>
        <v>62</v>
      </c>
      <c r="D22" s="20">
        <f t="shared" si="5"/>
        <v>138</v>
      </c>
      <c r="E22" s="20">
        <f t="shared" si="5"/>
        <v>311</v>
      </c>
      <c r="F22" s="20">
        <f t="shared" si="5"/>
        <v>106</v>
      </c>
      <c r="G22" s="20">
        <f t="shared" si="5"/>
        <v>177</v>
      </c>
      <c r="H22" s="20">
        <f t="shared" si="5"/>
        <v>90</v>
      </c>
      <c r="I22" s="20">
        <f t="shared" si="5"/>
        <v>215</v>
      </c>
      <c r="J22" s="20">
        <f t="shared" si="5"/>
        <v>207</v>
      </c>
      <c r="K22" s="20">
        <f t="shared" si="5"/>
        <v>168</v>
      </c>
      <c r="L22" s="20">
        <f t="shared" si="5"/>
        <v>378</v>
      </c>
      <c r="M22" s="20">
        <f t="shared" si="5"/>
        <v>207</v>
      </c>
      <c r="N22" s="20">
        <f t="shared" si="5"/>
        <v>211</v>
      </c>
      <c r="O22" s="20">
        <f t="shared" si="5"/>
        <v>173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2626</v>
      </c>
    </row>
    <row r="23" spans="1:36" s="47" customFormat="1" x14ac:dyDescent="0.25">
      <c r="A23" s="48" t="s">
        <v>26</v>
      </c>
      <c r="B23" s="19">
        <f>+B17+B19+B21</f>
        <v>849.11999999999989</v>
      </c>
      <c r="C23" s="19">
        <f t="shared" si="5"/>
        <v>287.68</v>
      </c>
      <c r="D23" s="19">
        <f t="shared" si="5"/>
        <v>640.31999999999994</v>
      </c>
      <c r="E23" s="19">
        <f t="shared" si="5"/>
        <v>1443.04</v>
      </c>
      <c r="F23" s="19">
        <f t="shared" si="5"/>
        <v>491.84</v>
      </c>
      <c r="G23" s="19">
        <f t="shared" si="5"/>
        <v>821.28</v>
      </c>
      <c r="H23" s="19">
        <f t="shared" si="5"/>
        <v>417.59999999999997</v>
      </c>
      <c r="I23" s="19">
        <f t="shared" si="5"/>
        <v>997.59999999999991</v>
      </c>
      <c r="J23" s="19">
        <f t="shared" si="5"/>
        <v>960.4799999999999</v>
      </c>
      <c r="K23" s="19">
        <f t="shared" si="5"/>
        <v>779.52</v>
      </c>
      <c r="L23" s="19">
        <f t="shared" si="5"/>
        <v>1753.9199999999998</v>
      </c>
      <c r="M23" s="19">
        <f t="shared" si="5"/>
        <v>960.4799999999999</v>
      </c>
      <c r="N23" s="19">
        <f t="shared" si="5"/>
        <v>979.04</v>
      </c>
      <c r="O23" s="19">
        <f t="shared" si="5"/>
        <v>802.71999999999991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12184.639999999998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46.89</v>
      </c>
      <c r="D32" s="36"/>
      <c r="E32" s="36"/>
      <c r="F32" s="36"/>
      <c r="G32" s="36"/>
      <c r="H32" s="36">
        <v>11.29</v>
      </c>
      <c r="I32" s="36">
        <v>20</v>
      </c>
      <c r="J32" s="36">
        <v>14.3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92.48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217.56959999999998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52.38559999999999</v>
      </c>
      <c r="I33" s="22">
        <f t="shared" si="12"/>
        <v>92.8</v>
      </c>
      <c r="J33" s="22">
        <f t="shared" si="12"/>
        <v>66.352000000000004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429.10720000000003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46.89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11.29</v>
      </c>
      <c r="I38" s="20">
        <f t="shared" si="15"/>
        <v>20</v>
      </c>
      <c r="J38" s="20">
        <f t="shared" si="15"/>
        <v>14.3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92.48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217.56959999999998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52.38559999999999</v>
      </c>
      <c r="I39" s="19">
        <f t="shared" si="15"/>
        <v>92.8</v>
      </c>
      <c r="J39" s="19">
        <f t="shared" si="15"/>
        <v>66.352000000000004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429.10720000000003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9.16</v>
      </c>
      <c r="J40" s="36">
        <v>15.73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42.502399999999994</v>
      </c>
      <c r="J41" s="22">
        <f t="shared" si="16"/>
        <v>72.987200000000001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115.4896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9.16</v>
      </c>
      <c r="J46" s="20">
        <f t="shared" si="19"/>
        <v>15.73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42.502399999999994</v>
      </c>
      <c r="J47" s="19">
        <f t="shared" si="19"/>
        <v>72.987200000000001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115.4896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913.56</v>
      </c>
      <c r="C49" s="44">
        <v>290.47000000000003</v>
      </c>
      <c r="D49" s="44">
        <v>542.49</v>
      </c>
      <c r="E49" s="44">
        <v>1029.82</v>
      </c>
      <c r="F49" s="44">
        <v>571.53</v>
      </c>
      <c r="G49" s="44">
        <v>379.35</v>
      </c>
      <c r="H49" s="44">
        <v>184.9</v>
      </c>
      <c r="I49" s="44">
        <v>769.75</v>
      </c>
      <c r="J49" s="44">
        <v>677.55</v>
      </c>
      <c r="K49" s="44">
        <v>886.06</v>
      </c>
      <c r="L49" s="44">
        <v>1016.96</v>
      </c>
      <c r="M49" s="45">
        <v>789.17</v>
      </c>
      <c r="N49" s="45">
        <v>546.47</v>
      </c>
      <c r="O49" s="45">
        <v>856.06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9454.14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193.62</v>
      </c>
      <c r="C53" s="44">
        <v>162.27000000000001</v>
      </c>
      <c r="D53" s="44">
        <v>127.35</v>
      </c>
      <c r="E53" s="44"/>
      <c r="F53" s="44">
        <v>173.46</v>
      </c>
      <c r="G53" s="44"/>
      <c r="H53" s="44">
        <v>81.459999999999994</v>
      </c>
      <c r="I53" s="44">
        <v>161.65</v>
      </c>
      <c r="J53" s="44">
        <v>150.63999999999999</v>
      </c>
      <c r="K53" s="44">
        <v>371.89</v>
      </c>
      <c r="L53" s="44"/>
      <c r="M53" s="45">
        <v>108.51</v>
      </c>
      <c r="N53" s="45"/>
      <c r="O53" s="45">
        <v>112.06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1642.91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33.65</v>
      </c>
      <c r="G54" s="44"/>
      <c r="H54" s="44"/>
      <c r="I54" s="44">
        <v>33</v>
      </c>
      <c r="J54" s="44"/>
      <c r="K54" s="44"/>
      <c r="L54" s="44">
        <v>103.07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169.72</v>
      </c>
    </row>
    <row r="55" spans="1:34" x14ac:dyDescent="0.25">
      <c r="A55" s="17" t="s">
        <v>52</v>
      </c>
      <c r="B55" s="44">
        <v>0</v>
      </c>
      <c r="C55" s="44">
        <v>19.7</v>
      </c>
      <c r="D55" s="44">
        <v>0</v>
      </c>
      <c r="E55" s="44">
        <v>24.05</v>
      </c>
      <c r="F55" s="44">
        <v>1</v>
      </c>
      <c r="G55" s="44"/>
      <c r="H55" s="44">
        <v>13.89</v>
      </c>
      <c r="I55" s="44">
        <v>42.36</v>
      </c>
      <c r="J55" s="44">
        <v>126.23</v>
      </c>
      <c r="K55" s="44">
        <v>75.819999999999993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303.05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1983.3999999999996</v>
      </c>
      <c r="C64" s="53">
        <f t="shared" ref="C64:AG64" si="21">+C15+C23+C31+C39+C47+C48+C49+C50+C51+C52+C53+C54+C55+C56+C57+C58+C59+C60+C61+C62+C63</f>
        <v>978.18960000000004</v>
      </c>
      <c r="D64" s="53">
        <f t="shared" si="21"/>
        <v>1373.1599999999999</v>
      </c>
      <c r="E64" s="53">
        <f t="shared" si="21"/>
        <v>2544.91</v>
      </c>
      <c r="F64" s="53">
        <f t="shared" si="21"/>
        <v>1309.48</v>
      </c>
      <c r="G64" s="53">
        <f t="shared" si="21"/>
        <v>1264.6799999999998</v>
      </c>
      <c r="H64" s="53">
        <f t="shared" si="21"/>
        <v>750.23559999999998</v>
      </c>
      <c r="I64" s="53">
        <f t="shared" si="21"/>
        <v>2139.6624000000002</v>
      </c>
      <c r="J64" s="53">
        <f t="shared" si="21"/>
        <v>2069.7392</v>
      </c>
      <c r="K64" s="53">
        <f t="shared" si="21"/>
        <v>2120.79</v>
      </c>
      <c r="L64" s="53">
        <f t="shared" si="21"/>
        <v>2873.9500000000003</v>
      </c>
      <c r="M64" s="53">
        <f t="shared" si="21"/>
        <v>1858.1599999999999</v>
      </c>
      <c r="N64" s="53">
        <f t="shared" si="21"/>
        <v>1525.51</v>
      </c>
      <c r="O64" s="53">
        <f t="shared" si="21"/>
        <v>1770.8399999999997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24562.7068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1960.02</v>
      </c>
      <c r="C67" s="57">
        <f t="shared" ref="C67:L67" si="23">C12</f>
        <v>977.5</v>
      </c>
      <c r="D67" s="57">
        <f t="shared" si="23"/>
        <v>1372.36</v>
      </c>
      <c r="E67" s="57">
        <f t="shared" si="23"/>
        <v>2541.88</v>
      </c>
      <c r="F67" s="57">
        <f t="shared" si="23"/>
        <v>1310.03</v>
      </c>
      <c r="G67" s="57">
        <f t="shared" si="23"/>
        <v>1259.97</v>
      </c>
      <c r="H67" s="57">
        <f t="shared" si="23"/>
        <v>748.1</v>
      </c>
      <c r="I67" s="57">
        <f t="shared" si="23"/>
        <v>2107.84</v>
      </c>
      <c r="J67" s="57">
        <f t="shared" si="23"/>
        <v>2067.8000000000002</v>
      </c>
      <c r="K67" s="57">
        <f t="shared" si="23"/>
        <v>2081.39</v>
      </c>
      <c r="L67" s="57">
        <f t="shared" si="23"/>
        <v>2846.32</v>
      </c>
      <c r="M67" s="57">
        <f t="shared" si="22"/>
        <v>1824.97</v>
      </c>
      <c r="N67" s="57">
        <f t="shared" si="22"/>
        <v>1519.59</v>
      </c>
      <c r="O67" s="57">
        <f t="shared" si="22"/>
        <v>1766.61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24384.38</v>
      </c>
    </row>
    <row r="68" spans="1:34" s="47" customFormat="1" x14ac:dyDescent="0.25">
      <c r="A68" s="58" t="s">
        <v>93</v>
      </c>
      <c r="B68" s="59">
        <f t="shared" ref="B68:AG68" si="24">+B13+B14</f>
        <v>32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37</v>
      </c>
      <c r="L68" s="59">
        <f t="shared" si="24"/>
        <v>24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93</v>
      </c>
    </row>
    <row r="69" spans="1:34" s="47" customFormat="1" x14ac:dyDescent="0.25">
      <c r="A69" s="58" t="s">
        <v>94</v>
      </c>
      <c r="B69" s="59">
        <f>+B67+B68</f>
        <v>1992.02</v>
      </c>
      <c r="C69" s="59">
        <f t="shared" ref="C69:AG69" si="25">+C67+C68</f>
        <v>977.5</v>
      </c>
      <c r="D69" s="59">
        <f t="shared" si="25"/>
        <v>1372.36</v>
      </c>
      <c r="E69" s="59">
        <f t="shared" si="25"/>
        <v>2541.88</v>
      </c>
      <c r="F69" s="59">
        <f t="shared" si="25"/>
        <v>1310.03</v>
      </c>
      <c r="G69" s="59">
        <f t="shared" si="25"/>
        <v>1259.97</v>
      </c>
      <c r="H69" s="59">
        <f t="shared" si="25"/>
        <v>748.1</v>
      </c>
      <c r="I69" s="59">
        <f t="shared" si="25"/>
        <v>2107.84</v>
      </c>
      <c r="J69" s="59">
        <f t="shared" si="25"/>
        <v>2067.8000000000002</v>
      </c>
      <c r="K69" s="59">
        <f t="shared" si="25"/>
        <v>2118.39</v>
      </c>
      <c r="L69" s="59">
        <f t="shared" si="25"/>
        <v>2870.32</v>
      </c>
      <c r="M69" s="59">
        <f t="shared" si="25"/>
        <v>1824.97</v>
      </c>
      <c r="N69" s="59">
        <f t="shared" si="25"/>
        <v>1519.59</v>
      </c>
      <c r="O69" s="59">
        <f t="shared" si="25"/>
        <v>1766.61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24477.38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-8.6200000000003456</v>
      </c>
      <c r="C70" s="57">
        <f t="shared" si="26"/>
        <v>0.68960000000004129</v>
      </c>
      <c r="D70" s="57">
        <f t="shared" si="26"/>
        <v>0.79999999999995453</v>
      </c>
      <c r="E70" s="57">
        <f t="shared" si="26"/>
        <v>3.0299999999997453</v>
      </c>
      <c r="F70" s="57">
        <f t="shared" si="26"/>
        <v>-0.54999999999995453</v>
      </c>
      <c r="G70" s="57">
        <f t="shared" si="26"/>
        <v>4.709999999999809</v>
      </c>
      <c r="H70" s="57">
        <f t="shared" si="26"/>
        <v>2.135599999999954</v>
      </c>
      <c r="I70" s="57">
        <f t="shared" si="26"/>
        <v>31.822400000000016</v>
      </c>
      <c r="J70" s="57">
        <f t="shared" si="26"/>
        <v>1.9391999999998006</v>
      </c>
      <c r="K70" s="57">
        <f t="shared" si="26"/>
        <v>2.4000000000000909</v>
      </c>
      <c r="L70" s="57">
        <f t="shared" si="26"/>
        <v>3.6300000000001091</v>
      </c>
      <c r="M70" s="57">
        <f t="shared" si="26"/>
        <v>33.189999999999827</v>
      </c>
      <c r="N70" s="57">
        <f t="shared" si="26"/>
        <v>5.9200000000000728</v>
      </c>
      <c r="O70" s="57">
        <f t="shared" si="26"/>
        <v>4.2299999999997908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85.326799999998912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125</v>
      </c>
      <c r="I71" s="14" t="s">
        <v>126</v>
      </c>
      <c r="J71" s="14"/>
      <c r="K71" s="14"/>
      <c r="L71" s="14" t="s">
        <v>127</v>
      </c>
      <c r="M71" s="29" t="s">
        <v>128</v>
      </c>
      <c r="N71" s="29" t="s">
        <v>129</v>
      </c>
      <c r="O71" s="29" t="s">
        <v>130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61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2389.08</v>
      </c>
      <c r="C12" s="26">
        <v>2055.1</v>
      </c>
      <c r="D12" s="26">
        <v>1176.2</v>
      </c>
      <c r="E12" s="26">
        <v>1630.12</v>
      </c>
      <c r="F12" s="26">
        <v>1795.55</v>
      </c>
      <c r="G12" s="26">
        <v>1137.06</v>
      </c>
      <c r="H12" s="26">
        <v>629.74</v>
      </c>
      <c r="I12" s="26">
        <v>652.74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11465.589999999998</v>
      </c>
      <c r="AI12" s="26">
        <v>11465.6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20.399999999999999</v>
      </c>
      <c r="C15" s="23">
        <v>58.2</v>
      </c>
      <c r="D15" s="23">
        <v>1.5</v>
      </c>
      <c r="E15" s="23">
        <v>129.80000000000001</v>
      </c>
      <c r="F15" s="23">
        <v>107</v>
      </c>
      <c r="G15" s="23">
        <v>54</v>
      </c>
      <c r="H15" s="23">
        <v>20.100000000000001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391</v>
      </c>
    </row>
    <row r="16" spans="1:36" s="32" customFormat="1" x14ac:dyDescent="0.25">
      <c r="A16" s="30" t="s">
        <v>20</v>
      </c>
      <c r="B16" s="31">
        <v>275</v>
      </c>
      <c r="C16" s="31">
        <v>180</v>
      </c>
      <c r="D16" s="31">
        <v>135</v>
      </c>
      <c r="E16" s="31">
        <v>105</v>
      </c>
      <c r="F16" s="31">
        <v>134</v>
      </c>
      <c r="G16" s="31">
        <v>116</v>
      </c>
      <c r="H16" s="31">
        <v>81</v>
      </c>
      <c r="I16" s="31">
        <v>77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1103</v>
      </c>
      <c r="AJ16" s="70"/>
    </row>
    <row r="17" spans="1:36" s="47" customFormat="1" x14ac:dyDescent="0.25">
      <c r="A17" s="46" t="s">
        <v>27</v>
      </c>
      <c r="B17" s="22">
        <f>B16*$B$8</f>
        <v>1276</v>
      </c>
      <c r="C17" s="22">
        <f>C16*$B$8</f>
        <v>835.19999999999993</v>
      </c>
      <c r="D17" s="22">
        <f t="shared" ref="D17:AG17" si="2">D16*$B$8</f>
        <v>626.4</v>
      </c>
      <c r="E17" s="22">
        <f t="shared" si="2"/>
        <v>487.2</v>
      </c>
      <c r="F17" s="22">
        <f t="shared" si="2"/>
        <v>621.76</v>
      </c>
      <c r="G17" s="22">
        <f t="shared" si="2"/>
        <v>538.24</v>
      </c>
      <c r="H17" s="22">
        <f t="shared" si="2"/>
        <v>375.84</v>
      </c>
      <c r="I17" s="22">
        <f t="shared" si="2"/>
        <v>357.28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5117.9199999999992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275</v>
      </c>
      <c r="C22" s="20">
        <f t="shared" ref="C22:AG23" si="5">+C16+C18+C20</f>
        <v>180</v>
      </c>
      <c r="D22" s="20">
        <f t="shared" si="5"/>
        <v>135</v>
      </c>
      <c r="E22" s="20">
        <f t="shared" si="5"/>
        <v>105</v>
      </c>
      <c r="F22" s="20">
        <f t="shared" si="5"/>
        <v>134</v>
      </c>
      <c r="G22" s="20">
        <f t="shared" si="5"/>
        <v>116</v>
      </c>
      <c r="H22" s="20">
        <f t="shared" si="5"/>
        <v>81</v>
      </c>
      <c r="I22" s="20">
        <f t="shared" si="5"/>
        <v>77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1103</v>
      </c>
    </row>
    <row r="23" spans="1:36" s="47" customFormat="1" x14ac:dyDescent="0.25">
      <c r="A23" s="48" t="s">
        <v>26</v>
      </c>
      <c r="B23" s="19">
        <f>+B17+B19+B21</f>
        <v>1276</v>
      </c>
      <c r="C23" s="19">
        <f t="shared" si="5"/>
        <v>835.19999999999993</v>
      </c>
      <c r="D23" s="19">
        <f t="shared" si="5"/>
        <v>626.4</v>
      </c>
      <c r="E23" s="19">
        <f t="shared" si="5"/>
        <v>487.2</v>
      </c>
      <c r="F23" s="19">
        <f t="shared" si="5"/>
        <v>621.76</v>
      </c>
      <c r="G23" s="19">
        <f t="shared" si="5"/>
        <v>538.24</v>
      </c>
      <c r="H23" s="19">
        <f t="shared" si="5"/>
        <v>375.84</v>
      </c>
      <c r="I23" s="19">
        <f t="shared" si="5"/>
        <v>357.28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5117.9199999999992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21.47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21.47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99.620799999999988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99.620799999999988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21.47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21.47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99.620799999999988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99.620799999999988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793.22</v>
      </c>
      <c r="C49" s="44">
        <v>790.77</v>
      </c>
      <c r="D49" s="44">
        <v>550.38</v>
      </c>
      <c r="E49" s="44">
        <v>582.37</v>
      </c>
      <c r="F49" s="44">
        <v>651.52</v>
      </c>
      <c r="G49" s="44">
        <v>346.32</v>
      </c>
      <c r="H49" s="44">
        <v>135.65</v>
      </c>
      <c r="I49" s="44">
        <v>322.70999999999998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4172.9399999999996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126.36</v>
      </c>
      <c r="C53" s="44">
        <v>297.44</v>
      </c>
      <c r="D53" s="44"/>
      <c r="E53" s="44">
        <v>388.89</v>
      </c>
      <c r="F53" s="44">
        <v>291.57</v>
      </c>
      <c r="G53" s="44">
        <v>159.51</v>
      </c>
      <c r="H53" s="44">
        <v>100.42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1364.19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177.56</v>
      </c>
      <c r="C55" s="44">
        <v>73.81</v>
      </c>
      <c r="D55" s="44"/>
      <c r="E55" s="44">
        <v>42.05</v>
      </c>
      <c r="F55" s="44">
        <v>19.77</v>
      </c>
      <c r="G55" s="44">
        <v>42.77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355.96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2393.54</v>
      </c>
      <c r="C64" s="53">
        <f t="shared" ref="C64:AG64" si="21">+C15+C23+C31+C39+C47+C48+C49+C50+C51+C52+C53+C54+C55+C56+C57+C58+C59+C60+C61+C62+C63</f>
        <v>2055.42</v>
      </c>
      <c r="D64" s="53">
        <f t="shared" si="21"/>
        <v>1178.28</v>
      </c>
      <c r="E64" s="53">
        <f t="shared" si="21"/>
        <v>1630.3099999999997</v>
      </c>
      <c r="F64" s="53">
        <f t="shared" si="21"/>
        <v>1791.2407999999998</v>
      </c>
      <c r="G64" s="53">
        <f t="shared" si="21"/>
        <v>1140.8399999999999</v>
      </c>
      <c r="H64" s="53">
        <f t="shared" si="21"/>
        <v>632.01</v>
      </c>
      <c r="I64" s="53">
        <f t="shared" si="21"/>
        <v>679.99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11501.630799999999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5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2389.08</v>
      </c>
      <c r="C67" s="57">
        <f t="shared" ref="C67:L67" si="23">C12</f>
        <v>2055.1</v>
      </c>
      <c r="D67" s="57">
        <f t="shared" si="23"/>
        <v>1176.2</v>
      </c>
      <c r="E67" s="57">
        <f t="shared" si="23"/>
        <v>1630.12</v>
      </c>
      <c r="F67" s="57">
        <f t="shared" si="23"/>
        <v>1795.55</v>
      </c>
      <c r="G67" s="57">
        <f t="shared" si="23"/>
        <v>1137.06</v>
      </c>
      <c r="H67" s="57">
        <f t="shared" si="23"/>
        <v>629.74</v>
      </c>
      <c r="I67" s="57">
        <f t="shared" si="23"/>
        <v>652.74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11465.589999999998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2389.08</v>
      </c>
      <c r="C69" s="59">
        <f t="shared" ref="C69:AG69" si="25">+C67+C68</f>
        <v>2055.1</v>
      </c>
      <c r="D69" s="59">
        <f t="shared" si="25"/>
        <v>1176.2</v>
      </c>
      <c r="E69" s="59">
        <f t="shared" si="25"/>
        <v>1630.12</v>
      </c>
      <c r="F69" s="59">
        <f t="shared" si="25"/>
        <v>1795.55</v>
      </c>
      <c r="G69" s="59">
        <f t="shared" si="25"/>
        <v>1137.06</v>
      </c>
      <c r="H69" s="59">
        <f t="shared" si="25"/>
        <v>629.74</v>
      </c>
      <c r="I69" s="59">
        <f t="shared" si="25"/>
        <v>652.74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11465.589999999998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4.4600000000000364</v>
      </c>
      <c r="C70" s="57">
        <f t="shared" si="26"/>
        <v>0.32000000000016371</v>
      </c>
      <c r="D70" s="57">
        <f t="shared" si="26"/>
        <v>2.0799999999999272</v>
      </c>
      <c r="E70" s="57">
        <f t="shared" si="26"/>
        <v>0.1899999999998272</v>
      </c>
      <c r="F70" s="57">
        <f t="shared" si="26"/>
        <v>-4.3092000000001462</v>
      </c>
      <c r="G70" s="57">
        <f t="shared" si="26"/>
        <v>3.7799999999999727</v>
      </c>
      <c r="H70" s="57">
        <f t="shared" si="26"/>
        <v>2.2699999999999818</v>
      </c>
      <c r="I70" s="57">
        <f t="shared" si="26"/>
        <v>27.25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36.040799999999763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 t="s">
        <v>0</v>
      </c>
      <c r="G71" s="14"/>
      <c r="H71" s="14"/>
      <c r="I71" s="14" t="s">
        <v>127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2592.96</v>
      </c>
      <c r="C12" s="26">
        <v>3653.97</v>
      </c>
      <c r="D12" s="26">
        <v>2785.99</v>
      </c>
      <c r="E12" s="26">
        <v>1323.89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10356.81</v>
      </c>
      <c r="AI12" s="26">
        <v>10356.799999999999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218.95</v>
      </c>
      <c r="C15" s="23">
        <v>431.7</v>
      </c>
      <c r="D15" s="23">
        <v>107</v>
      </c>
      <c r="E15" s="23">
        <v>63.25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820.9</v>
      </c>
    </row>
    <row r="16" spans="1:36" s="32" customFormat="1" x14ac:dyDescent="0.25">
      <c r="A16" s="30" t="s">
        <v>20</v>
      </c>
      <c r="B16" s="31">
        <v>198</v>
      </c>
      <c r="C16" s="31">
        <v>344</v>
      </c>
      <c r="D16" s="31">
        <v>241</v>
      </c>
      <c r="E16" s="31">
        <v>113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896</v>
      </c>
      <c r="AJ16" s="70"/>
    </row>
    <row r="17" spans="1:36" s="47" customFormat="1" x14ac:dyDescent="0.25">
      <c r="A17" s="46" t="s">
        <v>27</v>
      </c>
      <c r="B17" s="22">
        <f>B16*$B$8</f>
        <v>918.71999999999991</v>
      </c>
      <c r="C17" s="22">
        <f>C16*$B$8</f>
        <v>1596.1599999999999</v>
      </c>
      <c r="D17" s="22">
        <f t="shared" ref="D17:AG17" si="2">D16*$B$8</f>
        <v>1118.24</v>
      </c>
      <c r="E17" s="22">
        <f t="shared" si="2"/>
        <v>524.31999999999994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4157.4399999999996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198</v>
      </c>
      <c r="C22" s="20">
        <f t="shared" ref="C22:AG23" si="5">+C16+C18+C20</f>
        <v>344</v>
      </c>
      <c r="D22" s="20">
        <f t="shared" si="5"/>
        <v>241</v>
      </c>
      <c r="E22" s="20">
        <f t="shared" si="5"/>
        <v>113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896</v>
      </c>
    </row>
    <row r="23" spans="1:36" s="47" customFormat="1" x14ac:dyDescent="0.25">
      <c r="A23" s="48" t="s">
        <v>26</v>
      </c>
      <c r="B23" s="19">
        <f>+B17+B19+B21</f>
        <v>918.71999999999991</v>
      </c>
      <c r="C23" s="19">
        <f t="shared" si="5"/>
        <v>1596.1599999999999</v>
      </c>
      <c r="D23" s="19">
        <f t="shared" si="5"/>
        <v>1118.24</v>
      </c>
      <c r="E23" s="19">
        <f t="shared" si="5"/>
        <v>524.31999999999994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4157.4399999999996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16.21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16.21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75.214399999999998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75.214399999999998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16.21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16.21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75.214399999999998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75.214399999999998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1009.96</v>
      </c>
      <c r="C49" s="44">
        <v>904.37</v>
      </c>
      <c r="D49" s="44">
        <v>931.78</v>
      </c>
      <c r="E49" s="44">
        <v>381.86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3227.97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450.08</v>
      </c>
      <c r="C53" s="44">
        <v>739.71</v>
      </c>
      <c r="D53" s="44">
        <v>635.75</v>
      </c>
      <c r="E53" s="44">
        <v>279.37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2104.91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2597.71</v>
      </c>
      <c r="C64" s="53">
        <f t="shared" ref="C64:AG64" si="21">+C15+C23+C31+C39+C47+C48+C49+C50+C51+C52+C53+C54+C55+C56+C57+C58+C59+C60+C61+C62+C63</f>
        <v>3671.94</v>
      </c>
      <c r="D64" s="53">
        <f t="shared" si="21"/>
        <v>2792.77</v>
      </c>
      <c r="E64" s="53">
        <f t="shared" si="21"/>
        <v>1324.0144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10386.4344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2592.96</v>
      </c>
      <c r="C67" s="57">
        <f t="shared" ref="C67:L67" si="23">C12</f>
        <v>3653.97</v>
      </c>
      <c r="D67" s="57">
        <f t="shared" si="23"/>
        <v>2785.99</v>
      </c>
      <c r="E67" s="57">
        <f t="shared" si="23"/>
        <v>1323.89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10356.81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2592.96</v>
      </c>
      <c r="C69" s="59">
        <f t="shared" ref="C69:AG69" si="25">+C67+C68</f>
        <v>3653.97</v>
      </c>
      <c r="D69" s="59">
        <f t="shared" si="25"/>
        <v>2785.99</v>
      </c>
      <c r="E69" s="59">
        <f t="shared" si="25"/>
        <v>1323.89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10356.81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4.75</v>
      </c>
      <c r="C70" s="57">
        <f t="shared" si="26"/>
        <v>17.970000000000255</v>
      </c>
      <c r="D70" s="57">
        <f t="shared" si="26"/>
        <v>6.7800000000002001</v>
      </c>
      <c r="E70" s="57">
        <f t="shared" si="26"/>
        <v>0.12439999999992324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29.624400000000378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1039.24</v>
      </c>
      <c r="C12" s="26">
        <v>1103.98</v>
      </c>
      <c r="D12" s="26">
        <v>520.33000000000004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2663.55</v>
      </c>
      <c r="AI12" s="26">
        <v>2663.55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>
        <v>24</v>
      </c>
      <c r="D15" s="23">
        <v>19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</v>
      </c>
    </row>
    <row r="16" spans="1:36" s="32" customFormat="1" x14ac:dyDescent="0.25">
      <c r="A16" s="30" t="s">
        <v>20</v>
      </c>
      <c r="B16" s="31">
        <v>44</v>
      </c>
      <c r="C16" s="31">
        <v>80</v>
      </c>
      <c r="D16" s="31">
        <v>33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157</v>
      </c>
      <c r="AJ16" s="70"/>
    </row>
    <row r="17" spans="1:36" s="47" customFormat="1" x14ac:dyDescent="0.25">
      <c r="A17" s="46" t="s">
        <v>27</v>
      </c>
      <c r="B17" s="22">
        <f>B16*$B$8</f>
        <v>204.16</v>
      </c>
      <c r="C17" s="22">
        <f>C16*$B$8</f>
        <v>371.2</v>
      </c>
      <c r="D17" s="22">
        <f t="shared" ref="D17:AG17" si="2">D16*$B$8</f>
        <v>153.11999999999998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728.48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</v>
      </c>
      <c r="C22" s="20">
        <f t="shared" ref="C22:AG23" si="5">+C16+C18+C20</f>
        <v>80</v>
      </c>
      <c r="D22" s="20">
        <f t="shared" si="5"/>
        <v>33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157</v>
      </c>
    </row>
    <row r="23" spans="1:36" s="47" customFormat="1" x14ac:dyDescent="0.25">
      <c r="A23" s="48" t="s">
        <v>26</v>
      </c>
      <c r="B23" s="19">
        <f>+B17+B19+B21</f>
        <v>204.16</v>
      </c>
      <c r="C23" s="19">
        <f t="shared" si="5"/>
        <v>371.2</v>
      </c>
      <c r="D23" s="19">
        <f t="shared" si="5"/>
        <v>153.11999999999998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728.48</v>
      </c>
    </row>
    <row r="24" spans="1:36" x14ac:dyDescent="0.25">
      <c r="A24" s="13" t="s">
        <v>28</v>
      </c>
      <c r="B24" s="34">
        <v>10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46.4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46.4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10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46.4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46.4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15.98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74.147199999999998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74.147199999999998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15.98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74.147199999999998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74.147199999999998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700.45</v>
      </c>
      <c r="C49" s="44">
        <v>407.6</v>
      </c>
      <c r="D49" s="44">
        <v>348.54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1456.5900000000001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54.93</v>
      </c>
      <c r="C53" s="44">
        <v>171.7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226.63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32.85</v>
      </c>
      <c r="C55" s="44">
        <v>73.400000000000006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106.25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1041.79</v>
      </c>
      <c r="C64" s="53">
        <f t="shared" ref="C64:AG64" si="21">+C15+C23+C31+C39+C47+C48+C49+C50+C51+C52+C53+C54+C55+C56+C57+C58+C59+C60+C61+C62+C63</f>
        <v>1122.0472000000002</v>
      </c>
      <c r="D64" s="53">
        <f t="shared" si="21"/>
        <v>520.66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2684.4971999999998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1039.24</v>
      </c>
      <c r="C67" s="57">
        <f t="shared" ref="C67:L67" si="23">C12</f>
        <v>1103.98</v>
      </c>
      <c r="D67" s="57">
        <f t="shared" si="23"/>
        <v>520.33000000000004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2663.55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1039.24</v>
      </c>
      <c r="C69" s="59">
        <f t="shared" ref="C69:AG69" si="25">+C67+C68</f>
        <v>1109.98</v>
      </c>
      <c r="D69" s="59">
        <f t="shared" si="25"/>
        <v>520.33000000000004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2669.55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2.5499999999999545</v>
      </c>
      <c r="C70" s="57">
        <f t="shared" si="26"/>
        <v>12.067200000000184</v>
      </c>
      <c r="D70" s="57">
        <f t="shared" si="26"/>
        <v>0.32999999999992724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14.947200000000066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69" sqref="A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625.98</v>
      </c>
      <c r="C12" s="26">
        <v>405.77</v>
      </c>
      <c r="D12" s="26">
        <v>1547.61</v>
      </c>
      <c r="E12" s="26">
        <v>954.56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3533.9199999999996</v>
      </c>
      <c r="AI12" s="26">
        <v>3533.92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</v>
      </c>
      <c r="C15" s="23">
        <v>1.3</v>
      </c>
      <c r="D15" s="23">
        <v>13.5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37.799999999999997</v>
      </c>
    </row>
    <row r="16" spans="1:36" s="32" customFormat="1" x14ac:dyDescent="0.25">
      <c r="A16" s="30" t="s">
        <v>20</v>
      </c>
      <c r="B16" s="31">
        <v>69</v>
      </c>
      <c r="C16" s="31">
        <v>66</v>
      </c>
      <c r="D16" s="31">
        <v>190</v>
      </c>
      <c r="E16" s="31">
        <v>162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487</v>
      </c>
      <c r="AJ16" s="70"/>
    </row>
    <row r="17" spans="1:36" s="47" customFormat="1" x14ac:dyDescent="0.25">
      <c r="A17" s="46" t="s">
        <v>27</v>
      </c>
      <c r="B17" s="22">
        <f>B16*$B$8</f>
        <v>320.85000000000002</v>
      </c>
      <c r="C17" s="22">
        <f>C16*$B$8</f>
        <v>306.90000000000003</v>
      </c>
      <c r="D17" s="22">
        <f t="shared" ref="D17:AG17" si="2">D16*$B$8</f>
        <v>883.50000000000011</v>
      </c>
      <c r="E17" s="22">
        <f t="shared" si="2"/>
        <v>753.30000000000007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2264.5500000000002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69</v>
      </c>
      <c r="C22" s="20">
        <f t="shared" ref="C22:AG23" si="5">+C16+C18+C20</f>
        <v>66</v>
      </c>
      <c r="D22" s="20">
        <f t="shared" si="5"/>
        <v>190</v>
      </c>
      <c r="E22" s="20">
        <f t="shared" si="5"/>
        <v>162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487</v>
      </c>
    </row>
    <row r="23" spans="1:36" s="47" customFormat="1" x14ac:dyDescent="0.25">
      <c r="A23" s="48" t="s">
        <v>26</v>
      </c>
      <c r="B23" s="19">
        <f>+B17+B19+B21</f>
        <v>320.85000000000002</v>
      </c>
      <c r="C23" s="19">
        <f t="shared" si="5"/>
        <v>306.90000000000003</v>
      </c>
      <c r="D23" s="19">
        <f t="shared" si="5"/>
        <v>883.50000000000011</v>
      </c>
      <c r="E23" s="19">
        <f t="shared" si="5"/>
        <v>753.30000000000007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2264.5500000000002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10.94</v>
      </c>
      <c r="C40" s="36"/>
      <c r="D40" s="36"/>
      <c r="E40" s="36">
        <v>5.38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16.32</v>
      </c>
    </row>
    <row r="41" spans="1:34" s="47" customFormat="1" x14ac:dyDescent="0.25">
      <c r="A41" s="46" t="s">
        <v>44</v>
      </c>
      <c r="B41" s="22">
        <f>B40*$B$8</f>
        <v>50.871000000000002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25.017000000000003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75.888000000000005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10.94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5.38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16.32</v>
      </c>
    </row>
    <row r="47" spans="1:34" s="47" customFormat="1" x14ac:dyDescent="0.25">
      <c r="A47" s="48" t="s">
        <v>48</v>
      </c>
      <c r="B47" s="19">
        <f>+B41+B43+B45</f>
        <v>50.871000000000002</v>
      </c>
      <c r="C47" s="19">
        <f t="shared" si="19"/>
        <v>0</v>
      </c>
      <c r="D47" s="19">
        <f t="shared" si="19"/>
        <v>0</v>
      </c>
      <c r="E47" s="19">
        <f t="shared" si="19"/>
        <v>25.017000000000003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75.888000000000005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133.57</v>
      </c>
      <c r="C49" s="44">
        <v>98.16</v>
      </c>
      <c r="D49" s="44">
        <v>484.66</v>
      </c>
      <c r="E49" s="44">
        <v>159.69999999999999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876.08999999999992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100.48</v>
      </c>
      <c r="C53" s="44"/>
      <c r="D53" s="44">
        <v>171.12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271.60000000000002</v>
      </c>
    </row>
    <row r="54" spans="1:34" x14ac:dyDescent="0.25">
      <c r="A54" s="17" t="s">
        <v>114</v>
      </c>
      <c r="B54" s="44"/>
      <c r="C54" s="44"/>
      <c r="D54" s="44"/>
      <c r="E54" s="44">
        <v>43.38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43.38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628.77099999999996</v>
      </c>
      <c r="C64" s="53">
        <f t="shared" ref="C64:AG64" si="21">+C15+C23+C31+C39+C47+C48+C49+C50+C51+C52+C53+C54+C55+C56+C57+C58+C59+C60+C61+C62+C63</f>
        <v>406.36</v>
      </c>
      <c r="D64" s="53">
        <f t="shared" si="21"/>
        <v>1552.7800000000002</v>
      </c>
      <c r="E64" s="53">
        <f t="shared" si="21"/>
        <v>981.39700000000005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3569.308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625.98</v>
      </c>
      <c r="C67" s="57">
        <f t="shared" ref="C67:L67" si="23">C12</f>
        <v>405.77</v>
      </c>
      <c r="D67" s="57">
        <f t="shared" si="23"/>
        <v>1547.61</v>
      </c>
      <c r="E67" s="57">
        <f t="shared" si="23"/>
        <v>954.56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3533.9199999999996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625.98</v>
      </c>
      <c r="C69" s="59">
        <f t="shared" ref="C69:AG69" si="25">+C67+C68</f>
        <v>405.77</v>
      </c>
      <c r="D69" s="59">
        <f t="shared" si="25"/>
        <v>1547.61</v>
      </c>
      <c r="E69" s="59">
        <f t="shared" si="25"/>
        <v>954.56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3533.9199999999996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2.79099999999994</v>
      </c>
      <c r="C70" s="57">
        <f t="shared" si="26"/>
        <v>0.59000000000003183</v>
      </c>
      <c r="D70" s="57">
        <f t="shared" si="26"/>
        <v>5.1700000000003001</v>
      </c>
      <c r="E70" s="57">
        <f t="shared" si="26"/>
        <v>26.837000000000103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35.388000000000375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131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2322.14</v>
      </c>
      <c r="C12" s="26">
        <v>1402.94</v>
      </c>
      <c r="D12" s="26">
        <v>2106.2849999999999</v>
      </c>
      <c r="E12" s="26">
        <v>1489.92</v>
      </c>
      <c r="F12" s="26">
        <v>2584.59</v>
      </c>
      <c r="G12" s="26">
        <v>2430.5500000000002</v>
      </c>
      <c r="H12" s="26">
        <v>2023.55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14359.974999999999</v>
      </c>
      <c r="AI12" s="26">
        <v>14359.95</v>
      </c>
      <c r="AJ12" s="69">
        <f>+AI12-AH12</f>
        <v>-2.4999999997817213E-2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217.5</v>
      </c>
      <c r="C15" s="23">
        <v>110.7</v>
      </c>
      <c r="D15" s="23">
        <v>202</v>
      </c>
      <c r="E15" s="23">
        <v>6.5</v>
      </c>
      <c r="F15" s="23">
        <v>121</v>
      </c>
      <c r="G15" s="23">
        <v>102</v>
      </c>
      <c r="H15" s="23">
        <v>149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908.7</v>
      </c>
    </row>
    <row r="16" spans="1:36" s="32" customFormat="1" x14ac:dyDescent="0.25">
      <c r="A16" s="30" t="s">
        <v>20</v>
      </c>
      <c r="B16" s="31">
        <v>203</v>
      </c>
      <c r="C16" s="31">
        <v>100</v>
      </c>
      <c r="D16" s="31">
        <v>165</v>
      </c>
      <c r="E16" s="31">
        <v>190</v>
      </c>
      <c r="F16" s="31">
        <v>147</v>
      </c>
      <c r="G16" s="31">
        <v>254</v>
      </c>
      <c r="H16" s="31">
        <v>255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1314</v>
      </c>
      <c r="AJ16" s="70"/>
    </row>
    <row r="17" spans="1:36" s="47" customFormat="1" x14ac:dyDescent="0.25">
      <c r="A17" s="46" t="s">
        <v>27</v>
      </c>
      <c r="B17" s="22">
        <f>B16*$B$8</f>
        <v>941.92</v>
      </c>
      <c r="C17" s="22">
        <f>C16*$B$8</f>
        <v>463.99999999999994</v>
      </c>
      <c r="D17" s="22">
        <f t="shared" ref="D17:AG17" si="2">D16*$B$8</f>
        <v>765.59999999999991</v>
      </c>
      <c r="E17" s="22">
        <f t="shared" si="2"/>
        <v>881.59999999999991</v>
      </c>
      <c r="F17" s="22">
        <f t="shared" si="2"/>
        <v>682.07999999999993</v>
      </c>
      <c r="G17" s="22">
        <f t="shared" si="2"/>
        <v>1178.56</v>
      </c>
      <c r="H17" s="22">
        <f t="shared" si="2"/>
        <v>1183.1999999999998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6096.9599999999991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203</v>
      </c>
      <c r="C22" s="20">
        <f t="shared" ref="C22:AG23" si="5">+C16+C18+C20</f>
        <v>100</v>
      </c>
      <c r="D22" s="20">
        <f t="shared" si="5"/>
        <v>165</v>
      </c>
      <c r="E22" s="20">
        <f t="shared" si="5"/>
        <v>190</v>
      </c>
      <c r="F22" s="20">
        <f t="shared" si="5"/>
        <v>147</v>
      </c>
      <c r="G22" s="20">
        <f t="shared" si="5"/>
        <v>254</v>
      </c>
      <c r="H22" s="20">
        <f t="shared" si="5"/>
        <v>255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1314</v>
      </c>
    </row>
    <row r="23" spans="1:36" s="47" customFormat="1" x14ac:dyDescent="0.25">
      <c r="A23" s="48" t="s">
        <v>26</v>
      </c>
      <c r="B23" s="19">
        <f>+B17+B19+B21</f>
        <v>941.92</v>
      </c>
      <c r="C23" s="19">
        <f t="shared" si="5"/>
        <v>463.99999999999994</v>
      </c>
      <c r="D23" s="19">
        <f t="shared" si="5"/>
        <v>765.59999999999991</v>
      </c>
      <c r="E23" s="19">
        <f t="shared" si="5"/>
        <v>881.59999999999991</v>
      </c>
      <c r="F23" s="19">
        <f t="shared" si="5"/>
        <v>682.07999999999993</v>
      </c>
      <c r="G23" s="19">
        <f t="shared" si="5"/>
        <v>1178.56</v>
      </c>
      <c r="H23" s="19">
        <f t="shared" si="5"/>
        <v>1183.1999999999998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6096.9599999999991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33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153.11999999999998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153.11999999999998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33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153.11999999999998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153.11999999999998</v>
      </c>
    </row>
    <row r="40" spans="1:34" x14ac:dyDescent="0.25">
      <c r="A40" s="13" t="s">
        <v>43</v>
      </c>
      <c r="B40" s="36"/>
      <c r="C40" s="36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92.8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92.8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92.8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92.8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763.15</v>
      </c>
      <c r="C49" s="44">
        <v>518.03</v>
      </c>
      <c r="D49" s="44"/>
      <c r="E49" s="44"/>
      <c r="F49" s="44"/>
      <c r="G49" s="44"/>
      <c r="H49" s="44">
        <v>677.55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1958.7299999999998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0</v>
      </c>
      <c r="D52" s="44">
        <v>985.97</v>
      </c>
      <c r="E52" s="44">
        <v>403.51</v>
      </c>
      <c r="F52" s="44">
        <v>1359.21</v>
      </c>
      <c r="G52" s="44">
        <v>1067.23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3815.92</v>
      </c>
    </row>
    <row r="53" spans="1:34" x14ac:dyDescent="0.25">
      <c r="A53" s="17" t="s">
        <v>18</v>
      </c>
      <c r="B53" s="44">
        <v>387.46</v>
      </c>
      <c r="C53" s="44">
        <v>132.13</v>
      </c>
      <c r="D53" s="44">
        <v>181.11</v>
      </c>
      <c r="E53" s="44">
        <v>160.47999999999999</v>
      </c>
      <c r="F53" s="44">
        <v>282.18</v>
      </c>
      <c r="G53" s="44">
        <v>85.05</v>
      </c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1228.4099999999999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16.7</v>
      </c>
      <c r="C55" s="44">
        <v>90.23</v>
      </c>
      <c r="D55" s="44"/>
      <c r="E55" s="44"/>
      <c r="F55" s="44"/>
      <c r="G55" s="44"/>
      <c r="H55" s="44">
        <v>15.45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122.38000000000001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18.41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18.41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2326.73</v>
      </c>
      <c r="C64" s="53">
        <f t="shared" ref="C64:AG64" si="21">+C15+C23+C31+C39+C47+C48+C49+C50+C51+C52+C53+C54+C55+C56+C57+C58+C59+C60+C61+C62+C63</f>
        <v>1407.8899999999999</v>
      </c>
      <c r="D64" s="53">
        <f t="shared" si="21"/>
        <v>2153.0899999999997</v>
      </c>
      <c r="E64" s="53">
        <f t="shared" si="21"/>
        <v>1452.09</v>
      </c>
      <c r="F64" s="53">
        <f t="shared" si="21"/>
        <v>2597.5899999999997</v>
      </c>
      <c r="G64" s="53">
        <f t="shared" si="21"/>
        <v>2432.84</v>
      </c>
      <c r="H64" s="53">
        <f t="shared" si="21"/>
        <v>2025.1999999999998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14395.43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2322.14</v>
      </c>
      <c r="C67" s="57">
        <f t="shared" ref="C67:L67" si="23">C12</f>
        <v>1402.94</v>
      </c>
      <c r="D67" s="57">
        <f t="shared" si="23"/>
        <v>2106.2849999999999</v>
      </c>
      <c r="E67" s="57">
        <f t="shared" si="23"/>
        <v>1489.92</v>
      </c>
      <c r="F67" s="57">
        <f t="shared" si="23"/>
        <v>2584.59</v>
      </c>
      <c r="G67" s="57">
        <f t="shared" si="23"/>
        <v>2430.5500000000002</v>
      </c>
      <c r="H67" s="57">
        <f t="shared" si="23"/>
        <v>2023.55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14359.974999999999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2322.14</v>
      </c>
      <c r="C69" s="59">
        <f t="shared" ref="C69:AG69" si="25">+C67+C68</f>
        <v>1402.94</v>
      </c>
      <c r="D69" s="59">
        <f t="shared" si="25"/>
        <v>2106.2849999999999</v>
      </c>
      <c r="E69" s="59">
        <f t="shared" si="25"/>
        <v>1489.92</v>
      </c>
      <c r="F69" s="59">
        <f t="shared" si="25"/>
        <v>2584.59</v>
      </c>
      <c r="G69" s="59">
        <f t="shared" si="25"/>
        <v>2430.5500000000002</v>
      </c>
      <c r="H69" s="59">
        <f t="shared" si="25"/>
        <v>2023.55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14359.974999999999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4.5900000000001455</v>
      </c>
      <c r="C70" s="57">
        <f t="shared" si="26"/>
        <v>4.9499999999998181</v>
      </c>
      <c r="D70" s="57">
        <f t="shared" si="26"/>
        <v>46.804999999999836</v>
      </c>
      <c r="E70" s="57">
        <f t="shared" si="26"/>
        <v>-37.830000000000155</v>
      </c>
      <c r="F70" s="57">
        <f t="shared" si="26"/>
        <v>12.999999999999545</v>
      </c>
      <c r="G70" s="57">
        <f t="shared" si="26"/>
        <v>2.2899999999999636</v>
      </c>
      <c r="H70" s="57">
        <f t="shared" si="26"/>
        <v>1.6499999999998636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35.454999999999018</v>
      </c>
    </row>
    <row r="71" spans="1:34" ht="94.5" customHeight="1" x14ac:dyDescent="0.25">
      <c r="A71" s="77" t="s">
        <v>96</v>
      </c>
      <c r="B71" s="14"/>
      <c r="C71" s="14"/>
      <c r="D71" s="14" t="s">
        <v>143</v>
      </c>
      <c r="E71" s="14" t="s">
        <v>144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2022-02-23T19:51:40Z</dcterms:modified>
</cp:coreProperties>
</file>