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H23" i="151" l="1"/>
  <c r="H11" i="145" s="1"/>
  <c r="U64" i="150"/>
  <c r="U70" i="150" s="1"/>
  <c r="AC64" i="149"/>
  <c r="AC70" i="149" s="1"/>
  <c r="U64" i="149"/>
  <c r="U70" i="149" s="1"/>
  <c r="M64" i="149"/>
  <c r="M70" i="149" s="1"/>
  <c r="E64" i="149"/>
  <c r="E70" i="149" s="1"/>
  <c r="B64" i="149"/>
  <c r="AA64" i="151"/>
  <c r="AA70" i="151" s="1"/>
  <c r="S64" i="151"/>
  <c r="S70" i="151" s="1"/>
  <c r="K64" i="151"/>
  <c r="K70" i="151" s="1"/>
  <c r="C64" i="151"/>
  <c r="C70" i="151" s="1"/>
  <c r="Y64" i="150"/>
  <c r="Y70" i="150" s="1"/>
  <c r="AG64" i="149"/>
  <c r="AG70" i="149" s="1"/>
  <c r="Y64" i="149"/>
  <c r="Y70" i="149" s="1"/>
  <c r="Q64" i="149"/>
  <c r="Q70" i="149" s="1"/>
  <c r="I64" i="149"/>
  <c r="I70" i="149" s="1"/>
  <c r="AH23" i="149"/>
  <c r="F11" i="145" s="1"/>
  <c r="M64" i="150"/>
  <c r="M70" i="150" s="1"/>
  <c r="I64" i="150"/>
  <c r="I70" i="150" s="1"/>
  <c r="E64" i="150"/>
  <c r="E70" i="150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Z39" i="40" s="1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W39" i="40" s="1"/>
  <c r="X35" i="40"/>
  <c r="X39" i="40" s="1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F39" i="40" s="1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U39" i="40"/>
  <c r="V39" i="40"/>
  <c r="AD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A47" i="40" s="1"/>
  <c r="AB43" i="40"/>
  <c r="AB47" i="40" s="1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Y23" i="40" s="1"/>
  <c r="Z19" i="40"/>
  <c r="AA19" i="40"/>
  <c r="AB19" i="40"/>
  <c r="AC19" i="40"/>
  <c r="AD19" i="40"/>
  <c r="AE19" i="40"/>
  <c r="AF19" i="40"/>
  <c r="AG19" i="40"/>
  <c r="AG23" i="40" s="1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D47" i="40" l="1"/>
  <c r="V47" i="40"/>
  <c r="Z23" i="40"/>
  <c r="AG39" i="40"/>
  <c r="Y39" i="40"/>
  <c r="AC23" i="40"/>
  <c r="U23" i="40"/>
  <c r="AF47" i="40"/>
  <c r="X47" i="40"/>
  <c r="Z47" i="40"/>
  <c r="AD23" i="40"/>
  <c r="AD64" i="40" s="1"/>
  <c r="AD70" i="40" s="1"/>
  <c r="V23" i="40"/>
  <c r="AC39" i="40"/>
  <c r="W47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V31" i="40"/>
  <c r="T31" i="40"/>
  <c r="AH30" i="40"/>
  <c r="B18" i="145" s="1"/>
  <c r="J18" i="145" s="1"/>
  <c r="AG31" i="40"/>
  <c r="AE31" i="40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G69" i="40" s="1"/>
  <c r="H67" i="40"/>
  <c r="I67" i="40"/>
  <c r="J67" i="40"/>
  <c r="K67" i="40"/>
  <c r="K69" i="40" s="1"/>
  <c r="L67" i="40"/>
  <c r="C68" i="40"/>
  <c r="D68" i="40"/>
  <c r="D69" i="40" s="1"/>
  <c r="E68" i="40"/>
  <c r="E69" i="40" s="1"/>
  <c r="F68" i="40"/>
  <c r="G68" i="40"/>
  <c r="H68" i="40"/>
  <c r="H69" i="40" s="1"/>
  <c r="I68" i="40"/>
  <c r="I69" i="40" s="1"/>
  <c r="J68" i="40"/>
  <c r="K68" i="40"/>
  <c r="L68" i="40"/>
  <c r="C69" i="40"/>
  <c r="B68" i="40"/>
  <c r="C17" i="40"/>
  <c r="AE64" i="40" l="1"/>
  <c r="AE70" i="40" s="1"/>
  <c r="L69" i="40"/>
  <c r="O39" i="40"/>
  <c r="X70" i="40"/>
  <c r="AF64" i="40"/>
  <c r="AF70" i="40" s="1"/>
  <c r="P47" i="40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O23" i="40"/>
  <c r="O64" i="40" s="1"/>
  <c r="O70" i="40" s="1"/>
  <c r="N23" i="40"/>
  <c r="M23" i="40"/>
  <c r="M64" i="40" l="1"/>
  <c r="M70" i="40" s="1"/>
  <c r="P64" i="40"/>
  <c r="P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G47" i="40" s="1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K33" i="40"/>
  <c r="L33" i="40"/>
  <c r="C35" i="40"/>
  <c r="D35" i="40"/>
  <c r="E35" i="40"/>
  <c r="E39" i="40" s="1"/>
  <c r="F35" i="40"/>
  <c r="G35" i="40"/>
  <c r="H35" i="40"/>
  <c r="I35" i="40"/>
  <c r="I39" i="40" s="1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E31" i="40" s="1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C23" i="40" s="1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D39" i="40" l="1"/>
  <c r="I47" i="40"/>
  <c r="E47" i="40"/>
  <c r="I23" i="40"/>
  <c r="I64" i="40" s="1"/>
  <c r="I70" i="40" s="1"/>
  <c r="K23" i="40"/>
  <c r="G23" i="40"/>
  <c r="F39" i="40"/>
  <c r="L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<sst xmlns="http://schemas.openxmlformats.org/spreadsheetml/2006/main" count="781" uniqueCount="150">
  <si>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</si>
  <si>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</si>
  <si>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</si>
  <si>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</si>
  <si>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</si>
  <si>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</si>
  <si>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</si>
  <si>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</si>
  <si>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</si>
  <si>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</si>
  <si>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</si>
  <si>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</si>
  <si>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</si>
  <si>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</si>
  <si>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</si>
  <si>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</si>
  <si>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</si>
  <si>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</si>
  <si>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</si>
  <si>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</si>
  <si>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</si>
  <si>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</si>
  <si>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</si>
  <si>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</si>
  <si>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</si>
  <si>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</si>
  <si>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</si>
  <si>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</si>
  <si>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</si>
  <si>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</si>
  <si>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</si>
  <si>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</si>
  <si>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</si>
  <si>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</si>
  <si>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</si>
  <si>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</si>
  <si>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</si>
  <si>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</si>
  <si>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</si>
  <si>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</si>
  <si>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</si>
  <si>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</si>
  <si>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</si>
  <si>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</si>
  <si>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</si>
  <si>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</si>
  <si>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</si>
  <si>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</si>
  <si>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</si>
  <si>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</si>
  <si>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</si>
  <si>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</si>
  <si>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</si>
  <si>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</si>
  <si>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</si>
  <si>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</si>
  <si>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</si>
  <si>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</si>
  <si>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</si>
  <si>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</si>
  <si>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</si>
  <si>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</si>
  <si>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</si>
  <si>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</si>
  <si>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</si>
  <si>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</si>
  <si>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</si>
  <si>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</si>
  <si>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</si>
  <si>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</si>
  <si>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</si>
  <si>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</si>
  <si>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</si>
  <si>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</si>
  <si>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</si>
  <si>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</si>
  <si>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</si>
  <si>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</si>
  <si>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</si>
  <si>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</si>
  <si>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</si>
  <si>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</si>
  <si>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</si>
  <si>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</si>
  <si>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</si>
  <si>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</si>
  <si>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</si>
  <si>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</si>
  <si>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</si>
  <si>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</si>
  <si>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</si>
  <si>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</si>
  <si>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</si>
  <si>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</si>
  <si>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</si>
  <si>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</si>
  <si>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</si>
  <si>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</si>
  <si>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</si>
  <si>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</si>
  <si>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</si>
  <si>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</si>
  <si>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</si>
  <si>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</si>
  <si>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</si>
  <si>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</si>
  <si>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</si>
  <si>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</si>
  <si>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</si>
  <si>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</si>
  <si>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</si>
  <si>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</si>
  <si>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</si>
  <si>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</si>
  <si>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</si>
  <si>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</si>
  <si>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</si>
  <si>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</si>
  <si>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</si>
  <si>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</si>
  <si>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</si>
  <si>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25.30F/C</t>
  </si>
  <si>
    <t>FALTANTE DE 37.56 ES</t>
  </si>
  <si>
    <t>EL SOBRANTE DE C/1T</t>
  </si>
  <si>
    <t>DIA 13.01.22</t>
  </si>
  <si>
    <t>FALTANTE EN EFECTIVO</t>
  </si>
  <si>
    <t>1.30F/C</t>
  </si>
  <si>
    <t>49.00F/C</t>
  </si>
  <si>
    <t>80.80F/C</t>
  </si>
  <si>
    <t>FALTANTE DE 10$</t>
  </si>
  <si>
    <t>3.40F/C</t>
  </si>
  <si>
    <t>1.00PERIODICO</t>
  </si>
  <si>
    <t>12.00 PERIODICO</t>
  </si>
  <si>
    <t>MAL REGISTRO DE 2$</t>
  </si>
  <si>
    <t>MAL REGISTRO DE 0.06$</t>
  </si>
  <si>
    <t>SOBRANTE DE 2$</t>
  </si>
  <si>
    <t>SOBRANTE DE 1$</t>
  </si>
  <si>
    <t>40.00F/C</t>
  </si>
  <si>
    <t>FALTANTE EN  EFECTIVO</t>
  </si>
  <si>
    <t>30.00F/C</t>
  </si>
  <si>
    <t>13.00F/C</t>
  </si>
  <si>
    <t>24.50F/C</t>
  </si>
  <si>
    <t>16.90F/C</t>
  </si>
  <si>
    <t>3.00F/C</t>
  </si>
  <si>
    <t>26.00F/C</t>
  </si>
  <si>
    <t>12.50F/C</t>
  </si>
  <si>
    <t>1.50F/C</t>
  </si>
  <si>
    <t>SOBRANTE EN EFECTIVO</t>
  </si>
  <si>
    <t>29.30F/C</t>
  </si>
  <si>
    <t>R/F 23.50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</si>
</sst>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64867.499999999993</v>
      </c>
      <c r="C2" s="43">
        <f>MODELO!AH12</f>
        <v>26933.569999999996</v>
      </c>
      <c r="D2" s="43">
        <f>EXQUISITECES!AH12</f>
        <v>13605.029999999999</v>
      </c>
      <c r="E2" s="43">
        <f>HOYADA!AH12</f>
        <v>12445.85</v>
      </c>
      <c r="F2" s="43">
        <f>FARMASTOP!AH12</f>
        <v>3958.12</v>
      </c>
      <c r="G2" s="43">
        <f>BOCAS!AH12</f>
        <v>4312.37</v>
      </c>
      <c r="H2" s="43">
        <f>LAGUNETICA!AH12</f>
        <v>14156.090000000002</v>
      </c>
      <c r="I2" s="43">
        <f>SANANTONIO!AH12</f>
        <v>0</v>
      </c>
      <c r="J2" s="43">
        <f>SUM(B2:I2)</f>
        <v>140278.53</v>
      </c>
    </row>
    <row r="3" spans="1:10" x14ac:dyDescent="0.25">
      <c r="A3" s="46" t="s">
        <v>0</v>
      </c>
      <c r="B3" s="43">
        <f>AUTOMERCADO!AH15</f>
        <v>748.3</v>
      </c>
      <c r="C3" s="43">
        <f>MODELO!AH15</f>
        <v>858.65000000000009</v>
      </c>
      <c r="D3" s="43">
        <f>EXQUISITECES!AH15</f>
        <v>160.35000000000002</v>
      </c>
      <c r="E3" s="43">
        <f>HOYADA!AH15</f>
        <v>753.25</v>
      </c>
      <c r="F3" s="43">
        <f>FARMASTOP!AH15</f>
        <v>80.5</v>
      </c>
      <c r="G3" s="43">
        <f>BOCAS!AH15</f>
        <v>38.5</v>
      </c>
      <c r="H3" s="43">
        <f>LAGUNETICA!AH15</f>
        <v>871.2</v>
      </c>
      <c r="I3" s="43">
        <f>SANANTONIO!AH15</f>
        <v>0</v>
      </c>
      <c r="J3" s="43">
        <f t="shared" ref="J3:J52" si="0">SUM(B3:I3)</f>
        <v>3510.75</v>
      </c>
    </row>
    <row r="4" spans="1:10" x14ac:dyDescent="0.25">
      <c r="A4" s="73" t="s">
        <v>20</v>
      </c>
      <c r="B4" s="43">
        <f>AUTOMERCADO!AH16</f>
        <v>4890</v>
      </c>
      <c r="C4" s="43">
        <f>MODELO!AH16</f>
        <v>2259</v>
      </c>
      <c r="D4" s="43">
        <f>EXQUISITECES!AH16</f>
        <v>1301</v>
      </c>
      <c r="E4" s="43">
        <f>HOYADA!AH16</f>
        <v>647</v>
      </c>
      <c r="F4" s="43">
        <f>FARMASTOP!AH16</f>
        <v>305</v>
      </c>
      <c r="G4" s="43">
        <f>BOCAS!AH16</f>
        <v>382</v>
      </c>
      <c r="H4" s="43">
        <f>LAGUNETICA!AH16</f>
        <v>1142</v>
      </c>
      <c r="I4" s="43">
        <f>SANANTONIO!AH16</f>
        <v>0</v>
      </c>
      <c r="J4" s="43">
        <f t="shared" si="0"/>
        <v>10926</v>
      </c>
    </row>
    <row r="5" spans="1:10" x14ac:dyDescent="0.25">
      <c r="A5" s="46" t="s">
        <v>27</v>
      </c>
      <c r="B5" s="43">
        <f>AUTOMERCADO!AH17</f>
        <v>22689.599999999995</v>
      </c>
      <c r="C5" s="43">
        <f>MODELO!AH17</f>
        <v>10481.759999999997</v>
      </c>
      <c r="D5" s="43">
        <f>EXQUISITECES!AH17</f>
        <v>6036.64</v>
      </c>
      <c r="E5" s="43">
        <f>HOYADA!AH17</f>
        <v>3002.08</v>
      </c>
      <c r="F5" s="43">
        <f>FARMASTOP!AH17</f>
        <v>1415.1999999999998</v>
      </c>
      <c r="G5" s="43">
        <f>BOCAS!AH17</f>
        <v>1776.3000000000002</v>
      </c>
      <c r="H5" s="43">
        <f>LAGUNETICA!AH17</f>
        <v>5298.8799999999992</v>
      </c>
      <c r="I5" s="43">
        <f>SANANTONIO!AH17</f>
        <v>0</v>
      </c>
      <c r="J5" s="43">
        <f t="shared" si="0"/>
        <v>50700.459999999992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4890</v>
      </c>
      <c r="C10" s="43">
        <f>MODELO!AH22</f>
        <v>2259</v>
      </c>
      <c r="D10" s="43">
        <f>EXQUISITECES!AH22</f>
        <v>1301</v>
      </c>
      <c r="E10" s="43">
        <f>HOYADA!AH22</f>
        <v>647</v>
      </c>
      <c r="F10" s="43">
        <f>FARMASTOP!AH22</f>
        <v>305</v>
      </c>
      <c r="G10" s="43">
        <f>BOCAS!AH22</f>
        <v>382</v>
      </c>
      <c r="H10" s="43">
        <f>LAGUNETICA!AH22</f>
        <v>1142</v>
      </c>
      <c r="I10" s="43">
        <f>SANANTONIO!AH22</f>
        <v>0</v>
      </c>
      <c r="J10" s="43">
        <f t="shared" si="0"/>
        <v>10926</v>
      </c>
    </row>
    <row r="11" spans="1:10" x14ac:dyDescent="0.25">
      <c r="A11" s="48" t="s">
        <v>26</v>
      </c>
      <c r="B11" s="43">
        <f>AUTOMERCADO!AH23</f>
        <v>22689.599999999995</v>
      </c>
      <c r="C11" s="43">
        <f>MODELO!AH23</f>
        <v>10481.759999999997</v>
      </c>
      <c r="D11" s="43">
        <f>EXQUISITECES!AH23</f>
        <v>6036.64</v>
      </c>
      <c r="E11" s="43">
        <f>HOYADA!AH23</f>
        <v>3002.08</v>
      </c>
      <c r="F11" s="43">
        <f>FARMASTOP!AH23</f>
        <v>1415.1999999999998</v>
      </c>
      <c r="G11" s="43">
        <f>BOCAS!AH23</f>
        <v>1776.3000000000002</v>
      </c>
      <c r="H11" s="43">
        <f>LAGUNETICA!AH23</f>
        <v>5298.8799999999992</v>
      </c>
      <c r="I11" s="43">
        <f>SANANTONIO!AH23</f>
        <v>0</v>
      </c>
      <c r="J11" s="43">
        <f t="shared" si="0"/>
        <v>50700.459999999992</v>
      </c>
    </row>
    <row r="12" spans="1:10" x14ac:dyDescent="0.25">
      <c r="A12" s="46" t="s">
        <v>28</v>
      </c>
      <c r="B12" s="43">
        <f>AUTOMERCADO!AH24</f>
        <v>51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51</v>
      </c>
    </row>
    <row r="13" spans="1:10" x14ac:dyDescent="0.25">
      <c r="A13" s="46" t="s">
        <v>31</v>
      </c>
      <c r="B13" s="43">
        <f>AUTOMERCADO!AH25</f>
        <v>236.64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236.64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51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51</v>
      </c>
    </row>
    <row r="19" spans="1:10" x14ac:dyDescent="0.25">
      <c r="A19" s="48" t="s">
        <v>33</v>
      </c>
      <c r="B19" s="43">
        <f>AUTOMERCADO!AH31</f>
        <v>236.64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236.64</v>
      </c>
    </row>
    <row r="20" spans="1:10" x14ac:dyDescent="0.25">
      <c r="A20" s="46" t="s">
        <v>34</v>
      </c>
      <c r="B20" s="43">
        <f>AUTOMERCADO!AH32</f>
        <v>1575.25</v>
      </c>
      <c r="C20" s="43">
        <f>MODELO!AH32</f>
        <v>37.86</v>
      </c>
      <c r="D20" s="43">
        <f>EXQUISITECES!AH32</f>
        <v>0</v>
      </c>
      <c r="E20" s="43">
        <f>HOYADA!AH32</f>
        <v>0</v>
      </c>
      <c r="F20" s="43">
        <f>FARMASTOP!AH32</f>
        <v>84.52000000000001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1697.6299999999999</v>
      </c>
    </row>
    <row r="21" spans="1:10" x14ac:dyDescent="0.25">
      <c r="A21" s="46" t="s">
        <v>35</v>
      </c>
      <c r="B21" s="43">
        <f>AUTOMERCADO!AH33</f>
        <v>7309.1600000000008</v>
      </c>
      <c r="C21" s="43">
        <f>MODELO!AH33</f>
        <v>175.67039999999997</v>
      </c>
      <c r="D21" s="43">
        <f>EXQUISITECES!AH33</f>
        <v>0</v>
      </c>
      <c r="E21" s="43">
        <f>HOYADA!AH33</f>
        <v>0</v>
      </c>
      <c r="F21" s="43">
        <f>FARMASTOP!AH33</f>
        <v>392.1728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7877.003200000001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1575.25</v>
      </c>
      <c r="C26" s="43">
        <f>MODELO!AH38</f>
        <v>37.86</v>
      </c>
      <c r="D26" s="43">
        <f>EXQUISITECES!AH38</f>
        <v>0</v>
      </c>
      <c r="E26" s="43">
        <f>HOYADA!AH38</f>
        <v>0</v>
      </c>
      <c r="F26" s="43">
        <f>FARMASTOP!AH38</f>
        <v>84.52000000000001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1697.6299999999999</v>
      </c>
    </row>
    <row r="27" spans="1:10" x14ac:dyDescent="0.25">
      <c r="A27" s="48" t="s">
        <v>42</v>
      </c>
      <c r="B27" s="43">
        <f>AUTOMERCADO!AH39</f>
        <v>7309.1600000000008</v>
      </c>
      <c r="C27" s="43">
        <f>MODELO!AH39</f>
        <v>175.67039999999997</v>
      </c>
      <c r="D27" s="43">
        <f>EXQUISITECES!AH39</f>
        <v>0</v>
      </c>
      <c r="E27" s="43">
        <f>HOYADA!AH39</f>
        <v>0</v>
      </c>
      <c r="F27" s="43">
        <f>FARMASTOP!AH39</f>
        <v>392.1728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7877.003200000001</v>
      </c>
    </row>
    <row r="28" spans="1:10" x14ac:dyDescent="0.25">
      <c r="A28" s="46" t="s">
        <v>43</v>
      </c>
      <c r="B28" s="43">
        <f>AUTOMERCADO!AH40</f>
        <v>366.2</v>
      </c>
      <c r="C28" s="43">
        <f>MODELO!AH40</f>
        <v>8.2100000000000009</v>
      </c>
      <c r="D28" s="43">
        <f>EXQUISITECES!AH40</f>
        <v>22.49</v>
      </c>
      <c r="E28" s="43">
        <f>HOYADA!AH40</f>
        <v>36.31</v>
      </c>
      <c r="F28" s="43">
        <f>FARMASTOP!AH40</f>
        <v>0</v>
      </c>
      <c r="G28" s="43">
        <f>BOCAS!AH40</f>
        <v>17.23</v>
      </c>
      <c r="H28" s="43">
        <f>LAGUNETICA!AH40</f>
        <v>32.72</v>
      </c>
      <c r="I28" s="43">
        <f>SANANTONIO!AH40</f>
        <v>0</v>
      </c>
      <c r="J28" s="43">
        <f t="shared" si="0"/>
        <v>483.15999999999997</v>
      </c>
    </row>
    <row r="29" spans="1:10" x14ac:dyDescent="0.25">
      <c r="A29" s="46" t="s">
        <v>44</v>
      </c>
      <c r="B29" s="43">
        <f>AUTOMERCADO!AH41</f>
        <v>1699.1679999999997</v>
      </c>
      <c r="C29" s="43">
        <f>MODELO!AH41</f>
        <v>38.0944</v>
      </c>
      <c r="D29" s="43">
        <f>EXQUISITECES!AH41</f>
        <v>104.35359999999999</v>
      </c>
      <c r="E29" s="43">
        <f>HOYADA!AH41</f>
        <v>168.47839999999999</v>
      </c>
      <c r="F29" s="43">
        <f>FARMASTOP!AH41</f>
        <v>0</v>
      </c>
      <c r="G29" s="43">
        <f>BOCAS!AH41</f>
        <v>80.119500000000002</v>
      </c>
      <c r="H29" s="43">
        <f>LAGUNETICA!AH41</f>
        <v>151.82079999999999</v>
      </c>
      <c r="I29" s="43">
        <f>SANANTONIO!AH41</f>
        <v>0</v>
      </c>
      <c r="J29" s="43">
        <f t="shared" si="0"/>
        <v>2242.0346999999992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366.2</v>
      </c>
      <c r="C34" s="43">
        <f>MODELO!AH46</f>
        <v>8.2100000000000009</v>
      </c>
      <c r="D34" s="43">
        <f>EXQUISITECES!AH46</f>
        <v>22.49</v>
      </c>
      <c r="E34" s="43">
        <f>HOYADA!AH46</f>
        <v>36.31</v>
      </c>
      <c r="F34" s="43">
        <f>FARMASTOP!AH46</f>
        <v>0</v>
      </c>
      <c r="G34" s="43">
        <f>BOCAS!AH46</f>
        <v>17.23</v>
      </c>
      <c r="H34" s="43">
        <f>LAGUNETICA!AH46</f>
        <v>32.72</v>
      </c>
      <c r="I34" s="43">
        <f>SANANTONIO!AH46</f>
        <v>0</v>
      </c>
      <c r="J34" s="43">
        <f t="shared" si="0"/>
        <v>483.15999999999997</v>
      </c>
    </row>
    <row r="35" spans="1:10" x14ac:dyDescent="0.25">
      <c r="A35" s="48" t="s">
        <v>48</v>
      </c>
      <c r="B35" s="43">
        <f>AUTOMERCADO!AH47</f>
        <v>1699.1679999999997</v>
      </c>
      <c r="C35" s="43">
        <f>MODELO!AH47</f>
        <v>38.0944</v>
      </c>
      <c r="D35" s="43">
        <f>EXQUISITECES!AH47</f>
        <v>104.35359999999999</v>
      </c>
      <c r="E35" s="43">
        <f>HOYADA!AH47</f>
        <v>168.47839999999999</v>
      </c>
      <c r="F35" s="43">
        <f>FARMASTOP!AH47</f>
        <v>0</v>
      </c>
      <c r="G35" s="43">
        <f>BOCAS!AH47</f>
        <v>80.119500000000002</v>
      </c>
      <c r="H35" s="43">
        <f>LAGUNETICA!AH47</f>
        <v>151.82079999999999</v>
      </c>
      <c r="I35" s="43">
        <f>SANANTONIO!AH47</f>
        <v>0</v>
      </c>
      <c r="J35" s="43">
        <f t="shared" si="0"/>
        <v>2242.0346999999992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25782.97</v>
      </c>
      <c r="C37" s="43">
        <f>MODELO!AH49</f>
        <v>12476.35</v>
      </c>
      <c r="D37" s="43">
        <f>EXQUISITECES!AH49</f>
        <v>4829.66</v>
      </c>
      <c r="E37" s="43">
        <f>HOYADA!AH49</f>
        <v>4893.6000000000004</v>
      </c>
      <c r="F37" s="43">
        <f>FARMASTOP!AH49</f>
        <v>1892.33</v>
      </c>
      <c r="G37" s="43">
        <f>BOCAS!AH49</f>
        <v>2216.9299999999998</v>
      </c>
      <c r="H37" s="43">
        <f>LAGUNETICA!AH49</f>
        <v>2429.79</v>
      </c>
      <c r="I37" s="43">
        <f>SANANTONIO!AH49</f>
        <v>0</v>
      </c>
      <c r="J37" s="43">
        <f t="shared" si="0"/>
        <v>54521.63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3419.8199999999997</v>
      </c>
      <c r="I40" s="43">
        <f>SANANTONIO!AH52</f>
        <v>0</v>
      </c>
      <c r="J40" s="43">
        <f t="shared" si="0"/>
        <v>3419.8199999999997</v>
      </c>
    </row>
    <row r="41" spans="1:10" x14ac:dyDescent="0.25">
      <c r="A41" s="74" t="s">
        <v>18</v>
      </c>
      <c r="B41" s="43">
        <f>AUTOMERCADO!AH53</f>
        <v>4523.6000000000004</v>
      </c>
      <c r="C41" s="43">
        <f>MODELO!AH53</f>
        <v>2333.04</v>
      </c>
      <c r="D41" s="43">
        <f>EXQUISITECES!AH53</f>
        <v>2357.3200000000002</v>
      </c>
      <c r="E41" s="43">
        <f>HOYADA!AH53</f>
        <v>3641.7599999999998</v>
      </c>
      <c r="F41" s="43">
        <f>FARMASTOP!AH53</f>
        <v>167.17000000000002</v>
      </c>
      <c r="G41" s="43">
        <f>BOCAS!AH53</f>
        <v>247.4</v>
      </c>
      <c r="H41" s="43">
        <f>LAGUNETICA!AH53</f>
        <v>1986.0099999999998</v>
      </c>
      <c r="I41" s="43">
        <f>SANANTONIO!AH53</f>
        <v>0</v>
      </c>
      <c r="J41" s="43">
        <f t="shared" si="0"/>
        <v>15256.300000000001</v>
      </c>
    </row>
    <row r="42" spans="1:10" x14ac:dyDescent="0.25">
      <c r="A42" s="74" t="s">
        <v>114</v>
      </c>
      <c r="B42" s="43">
        <f>AUTOMERCADO!AH54</f>
        <v>181.22</v>
      </c>
      <c r="C42" s="43">
        <f>MODELO!AH54</f>
        <v>166.76999999999998</v>
      </c>
      <c r="D42" s="43">
        <f>EXQUISITECES!AH54</f>
        <v>32.119999999999997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380.11</v>
      </c>
    </row>
    <row r="43" spans="1:10" x14ac:dyDescent="0.25">
      <c r="A43" s="74" t="s">
        <v>52</v>
      </c>
      <c r="B43" s="43">
        <f>AUTOMERCADO!AH55</f>
        <v>1898.4099999999999</v>
      </c>
      <c r="C43" s="43">
        <f>MODELO!AH55</f>
        <v>540.82999999999993</v>
      </c>
      <c r="D43" s="43">
        <f>EXQUISITECES!AH55</f>
        <v>209.05</v>
      </c>
      <c r="E43" s="43">
        <f>HOYADA!AH55</f>
        <v>12.03</v>
      </c>
      <c r="F43" s="43">
        <f>FARMASTOP!AH55</f>
        <v>17.03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2677.3500000000004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36.92</v>
      </c>
      <c r="I47" s="43">
        <f>SANANTONIO!AH59</f>
        <v>0</v>
      </c>
      <c r="J47" s="43">
        <f t="shared" si="0"/>
        <v>36.92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27.05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27.05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65069.068000000007</v>
      </c>
      <c r="C52" s="75">
        <f>MODELO!AH64</f>
        <v>27071.164799999995</v>
      </c>
      <c r="D52" s="75">
        <f>EXQUISITECES!AH64</f>
        <v>13729.493600000002</v>
      </c>
      <c r="E52" s="75">
        <f>HOYADA!AH64</f>
        <v>12471.198399999999</v>
      </c>
      <c r="F52" s="75">
        <f>FARMASTOP!AH64</f>
        <v>3991.4528</v>
      </c>
      <c r="G52" s="75">
        <f>BOCAS!AH64</f>
        <v>4359.2494999999999</v>
      </c>
      <c r="H52" s="75">
        <f>LAGUNETICA!AH64</f>
        <v>14194.4408</v>
      </c>
      <c r="I52" s="75">
        <f>SANANTONIO!AH64</f>
        <v>0</v>
      </c>
      <c r="J52" s="75">
        <f t="shared" si="0"/>
        <v>140886.06789999999</v>
      </c>
    </row>
    <row r="53" spans="1:10" x14ac:dyDescent="0.25">
      <c r="A53" s="56" t="s">
        <v>3</v>
      </c>
      <c r="B53" s="43">
        <f>B2</f>
        <v>64867.499999999993</v>
      </c>
      <c r="C53" s="43">
        <f t="shared" ref="C53:I53" si="1">C2</f>
        <v>26933.569999999996</v>
      </c>
      <c r="D53" s="43">
        <f t="shared" si="1"/>
        <v>13605.029999999999</v>
      </c>
      <c r="E53" s="43">
        <f t="shared" si="1"/>
        <v>12445.85</v>
      </c>
      <c r="F53" s="43">
        <f t="shared" si="1"/>
        <v>3958.12</v>
      </c>
      <c r="G53" s="43">
        <f t="shared" si="1"/>
        <v>4312.37</v>
      </c>
      <c r="H53" s="43">
        <f t="shared" si="1"/>
        <v>14156.090000000002</v>
      </c>
      <c r="I53" s="43">
        <f t="shared" si="1"/>
        <v>0</v>
      </c>
      <c r="J53" s="43">
        <f>J2</f>
        <v>140278.53</v>
      </c>
    </row>
    <row r="54" spans="1:10" x14ac:dyDescent="0.25">
      <c r="A54" s="58" t="s">
        <v>95</v>
      </c>
      <c r="B54" s="43">
        <f>+B52-B53</f>
        <v>201.56800000001385</v>
      </c>
      <c r="C54" s="43">
        <f t="shared" ref="C54:I54" si="2">+C52-C53</f>
        <v>137.59479999999894</v>
      </c>
      <c r="D54" s="43">
        <f t="shared" si="2"/>
        <v>124.46360000000277</v>
      </c>
      <c r="E54" s="43">
        <f t="shared" si="2"/>
        <v>25.348399999998946</v>
      </c>
      <c r="F54" s="43">
        <f t="shared" si="2"/>
        <v>33.332800000000134</v>
      </c>
      <c r="G54" s="43">
        <f t="shared" si="2"/>
        <v>46.879500000000007</v>
      </c>
      <c r="H54" s="43">
        <f t="shared" si="2"/>
        <v>38.350799999998344</v>
      </c>
      <c r="I54" s="43">
        <f t="shared" si="2"/>
        <v>0</v>
      </c>
      <c r="J54" s="43">
        <f>+J52-J53</f>
        <v>607.53789999999572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B24" sqref="B2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65</v>
      </c>
      <c r="G11" s="5" t="s">
        <v>67</v>
      </c>
      <c r="H11" s="5" t="s">
        <v>69</v>
      </c>
      <c r="I11" s="5" t="s">
        <v>71</v>
      </c>
      <c r="J11" s="5" t="s">
        <v>75</v>
      </c>
      <c r="K11" s="5" t="s">
        <v>81</v>
      </c>
      <c r="L11" s="5" t="s">
        <v>54</v>
      </c>
      <c r="M11" s="5" t="s">
        <v>56</v>
      </c>
      <c r="N11" s="5" t="s">
        <v>58</v>
      </c>
      <c r="O11" s="5" t="s">
        <v>60</v>
      </c>
      <c r="P11" s="5" t="s">
        <v>66</v>
      </c>
      <c r="Q11" s="5" t="s">
        <v>68</v>
      </c>
      <c r="R11" s="5" t="s">
        <v>70</v>
      </c>
      <c r="S11" s="5" t="s">
        <v>72</v>
      </c>
      <c r="T11" s="5" t="s">
        <v>76</v>
      </c>
      <c r="U11" s="5" t="s">
        <v>80</v>
      </c>
      <c r="V11" s="5" t="s">
        <v>82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2482.7399999999998</v>
      </c>
      <c r="C12" s="26">
        <v>592.32000000000005</v>
      </c>
      <c r="D12" s="26">
        <v>4031.28</v>
      </c>
      <c r="E12" s="26">
        <v>3168.12</v>
      </c>
      <c r="F12" s="26">
        <v>2821.91</v>
      </c>
      <c r="G12" s="26">
        <v>3297.64</v>
      </c>
      <c r="H12" s="26">
        <v>3774.29</v>
      </c>
      <c r="I12" s="26">
        <v>1881.52</v>
      </c>
      <c r="J12" s="26">
        <v>355.95</v>
      </c>
      <c r="K12" s="26">
        <v>617.98</v>
      </c>
      <c r="L12" s="26">
        <v>3178.89</v>
      </c>
      <c r="M12" s="26">
        <v>4348.58</v>
      </c>
      <c r="N12" s="26">
        <v>4565.53</v>
      </c>
      <c r="O12" s="26">
        <v>5422.48</v>
      </c>
      <c r="P12" s="26">
        <v>5396.67</v>
      </c>
      <c r="Q12" s="26">
        <v>5818.52</v>
      </c>
      <c r="R12" s="26">
        <v>3752.9</v>
      </c>
      <c r="S12" s="26">
        <v>3586.63</v>
      </c>
      <c r="T12" s="26">
        <v>1699.77</v>
      </c>
      <c r="U12" s="26">
        <v>602.27</v>
      </c>
      <c r="V12" s="26">
        <v>3471.51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64867.499999999993</v>
      </c>
      <c r="AI12" s="26">
        <v>64867.13</v>
      </c>
      <c r="AJ12" s="69">
        <f>+AI12-AH12</f>
        <v>-0.36999999999534339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76.5</v>
      </c>
      <c r="D15" s="23">
        <v>47.9</v>
      </c>
      <c r="E15" s="23">
        <v>20.2</v>
      </c>
      <c r="F15" s="23"/>
      <c r="G15" s="23"/>
      <c r="H15" s="23"/>
      <c r="I15" s="23">
        <v>34.799999999999997</v>
      </c>
      <c r="J15" s="23">
        <v>7.5</v>
      </c>
      <c r="K15" s="23"/>
      <c r="L15" s="23">
        <v>103.7</v>
      </c>
      <c r="M15" s="23"/>
      <c r="N15" s="23">
        <v>32</v>
      </c>
      <c r="O15" s="23"/>
      <c r="P15" s="23"/>
      <c r="Q15" s="23"/>
      <c r="R15" s="23">
        <v>82.7</v>
      </c>
      <c r="S15" s="23">
        <v>108.5</v>
      </c>
      <c r="T15" s="23">
        <v>61</v>
      </c>
      <c r="U15" s="23">
        <v>136</v>
      </c>
      <c r="V15" s="23">
        <v>37.5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748.3</v>
      </c>
    </row>
    <row r="16" spans="1:36" s="32" customFormat="1" x14ac:dyDescent="0.25">
      <c r="A16" s="30" t="s">
        <v>20</v>
      </c>
      <c r="B16" s="31">
        <v>292</v>
      </c>
      <c r="C16" s="31"/>
      <c r="D16" s="31">
        <v>25</v>
      </c>
      <c r="E16" s="31">
        <v>255</v>
      </c>
      <c r="F16" s="31">
        <v>262</v>
      </c>
      <c r="G16" s="31">
        <v>156</v>
      </c>
      <c r="H16" s="31">
        <v>262</v>
      </c>
      <c r="I16" s="31">
        <v>113</v>
      </c>
      <c r="J16" s="31">
        <v>28</v>
      </c>
      <c r="K16" s="31">
        <v>72</v>
      </c>
      <c r="L16" s="31">
        <v>226</v>
      </c>
      <c r="M16" s="31">
        <v>463</v>
      </c>
      <c r="N16" s="31">
        <v>168</v>
      </c>
      <c r="O16" s="31">
        <v>446</v>
      </c>
      <c r="P16" s="31">
        <v>389</v>
      </c>
      <c r="Q16" s="31">
        <v>547</v>
      </c>
      <c r="R16" s="31">
        <v>542</v>
      </c>
      <c r="S16" s="31">
        <v>237</v>
      </c>
      <c r="T16" s="31">
        <v>103</v>
      </c>
      <c r="U16" s="31">
        <v>33</v>
      </c>
      <c r="V16" s="31">
        <v>271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4890</v>
      </c>
      <c r="AJ16" s="70"/>
    </row>
    <row r="17" spans="1:36" s="47" customFormat="1" x14ac:dyDescent="0.25">
      <c r="A17" s="46" t="s">
        <v>27</v>
      </c>
      <c r="B17" s="22">
        <f>B16*$B$8</f>
        <v>1354.8799999999999</v>
      </c>
      <c r="C17" s="22">
        <f>C16*$B$8</f>
        <v>0</v>
      </c>
      <c r="D17" s="22">
        <f t="shared" ref="D17:L17" si="2">D16*$B$8</f>
        <v>115.99999999999999</v>
      </c>
      <c r="E17" s="22">
        <f t="shared" si="2"/>
        <v>1183.1999999999998</v>
      </c>
      <c r="F17" s="22">
        <f t="shared" si="2"/>
        <v>1215.6799999999998</v>
      </c>
      <c r="G17" s="22">
        <f t="shared" si="2"/>
        <v>723.83999999999992</v>
      </c>
      <c r="H17" s="22">
        <f t="shared" si="2"/>
        <v>1215.6799999999998</v>
      </c>
      <c r="I17" s="22">
        <f t="shared" si="2"/>
        <v>524.31999999999994</v>
      </c>
      <c r="J17" s="22">
        <f t="shared" si="2"/>
        <v>129.91999999999999</v>
      </c>
      <c r="K17" s="22">
        <f t="shared" si="2"/>
        <v>334.08</v>
      </c>
      <c r="L17" s="22">
        <f t="shared" si="2"/>
        <v>1048.6399999999999</v>
      </c>
      <c r="M17" s="22">
        <f t="shared" ref="M17:R17" si="3">M16*$B$8</f>
        <v>2148.3199999999997</v>
      </c>
      <c r="N17" s="22">
        <f t="shared" si="3"/>
        <v>779.52</v>
      </c>
      <c r="O17" s="22">
        <f t="shared" si="3"/>
        <v>2069.44</v>
      </c>
      <c r="P17" s="22">
        <f t="shared" si="3"/>
        <v>1804.9599999999998</v>
      </c>
      <c r="Q17" s="22">
        <f t="shared" si="3"/>
        <v>2538.08</v>
      </c>
      <c r="R17" s="22">
        <f t="shared" si="3"/>
        <v>2514.8799999999997</v>
      </c>
      <c r="S17" s="22">
        <f t="shared" ref="S17:AG17" si="4">S16*$B$8</f>
        <v>1099.6799999999998</v>
      </c>
      <c r="T17" s="22">
        <f t="shared" si="4"/>
        <v>477.91999999999996</v>
      </c>
      <c r="U17" s="22">
        <f t="shared" si="4"/>
        <v>153.11999999999998</v>
      </c>
      <c r="V17" s="22">
        <f t="shared" si="4"/>
        <v>1257.4399999999998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22689.599999999995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292</v>
      </c>
      <c r="C22" s="20">
        <f t="shared" ref="C22:L22" si="11">+C16+C18+C20</f>
        <v>0</v>
      </c>
      <c r="D22" s="20">
        <f t="shared" si="11"/>
        <v>25</v>
      </c>
      <c r="E22" s="20">
        <f t="shared" si="11"/>
        <v>255</v>
      </c>
      <c r="F22" s="20">
        <f t="shared" si="11"/>
        <v>262</v>
      </c>
      <c r="G22" s="20">
        <f t="shared" si="11"/>
        <v>156</v>
      </c>
      <c r="H22" s="20">
        <f t="shared" si="11"/>
        <v>262</v>
      </c>
      <c r="I22" s="20">
        <f t="shared" si="11"/>
        <v>113</v>
      </c>
      <c r="J22" s="20">
        <f t="shared" si="11"/>
        <v>28</v>
      </c>
      <c r="K22" s="20">
        <f t="shared" si="11"/>
        <v>72</v>
      </c>
      <c r="L22" s="20">
        <f t="shared" si="11"/>
        <v>226</v>
      </c>
      <c r="M22" s="20">
        <f t="shared" ref="M22:S22" si="12">+M16+M18+M20</f>
        <v>463</v>
      </c>
      <c r="N22" s="20">
        <f t="shared" si="12"/>
        <v>168</v>
      </c>
      <c r="O22" s="20">
        <f t="shared" si="12"/>
        <v>446</v>
      </c>
      <c r="P22" s="20">
        <f t="shared" si="12"/>
        <v>389</v>
      </c>
      <c r="Q22" s="20">
        <f t="shared" si="12"/>
        <v>547</v>
      </c>
      <c r="R22" s="20">
        <f t="shared" si="12"/>
        <v>542</v>
      </c>
      <c r="S22" s="20">
        <f t="shared" si="12"/>
        <v>237</v>
      </c>
      <c r="T22" s="20">
        <f t="shared" ref="T22:AG22" si="13">+T16+T18+T20</f>
        <v>103</v>
      </c>
      <c r="U22" s="20">
        <f t="shared" si="13"/>
        <v>33</v>
      </c>
      <c r="V22" s="20">
        <f t="shared" si="13"/>
        <v>271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4890</v>
      </c>
    </row>
    <row r="23" spans="1:36" s="47" customFormat="1" x14ac:dyDescent="0.25">
      <c r="A23" s="48" t="s">
        <v>26</v>
      </c>
      <c r="B23" s="19">
        <f>+B17+B19+B21</f>
        <v>1354.8799999999999</v>
      </c>
      <c r="C23" s="19">
        <f t="shared" ref="C23:L23" si="14">+C17+C19+C21</f>
        <v>0</v>
      </c>
      <c r="D23" s="19">
        <f t="shared" si="14"/>
        <v>115.99999999999999</v>
      </c>
      <c r="E23" s="19">
        <f t="shared" si="14"/>
        <v>1183.1999999999998</v>
      </c>
      <c r="F23" s="19">
        <f t="shared" si="14"/>
        <v>1215.6799999999998</v>
      </c>
      <c r="G23" s="19">
        <f t="shared" si="14"/>
        <v>723.83999999999992</v>
      </c>
      <c r="H23" s="19">
        <f t="shared" si="14"/>
        <v>1215.6799999999998</v>
      </c>
      <c r="I23" s="19">
        <f t="shared" si="14"/>
        <v>524.31999999999994</v>
      </c>
      <c r="J23" s="19">
        <f t="shared" si="14"/>
        <v>129.91999999999999</v>
      </c>
      <c r="K23" s="19">
        <f t="shared" si="14"/>
        <v>334.08</v>
      </c>
      <c r="L23" s="19">
        <f t="shared" si="14"/>
        <v>1048.6399999999999</v>
      </c>
      <c r="M23" s="19">
        <f t="shared" ref="M23:S23" si="15">+M17+M19+M21</f>
        <v>2148.3199999999997</v>
      </c>
      <c r="N23" s="19">
        <f t="shared" si="15"/>
        <v>779.52</v>
      </c>
      <c r="O23" s="19">
        <f t="shared" si="15"/>
        <v>2069.44</v>
      </c>
      <c r="P23" s="19">
        <f t="shared" si="15"/>
        <v>1804.9599999999998</v>
      </c>
      <c r="Q23" s="19">
        <f t="shared" si="15"/>
        <v>2538.08</v>
      </c>
      <c r="R23" s="19">
        <f t="shared" si="15"/>
        <v>2514.8799999999997</v>
      </c>
      <c r="S23" s="19">
        <f t="shared" si="15"/>
        <v>1099.6799999999998</v>
      </c>
      <c r="T23" s="19">
        <f t="shared" ref="T23:AG23" si="16">+T17+T19+T21</f>
        <v>477.91999999999996</v>
      </c>
      <c r="U23" s="19">
        <f t="shared" si="16"/>
        <v>153.11999999999998</v>
      </c>
      <c r="V23" s="19">
        <f t="shared" si="16"/>
        <v>1257.4399999999998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22689.599999999995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20</v>
      </c>
      <c r="I24" s="34">
        <v>15</v>
      </c>
      <c r="J24" s="34"/>
      <c r="K24" s="34"/>
      <c r="L24" s="34"/>
      <c r="M24" s="34"/>
      <c r="N24" s="34">
        <v>16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51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92.8</v>
      </c>
      <c r="I25" s="22">
        <f t="shared" si="18"/>
        <v>69.599999999999994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74.239999999999995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236.64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20</v>
      </c>
      <c r="I30" s="21">
        <f t="shared" si="23"/>
        <v>15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16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51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92.8</v>
      </c>
      <c r="I31" s="19">
        <f t="shared" si="26"/>
        <v>69.599999999999994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74.239999999999995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236.64</v>
      </c>
    </row>
    <row r="32" spans="1:36" x14ac:dyDescent="0.25">
      <c r="A32" s="13" t="s">
        <v>34</v>
      </c>
      <c r="B32" s="36"/>
      <c r="C32" s="36"/>
      <c r="D32" s="36">
        <v>387.65</v>
      </c>
      <c r="E32" s="36">
        <v>41.29</v>
      </c>
      <c r="F32" s="36"/>
      <c r="G32" s="36">
        <v>50</v>
      </c>
      <c r="H32" s="36">
        <v>302.95</v>
      </c>
      <c r="I32" s="36"/>
      <c r="J32" s="36"/>
      <c r="K32" s="36"/>
      <c r="L32" s="36"/>
      <c r="M32" s="37">
        <v>43.3</v>
      </c>
      <c r="N32" s="37"/>
      <c r="O32" s="37">
        <v>42</v>
      </c>
      <c r="P32" s="37">
        <v>237.64</v>
      </c>
      <c r="Q32" s="37">
        <v>417.54</v>
      </c>
      <c r="R32" s="37"/>
      <c r="S32" s="37">
        <v>19.23</v>
      </c>
      <c r="T32" s="37"/>
      <c r="U32" s="37"/>
      <c r="V32" s="37">
        <v>33.65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1575.25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1798.6959999999997</v>
      </c>
      <c r="E33" s="22">
        <f t="shared" si="30"/>
        <v>191.58559999999997</v>
      </c>
      <c r="F33" s="22">
        <f t="shared" si="30"/>
        <v>0</v>
      </c>
      <c r="G33" s="22">
        <f t="shared" si="30"/>
        <v>231.99999999999997</v>
      </c>
      <c r="H33" s="22">
        <f t="shared" si="30"/>
        <v>1405.6879999999999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200.91199999999998</v>
      </c>
      <c r="N33" s="22">
        <f t="shared" si="31"/>
        <v>0</v>
      </c>
      <c r="O33" s="22">
        <f t="shared" si="31"/>
        <v>194.88</v>
      </c>
      <c r="P33" s="22">
        <f t="shared" si="31"/>
        <v>1102.6496</v>
      </c>
      <c r="Q33" s="22">
        <f t="shared" si="31"/>
        <v>1937.3856000000001</v>
      </c>
      <c r="R33" s="22">
        <f t="shared" si="31"/>
        <v>0</v>
      </c>
      <c r="S33" s="22">
        <f t="shared" ref="S33:AG33" si="32">S32*$B$8</f>
        <v>89.227199999999996</v>
      </c>
      <c r="T33" s="22">
        <f t="shared" si="32"/>
        <v>0</v>
      </c>
      <c r="U33" s="22">
        <f t="shared" si="32"/>
        <v>0</v>
      </c>
      <c r="V33" s="22">
        <f t="shared" si="32"/>
        <v>156.136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7309.1600000000008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387.65</v>
      </c>
      <c r="E38" s="20">
        <f t="shared" si="39"/>
        <v>41.29</v>
      </c>
      <c r="F38" s="20">
        <f t="shared" si="39"/>
        <v>0</v>
      </c>
      <c r="G38" s="20">
        <f t="shared" si="39"/>
        <v>50</v>
      </c>
      <c r="H38" s="20">
        <f t="shared" si="39"/>
        <v>302.95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43.3</v>
      </c>
      <c r="N38" s="20">
        <f t="shared" si="40"/>
        <v>0</v>
      </c>
      <c r="O38" s="20">
        <f t="shared" si="40"/>
        <v>42</v>
      </c>
      <c r="P38" s="20">
        <f t="shared" si="40"/>
        <v>237.64</v>
      </c>
      <c r="Q38" s="20">
        <f t="shared" si="40"/>
        <v>417.54</v>
      </c>
      <c r="R38" s="20">
        <f t="shared" si="40"/>
        <v>0</v>
      </c>
      <c r="S38" s="20">
        <f t="shared" si="40"/>
        <v>19.23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33.65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1575.25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1798.6959999999997</v>
      </c>
      <c r="E39" s="19">
        <f t="shared" si="42"/>
        <v>191.58559999999997</v>
      </c>
      <c r="F39" s="19">
        <f t="shared" si="42"/>
        <v>0</v>
      </c>
      <c r="G39" s="19">
        <f t="shared" si="42"/>
        <v>231.99999999999997</v>
      </c>
      <c r="H39" s="19">
        <f t="shared" si="42"/>
        <v>1405.6879999999999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200.91199999999998</v>
      </c>
      <c r="N39" s="19">
        <f t="shared" si="43"/>
        <v>0</v>
      </c>
      <c r="O39" s="19">
        <f t="shared" si="43"/>
        <v>194.88</v>
      </c>
      <c r="P39" s="19">
        <f t="shared" si="43"/>
        <v>1102.6496</v>
      </c>
      <c r="Q39" s="19">
        <f t="shared" si="43"/>
        <v>1937.3856000000001</v>
      </c>
      <c r="R39" s="19">
        <f t="shared" si="43"/>
        <v>0</v>
      </c>
      <c r="S39" s="19">
        <f t="shared" si="43"/>
        <v>89.227199999999996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156.136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7309.1600000000008</v>
      </c>
    </row>
    <row r="40" spans="1:34" x14ac:dyDescent="0.25">
      <c r="A40" s="13" t="s">
        <v>43</v>
      </c>
      <c r="B40" s="36"/>
      <c r="C40" s="36"/>
      <c r="D40" s="36">
        <v>113.44</v>
      </c>
      <c r="E40" s="36"/>
      <c r="F40" s="36">
        <v>23.69</v>
      </c>
      <c r="G40" s="36">
        <v>74.84</v>
      </c>
      <c r="H40" s="36">
        <v>49.04</v>
      </c>
      <c r="I40" s="36"/>
      <c r="J40" s="36"/>
      <c r="K40" s="36"/>
      <c r="L40" s="36"/>
      <c r="M40" s="36"/>
      <c r="N40" s="36"/>
      <c r="O40" s="36">
        <v>25.99</v>
      </c>
      <c r="P40" s="36">
        <v>14.95</v>
      </c>
      <c r="Q40" s="36"/>
      <c r="R40" s="36">
        <v>12.38</v>
      </c>
      <c r="S40" s="36"/>
      <c r="T40" s="36"/>
      <c r="U40" s="36"/>
      <c r="V40" s="36">
        <v>51.87</v>
      </c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366.2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526.36159999999995</v>
      </c>
      <c r="E41" s="22">
        <f t="shared" si="45"/>
        <v>0</v>
      </c>
      <c r="F41" s="22">
        <f t="shared" si="45"/>
        <v>109.9216</v>
      </c>
      <c r="G41" s="22">
        <f t="shared" si="45"/>
        <v>347.25759999999997</v>
      </c>
      <c r="H41" s="22">
        <f t="shared" si="45"/>
        <v>227.54559999999998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120.59359999999998</v>
      </c>
      <c r="P41" s="22">
        <f t="shared" si="46"/>
        <v>69.367999999999995</v>
      </c>
      <c r="Q41" s="22">
        <f t="shared" si="46"/>
        <v>0</v>
      </c>
      <c r="R41" s="22">
        <f t="shared" si="46"/>
        <v>57.443199999999997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240.67679999999996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1699.1679999999997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113.44</v>
      </c>
      <c r="E46" s="20">
        <f t="shared" si="54"/>
        <v>0</v>
      </c>
      <c r="F46" s="20">
        <f t="shared" si="54"/>
        <v>23.69</v>
      </c>
      <c r="G46" s="20">
        <f t="shared" si="54"/>
        <v>74.84</v>
      </c>
      <c r="H46" s="20">
        <f t="shared" si="54"/>
        <v>49.04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25.99</v>
      </c>
      <c r="P46" s="20">
        <f t="shared" si="55"/>
        <v>14.95</v>
      </c>
      <c r="Q46" s="20">
        <f t="shared" si="55"/>
        <v>0</v>
      </c>
      <c r="R46" s="20">
        <f t="shared" si="55"/>
        <v>12.38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51.87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366.2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526.36159999999995</v>
      </c>
      <c r="E47" s="19">
        <f t="shared" si="57"/>
        <v>0</v>
      </c>
      <c r="F47" s="19">
        <f t="shared" si="57"/>
        <v>109.9216</v>
      </c>
      <c r="G47" s="19">
        <f t="shared" si="57"/>
        <v>347.25759999999997</v>
      </c>
      <c r="H47" s="19">
        <f t="shared" si="57"/>
        <v>227.54559999999998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120.59359999999998</v>
      </c>
      <c r="P47" s="19">
        <f t="shared" si="58"/>
        <v>69.367999999999995</v>
      </c>
      <c r="Q47" s="19">
        <f t="shared" si="58"/>
        <v>0</v>
      </c>
      <c r="R47" s="19">
        <f t="shared" si="58"/>
        <v>57.443199999999997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240.67679999999996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1699.1679999999997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405.01</v>
      </c>
      <c r="C49" s="44">
        <v>511.93</v>
      </c>
      <c r="D49" s="44">
        <v>1106.01</v>
      </c>
      <c r="E49" s="44">
        <v>1731.06</v>
      </c>
      <c r="F49" s="44">
        <v>1121.96</v>
      </c>
      <c r="G49" s="44">
        <v>1288.6300000000001</v>
      </c>
      <c r="H49" s="44">
        <v>798.72</v>
      </c>
      <c r="I49" s="44">
        <v>625.99</v>
      </c>
      <c r="J49" s="44">
        <v>219.28</v>
      </c>
      <c r="K49" s="44">
        <v>297.57</v>
      </c>
      <c r="L49" s="44">
        <v>1011.92</v>
      </c>
      <c r="M49" s="45">
        <v>1939.44</v>
      </c>
      <c r="N49" s="45">
        <v>2672.26</v>
      </c>
      <c r="O49" s="45">
        <v>3035.29</v>
      </c>
      <c r="P49" s="45">
        <v>1981.95</v>
      </c>
      <c r="Q49" s="45">
        <v>1387.81</v>
      </c>
      <c r="R49" s="45">
        <v>882.75</v>
      </c>
      <c r="S49" s="45">
        <v>1529.26</v>
      </c>
      <c r="T49" s="45">
        <v>1161.9100000000001</v>
      </c>
      <c r="U49" s="45">
        <v>291.89999999999998</v>
      </c>
      <c r="V49" s="45">
        <v>1782.32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25782.97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730.14</v>
      </c>
      <c r="C53" s="44"/>
      <c r="D53" s="44">
        <v>390.05</v>
      </c>
      <c r="E53" s="44"/>
      <c r="F53" s="44"/>
      <c r="G53" s="44"/>
      <c r="H53" s="44"/>
      <c r="I53" s="44">
        <v>627.51</v>
      </c>
      <c r="J53" s="44"/>
      <c r="K53" s="44"/>
      <c r="L53" s="44">
        <v>1009.31</v>
      </c>
      <c r="M53" s="45"/>
      <c r="N53" s="45">
        <v>979.61</v>
      </c>
      <c r="O53" s="45"/>
      <c r="P53" s="45"/>
      <c r="Q53" s="45"/>
      <c r="R53" s="45"/>
      <c r="S53" s="45">
        <v>759.18</v>
      </c>
      <c r="T53" s="45"/>
      <c r="U53" s="45">
        <v>27.8</v>
      </c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4523.6000000000004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>
        <v>181.22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181.22</v>
      </c>
    </row>
    <row r="55" spans="1:34" x14ac:dyDescent="0.25">
      <c r="A55" s="17" t="s">
        <v>52</v>
      </c>
      <c r="B55" s="44"/>
      <c r="C55" s="44"/>
      <c r="D55" s="44">
        <v>47.28</v>
      </c>
      <c r="E55" s="44">
        <v>41.77</v>
      </c>
      <c r="F55" s="44">
        <v>403.89</v>
      </c>
      <c r="G55" s="44">
        <v>549.55999999999995</v>
      </c>
      <c r="H55" s="44">
        <v>52.04</v>
      </c>
      <c r="I55" s="44"/>
      <c r="J55" s="44"/>
      <c r="K55" s="44"/>
      <c r="L55" s="44">
        <v>10.77</v>
      </c>
      <c r="M55" s="45">
        <v>89.56</v>
      </c>
      <c r="N55" s="45">
        <v>30</v>
      </c>
      <c r="O55" s="45">
        <v>17</v>
      </c>
      <c r="P55" s="45">
        <v>440.46</v>
      </c>
      <c r="Q55" s="45"/>
      <c r="R55" s="45">
        <v>216.08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1898.4099999999999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2490.0299999999997</v>
      </c>
      <c r="C64" s="53">
        <f t="shared" ref="C64:AG64" si="61">+C15+C23+C31+C39+C47+C48+C49+C50+C51+C52+C53+C54+C55+C56+C57+C58+C59+C60+C61+C62+C63</f>
        <v>588.43000000000006</v>
      </c>
      <c r="D64" s="53">
        <f t="shared" si="61"/>
        <v>4032.2976000000003</v>
      </c>
      <c r="E64" s="53">
        <f t="shared" si="61"/>
        <v>3167.8155999999994</v>
      </c>
      <c r="F64" s="53">
        <f t="shared" si="61"/>
        <v>2851.4515999999999</v>
      </c>
      <c r="G64" s="53">
        <f t="shared" si="61"/>
        <v>3322.5075999999999</v>
      </c>
      <c r="H64" s="53">
        <f t="shared" si="61"/>
        <v>3792.4735999999994</v>
      </c>
      <c r="I64" s="53">
        <f t="shared" si="61"/>
        <v>1882.22</v>
      </c>
      <c r="J64" s="53">
        <f t="shared" si="61"/>
        <v>356.7</v>
      </c>
      <c r="K64" s="53">
        <f t="shared" si="61"/>
        <v>631.65</v>
      </c>
      <c r="L64" s="53">
        <f t="shared" si="61"/>
        <v>3184.3399999999997</v>
      </c>
      <c r="M64" s="53">
        <f t="shared" si="61"/>
        <v>4378.232</v>
      </c>
      <c r="N64" s="53">
        <f t="shared" si="61"/>
        <v>4567.63</v>
      </c>
      <c r="O64" s="53">
        <f t="shared" si="61"/>
        <v>5437.2036000000007</v>
      </c>
      <c r="P64" s="53">
        <f t="shared" si="61"/>
        <v>5399.3876</v>
      </c>
      <c r="Q64" s="53">
        <f t="shared" si="61"/>
        <v>5863.275599999999</v>
      </c>
      <c r="R64" s="53">
        <f t="shared" si="61"/>
        <v>3753.8531999999996</v>
      </c>
      <c r="S64" s="53">
        <f t="shared" si="61"/>
        <v>3585.8471999999997</v>
      </c>
      <c r="T64" s="53">
        <f t="shared" si="61"/>
        <v>1700.83</v>
      </c>
      <c r="U64" s="53">
        <f t="shared" si="61"/>
        <v>608.81999999999994</v>
      </c>
      <c r="V64" s="53">
        <f t="shared" si="61"/>
        <v>3474.0727999999999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65069.068000000007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7 D</v>
      </c>
      <c r="G66" s="55" t="str">
        <f t="shared" si="62"/>
        <v>CAJA 8 D</v>
      </c>
      <c r="H66" s="55" t="str">
        <f t="shared" si="62"/>
        <v>CAJA 9 D</v>
      </c>
      <c r="I66" s="55" t="str">
        <f t="shared" si="62"/>
        <v>CAJA 10 D</v>
      </c>
      <c r="J66" s="55" t="str">
        <f t="shared" si="62"/>
        <v>CAJA 12 D</v>
      </c>
      <c r="K66" s="55" t="str">
        <f t="shared" si="62"/>
        <v>CAJA 15 D</v>
      </c>
      <c r="L66" s="55" t="str">
        <f t="shared" si="62"/>
        <v>CAJA 1 N</v>
      </c>
      <c r="M66" s="55" t="str">
        <f t="shared" si="62"/>
        <v>CAJA 2 N</v>
      </c>
      <c r="N66" s="55" t="str">
        <f t="shared" si="62"/>
        <v>CAJA 3 N</v>
      </c>
      <c r="O66" s="55" t="str">
        <f t="shared" si="62"/>
        <v>CAJA 4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9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15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2482.7399999999998</v>
      </c>
      <c r="C67" s="57">
        <f t="shared" ref="C67:L67" si="63">C12</f>
        <v>592.32000000000005</v>
      </c>
      <c r="D67" s="57">
        <f t="shared" si="63"/>
        <v>4031.28</v>
      </c>
      <c r="E67" s="57">
        <f t="shared" si="63"/>
        <v>3168.12</v>
      </c>
      <c r="F67" s="57">
        <f t="shared" si="63"/>
        <v>2821.91</v>
      </c>
      <c r="G67" s="57">
        <f t="shared" si="63"/>
        <v>3297.64</v>
      </c>
      <c r="H67" s="57">
        <f t="shared" si="63"/>
        <v>3774.29</v>
      </c>
      <c r="I67" s="57">
        <f t="shared" si="63"/>
        <v>1881.52</v>
      </c>
      <c r="J67" s="57">
        <f t="shared" si="63"/>
        <v>355.95</v>
      </c>
      <c r="K67" s="57">
        <f t="shared" si="63"/>
        <v>617.98</v>
      </c>
      <c r="L67" s="57">
        <f t="shared" si="63"/>
        <v>3178.89</v>
      </c>
      <c r="M67" s="57">
        <f t="shared" ref="M67:AG67" si="64">M12</f>
        <v>4348.58</v>
      </c>
      <c r="N67" s="57">
        <f t="shared" si="64"/>
        <v>4565.53</v>
      </c>
      <c r="O67" s="57">
        <f t="shared" si="64"/>
        <v>5422.48</v>
      </c>
      <c r="P67" s="57">
        <f t="shared" si="64"/>
        <v>5396.67</v>
      </c>
      <c r="Q67" s="57">
        <f t="shared" si="64"/>
        <v>5818.52</v>
      </c>
      <c r="R67" s="57">
        <f t="shared" si="64"/>
        <v>3752.9</v>
      </c>
      <c r="S67" s="57">
        <f t="shared" si="64"/>
        <v>3586.63</v>
      </c>
      <c r="T67" s="57">
        <f t="shared" si="64"/>
        <v>1699.77</v>
      </c>
      <c r="U67" s="57">
        <f t="shared" si="64"/>
        <v>602.27</v>
      </c>
      <c r="V67" s="57">
        <f t="shared" si="64"/>
        <v>3471.51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64867.499999999993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2482.7399999999998</v>
      </c>
      <c r="C69" s="59">
        <f t="shared" ref="C69:L69" si="67">+C67+C68</f>
        <v>592.32000000000005</v>
      </c>
      <c r="D69" s="59">
        <f t="shared" si="67"/>
        <v>4031.28</v>
      </c>
      <c r="E69" s="59">
        <f t="shared" si="67"/>
        <v>3168.12</v>
      </c>
      <c r="F69" s="59">
        <f t="shared" si="67"/>
        <v>2821.91</v>
      </c>
      <c r="G69" s="59">
        <f t="shared" si="67"/>
        <v>3297.64</v>
      </c>
      <c r="H69" s="59">
        <f t="shared" si="67"/>
        <v>3774.29</v>
      </c>
      <c r="I69" s="59">
        <f t="shared" si="67"/>
        <v>1881.52</v>
      </c>
      <c r="J69" s="59">
        <f t="shared" si="67"/>
        <v>355.95</v>
      </c>
      <c r="K69" s="59">
        <f t="shared" si="67"/>
        <v>617.98</v>
      </c>
      <c r="L69" s="59">
        <f t="shared" si="67"/>
        <v>3178.89</v>
      </c>
      <c r="M69" s="59">
        <f t="shared" ref="M69:AG69" si="68">+M67+M68</f>
        <v>4348.58</v>
      </c>
      <c r="N69" s="59">
        <f t="shared" si="68"/>
        <v>4565.53</v>
      </c>
      <c r="O69" s="59">
        <f t="shared" si="68"/>
        <v>5422.48</v>
      </c>
      <c r="P69" s="59">
        <f t="shared" si="68"/>
        <v>5396.67</v>
      </c>
      <c r="Q69" s="59">
        <f t="shared" si="68"/>
        <v>5818.52</v>
      </c>
      <c r="R69" s="59">
        <f t="shared" si="68"/>
        <v>3752.9</v>
      </c>
      <c r="S69" s="59">
        <f t="shared" si="68"/>
        <v>3586.63</v>
      </c>
      <c r="T69" s="59">
        <f t="shared" si="68"/>
        <v>1699.77</v>
      </c>
      <c r="U69" s="59">
        <f t="shared" si="68"/>
        <v>602.27</v>
      </c>
      <c r="V69" s="59">
        <f t="shared" si="68"/>
        <v>3471.51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64867.499999999993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7.2899999999999636</v>
      </c>
      <c r="C70" s="57">
        <f t="shared" si="69"/>
        <v>-3.8899999999999864</v>
      </c>
      <c r="D70" s="57">
        <f t="shared" si="69"/>
        <v>1.0176000000001295</v>
      </c>
      <c r="E70" s="57">
        <f t="shared" si="69"/>
        <v>-0.30440000000044165</v>
      </c>
      <c r="F70" s="57">
        <f t="shared" si="69"/>
        <v>29.541600000000017</v>
      </c>
      <c r="G70" s="57">
        <f t="shared" si="69"/>
        <v>24.867600000000039</v>
      </c>
      <c r="H70" s="57">
        <f t="shared" si="69"/>
        <v>18.183599999999387</v>
      </c>
      <c r="I70" s="57">
        <f t="shared" si="69"/>
        <v>0.70000000000004547</v>
      </c>
      <c r="J70" s="57">
        <f t="shared" si="69"/>
        <v>0.75</v>
      </c>
      <c r="K70" s="57">
        <f t="shared" si="69"/>
        <v>13.669999999999959</v>
      </c>
      <c r="L70" s="57">
        <f t="shared" si="69"/>
        <v>5.4499999999998181</v>
      </c>
      <c r="M70" s="57">
        <f t="shared" ref="M70:AG70" si="70">+M64-M69</f>
        <v>29.652000000000044</v>
      </c>
      <c r="N70" s="57">
        <f t="shared" si="70"/>
        <v>2.1000000000003638</v>
      </c>
      <c r="O70" s="57">
        <f t="shared" si="70"/>
        <v>14.72360000000117</v>
      </c>
      <c r="P70" s="57">
        <f t="shared" si="70"/>
        <v>2.7175999999999476</v>
      </c>
      <c r="Q70" s="57">
        <f t="shared" si="70"/>
        <v>44.755599999998594</v>
      </c>
      <c r="R70" s="57">
        <f t="shared" si="70"/>
        <v>0.95319999999946958</v>
      </c>
      <c r="S70" s="57">
        <f t="shared" si="70"/>
        <v>-0.78280000000040673</v>
      </c>
      <c r="T70" s="57">
        <f t="shared" si="70"/>
        <v>1.0599999999999454</v>
      </c>
      <c r="U70" s="57">
        <f t="shared" si="70"/>
        <v>6.5499999999999545</v>
      </c>
      <c r="V70" s="57">
        <f t="shared" si="70"/>
        <v>2.5627999999996973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201.56799999999771</v>
      </c>
    </row>
    <row r="71" spans="1:34" ht="101.25" customHeight="1" x14ac:dyDescent="0.25">
      <c r="A71" s="77" t="s">
        <v>96</v>
      </c>
      <c r="B71" s="14"/>
      <c r="C71" s="14" t="s">
        <v>138</v>
      </c>
      <c r="D71" s="14"/>
      <c r="E71" s="14"/>
      <c r="F71" s="14" t="s">
        <v>139</v>
      </c>
      <c r="G71" s="14" t="s">
        <v>141</v>
      </c>
      <c r="H71" s="14" t="s">
        <v>142</v>
      </c>
      <c r="I71" s="14"/>
      <c r="J71" s="14"/>
      <c r="K71" s="14" t="s">
        <v>140</v>
      </c>
      <c r="L71" s="14" t="s">
        <v>143</v>
      </c>
      <c r="M71" s="29" t="s">
        <v>144</v>
      </c>
      <c r="N71" s="29"/>
      <c r="O71" s="29" t="s">
        <v>145</v>
      </c>
      <c r="P71" s="29" t="s">
        <v>146</v>
      </c>
      <c r="Q71" s="29" t="s">
        <v>141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Q72" s="12" t="s">
        <v>147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1932.43</v>
      </c>
      <c r="C12" s="26">
        <v>1043.3599999999999</v>
      </c>
      <c r="D12" s="26">
        <v>1102.8499999999999</v>
      </c>
      <c r="E12" s="26">
        <v>1104.8900000000001</v>
      </c>
      <c r="F12" s="26">
        <v>1376.68</v>
      </c>
      <c r="G12" s="26">
        <v>938.67</v>
      </c>
      <c r="H12" s="26">
        <v>890.17</v>
      </c>
      <c r="I12" s="26">
        <v>2195.8200000000002</v>
      </c>
      <c r="J12" s="26">
        <v>2554.14</v>
      </c>
      <c r="K12" s="26">
        <v>2587.5300000000002</v>
      </c>
      <c r="L12" s="26">
        <v>3787.11</v>
      </c>
      <c r="M12" s="26">
        <v>3309.05</v>
      </c>
      <c r="N12" s="26">
        <v>2132.75</v>
      </c>
      <c r="O12" s="26">
        <v>1978.12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26933.569999999996</v>
      </c>
      <c r="AI12" s="26">
        <v>26933.56</v>
      </c>
      <c r="AJ12" s="69">
        <f>+AI12-AH12</f>
        <v>-9.9999999947613105E-3</v>
      </c>
    </row>
    <row r="13" spans="1:36" ht="19.5" customHeight="1" x14ac:dyDescent="0.25">
      <c r="A13" s="25" t="s">
        <v>117</v>
      </c>
      <c r="B13" s="26"/>
      <c r="C13" s="26"/>
      <c r="D13" s="26">
        <v>60</v>
      </c>
      <c r="E13" s="26"/>
      <c r="F13" s="26"/>
      <c r="G13" s="26"/>
      <c r="H13" s="26"/>
      <c r="I13" s="26"/>
      <c r="J13" s="26">
        <v>36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96</v>
      </c>
      <c r="AI13" s="26"/>
      <c r="AJ13" s="69">
        <f>+AI13-AH13</f>
        <v>-96</v>
      </c>
    </row>
    <row r="14" spans="1:36" ht="19.5" customHeight="1" x14ac:dyDescent="0.25">
      <c r="A14" s="25" t="s">
        <v>118</v>
      </c>
      <c r="B14" s="26"/>
      <c r="C14" s="26"/>
      <c r="D14" s="26">
        <v>42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42</v>
      </c>
      <c r="AI14" s="26"/>
      <c r="AJ14" s="69">
        <f>+AI14-AH14</f>
        <v>-42</v>
      </c>
    </row>
    <row r="15" spans="1:36" x14ac:dyDescent="0.25">
      <c r="A15" s="13" t="s">
        <v>0</v>
      </c>
      <c r="B15" s="23">
        <v>78.599999999999994</v>
      </c>
      <c r="C15" s="23">
        <v>88.45</v>
      </c>
      <c r="D15" s="23">
        <v>0</v>
      </c>
      <c r="E15" s="23">
        <v>13.5</v>
      </c>
      <c r="F15" s="23">
        <v>43.7</v>
      </c>
      <c r="G15" s="23">
        <v>45.9</v>
      </c>
      <c r="H15" s="23">
        <v>14.6</v>
      </c>
      <c r="I15" s="23">
        <v>78</v>
      </c>
      <c r="J15" s="23">
        <v>83</v>
      </c>
      <c r="K15" s="23">
        <v>88.6</v>
      </c>
      <c r="L15" s="23">
        <v>69.5</v>
      </c>
      <c r="M15" s="23">
        <v>38.5</v>
      </c>
      <c r="N15" s="23">
        <v>167.6</v>
      </c>
      <c r="O15" s="23">
        <v>48.7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858.65000000000009</v>
      </c>
    </row>
    <row r="16" spans="1:36" s="32" customFormat="1" x14ac:dyDescent="0.25">
      <c r="A16" s="30" t="s">
        <v>20</v>
      </c>
      <c r="B16" s="31">
        <v>128</v>
      </c>
      <c r="C16" s="31">
        <v>0</v>
      </c>
      <c r="D16" s="31">
        <v>70</v>
      </c>
      <c r="E16" s="31">
        <v>80</v>
      </c>
      <c r="F16" s="31">
        <v>82</v>
      </c>
      <c r="G16" s="31">
        <v>102</v>
      </c>
      <c r="H16" s="31">
        <v>30</v>
      </c>
      <c r="I16" s="31">
        <v>165</v>
      </c>
      <c r="J16" s="31">
        <v>274</v>
      </c>
      <c r="K16" s="31">
        <v>235</v>
      </c>
      <c r="L16" s="31">
        <v>440</v>
      </c>
      <c r="M16" s="31">
        <v>280</v>
      </c>
      <c r="N16" s="31">
        <v>232</v>
      </c>
      <c r="O16" s="31">
        <v>141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2259</v>
      </c>
      <c r="AJ16" s="70"/>
    </row>
    <row r="17" spans="1:36" s="47" customFormat="1" x14ac:dyDescent="0.25">
      <c r="A17" s="46" t="s">
        <v>27</v>
      </c>
      <c r="B17" s="22">
        <f>B16*$B$8</f>
        <v>593.91999999999996</v>
      </c>
      <c r="C17" s="22">
        <f>C16*$B$8</f>
        <v>0</v>
      </c>
      <c r="D17" s="22">
        <f t="shared" ref="D17:AG17" si="2">D16*$B$8</f>
        <v>324.79999999999995</v>
      </c>
      <c r="E17" s="22">
        <f t="shared" si="2"/>
        <v>371.2</v>
      </c>
      <c r="F17" s="22">
        <f t="shared" si="2"/>
        <v>380.47999999999996</v>
      </c>
      <c r="G17" s="22">
        <f t="shared" si="2"/>
        <v>473.28</v>
      </c>
      <c r="H17" s="22">
        <f t="shared" si="2"/>
        <v>139.19999999999999</v>
      </c>
      <c r="I17" s="22">
        <f t="shared" si="2"/>
        <v>765.59999999999991</v>
      </c>
      <c r="J17" s="22">
        <f t="shared" si="2"/>
        <v>1271.3599999999999</v>
      </c>
      <c r="K17" s="22">
        <f t="shared" si="2"/>
        <v>1090.3999999999999</v>
      </c>
      <c r="L17" s="22">
        <f t="shared" si="2"/>
        <v>2041.6</v>
      </c>
      <c r="M17" s="22">
        <f t="shared" si="2"/>
        <v>1299.1999999999998</v>
      </c>
      <c r="N17" s="22">
        <f t="shared" si="2"/>
        <v>1076.48</v>
      </c>
      <c r="O17" s="22">
        <f t="shared" si="2"/>
        <v>654.24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10481.759999999997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128</v>
      </c>
      <c r="C22" s="20">
        <f t="shared" ref="C22:AG23" si="5">+C16+C18+C20</f>
        <v>0</v>
      </c>
      <c r="D22" s="20">
        <f t="shared" si="5"/>
        <v>70</v>
      </c>
      <c r="E22" s="20">
        <f t="shared" si="5"/>
        <v>80</v>
      </c>
      <c r="F22" s="20">
        <f t="shared" si="5"/>
        <v>82</v>
      </c>
      <c r="G22" s="20">
        <f t="shared" si="5"/>
        <v>102</v>
      </c>
      <c r="H22" s="20">
        <f t="shared" si="5"/>
        <v>30</v>
      </c>
      <c r="I22" s="20">
        <f t="shared" si="5"/>
        <v>165</v>
      </c>
      <c r="J22" s="20">
        <f t="shared" si="5"/>
        <v>274</v>
      </c>
      <c r="K22" s="20">
        <f t="shared" si="5"/>
        <v>235</v>
      </c>
      <c r="L22" s="20">
        <f t="shared" si="5"/>
        <v>440</v>
      </c>
      <c r="M22" s="20">
        <f t="shared" si="5"/>
        <v>280</v>
      </c>
      <c r="N22" s="20">
        <f t="shared" si="5"/>
        <v>232</v>
      </c>
      <c r="O22" s="20">
        <f t="shared" si="5"/>
        <v>141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2259</v>
      </c>
    </row>
    <row r="23" spans="1:36" s="47" customFormat="1" x14ac:dyDescent="0.25">
      <c r="A23" s="48" t="s">
        <v>26</v>
      </c>
      <c r="B23" s="19">
        <f>+B17+B19+B21</f>
        <v>593.91999999999996</v>
      </c>
      <c r="C23" s="19">
        <f t="shared" si="5"/>
        <v>0</v>
      </c>
      <c r="D23" s="19">
        <f t="shared" si="5"/>
        <v>324.79999999999995</v>
      </c>
      <c r="E23" s="19">
        <f t="shared" si="5"/>
        <v>371.2</v>
      </c>
      <c r="F23" s="19">
        <f t="shared" si="5"/>
        <v>380.47999999999996</v>
      </c>
      <c r="G23" s="19">
        <f t="shared" si="5"/>
        <v>473.28</v>
      </c>
      <c r="H23" s="19">
        <f t="shared" si="5"/>
        <v>139.19999999999999</v>
      </c>
      <c r="I23" s="19">
        <f t="shared" si="5"/>
        <v>765.59999999999991</v>
      </c>
      <c r="J23" s="19">
        <f t="shared" si="5"/>
        <v>1271.3599999999999</v>
      </c>
      <c r="K23" s="19">
        <f t="shared" si="5"/>
        <v>1090.3999999999999</v>
      </c>
      <c r="L23" s="19">
        <f t="shared" si="5"/>
        <v>2041.6</v>
      </c>
      <c r="M23" s="19">
        <f t="shared" si="5"/>
        <v>1299.1999999999998</v>
      </c>
      <c r="N23" s="19">
        <f t="shared" si="5"/>
        <v>1076.48</v>
      </c>
      <c r="O23" s="19">
        <f t="shared" si="5"/>
        <v>654.24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10481.759999999997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18</v>
      </c>
      <c r="G32" s="36"/>
      <c r="H32" s="36"/>
      <c r="I32" s="36"/>
      <c r="J32" s="36"/>
      <c r="K32" s="36"/>
      <c r="L32" s="36"/>
      <c r="M32" s="37">
        <v>19.86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37.86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83.52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92.150399999999991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175.67039999999997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18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19.86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37.86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83.52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92.150399999999991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175.67039999999997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>
        <v>8.2100000000000009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8.2100000000000009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38.0944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38.0944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8.2100000000000009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8.2100000000000009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38.0944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38.0944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839.48</v>
      </c>
      <c r="C49" s="44">
        <v>713.68</v>
      </c>
      <c r="D49" s="44">
        <v>611.75</v>
      </c>
      <c r="E49" s="44">
        <v>717.91</v>
      </c>
      <c r="F49" s="44">
        <v>661.23</v>
      </c>
      <c r="G49" s="44">
        <v>422.03</v>
      </c>
      <c r="H49" s="44">
        <v>570.59</v>
      </c>
      <c r="I49" s="44">
        <v>816.21</v>
      </c>
      <c r="J49" s="44">
        <v>983.42</v>
      </c>
      <c r="K49" s="44">
        <v>1206.92</v>
      </c>
      <c r="L49" s="44">
        <v>1538.09</v>
      </c>
      <c r="M49" s="45">
        <v>1657.76</v>
      </c>
      <c r="N49" s="45">
        <v>775.62</v>
      </c>
      <c r="O49" s="45">
        <v>961.66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12476.35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271.57</v>
      </c>
      <c r="C53" s="44">
        <v>241.3</v>
      </c>
      <c r="D53" s="44">
        <v>176.73</v>
      </c>
      <c r="E53" s="44"/>
      <c r="F53" s="44">
        <v>163.76</v>
      </c>
      <c r="G53" s="44"/>
      <c r="H53" s="44">
        <v>178.78</v>
      </c>
      <c r="I53" s="44">
        <v>476.59</v>
      </c>
      <c r="J53" s="44">
        <v>251.91</v>
      </c>
      <c r="K53" s="44">
        <v>175.94</v>
      </c>
      <c r="L53" s="44"/>
      <c r="M53" s="45">
        <v>117.5</v>
      </c>
      <c r="N53" s="45"/>
      <c r="O53" s="45">
        <v>278.95999999999998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2333.04</v>
      </c>
    </row>
    <row r="54" spans="1:34" x14ac:dyDescent="0.25">
      <c r="A54" s="17" t="s">
        <v>114</v>
      </c>
      <c r="B54" s="44">
        <v>25.92</v>
      </c>
      <c r="C54" s="44"/>
      <c r="D54" s="44"/>
      <c r="E54" s="44"/>
      <c r="F54" s="44">
        <v>44.58</v>
      </c>
      <c r="G54" s="44"/>
      <c r="H54" s="44"/>
      <c r="I54" s="44"/>
      <c r="J54" s="44"/>
      <c r="K54" s="44"/>
      <c r="L54" s="44"/>
      <c r="M54" s="45"/>
      <c r="N54" s="45">
        <v>96.27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166.76999999999998</v>
      </c>
    </row>
    <row r="55" spans="1:34" x14ac:dyDescent="0.25">
      <c r="A55" s="17" t="s">
        <v>52</v>
      </c>
      <c r="B55" s="44">
        <v>123.47</v>
      </c>
      <c r="C55" s="44"/>
      <c r="D55" s="44">
        <v>49.61</v>
      </c>
      <c r="E55" s="44">
        <v>3.51</v>
      </c>
      <c r="F55" s="44"/>
      <c r="G55" s="44"/>
      <c r="H55" s="44"/>
      <c r="I55" s="44">
        <v>60.04</v>
      </c>
      <c r="J55" s="44"/>
      <c r="K55" s="44">
        <v>28.91</v>
      </c>
      <c r="L55" s="44">
        <v>138.13999999999999</v>
      </c>
      <c r="M55" s="45">
        <v>107.95</v>
      </c>
      <c r="N55" s="45">
        <v>29.2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540.82999999999993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1932.96</v>
      </c>
      <c r="C64" s="53">
        <f t="shared" ref="C64:AG64" si="21">+C15+C23+C31+C39+C47+C48+C49+C50+C51+C52+C53+C54+C55+C56+C57+C58+C59+C60+C61+C62+C63</f>
        <v>1043.43</v>
      </c>
      <c r="D64" s="53">
        <f t="shared" si="21"/>
        <v>1162.8899999999999</v>
      </c>
      <c r="E64" s="53">
        <f t="shared" si="21"/>
        <v>1106.1199999999999</v>
      </c>
      <c r="F64" s="53">
        <f t="shared" si="21"/>
        <v>1377.2699999999998</v>
      </c>
      <c r="G64" s="53">
        <f t="shared" si="21"/>
        <v>941.20999999999992</v>
      </c>
      <c r="H64" s="53">
        <f t="shared" si="21"/>
        <v>903.17</v>
      </c>
      <c r="I64" s="53">
        <f t="shared" si="21"/>
        <v>2196.44</v>
      </c>
      <c r="J64" s="53">
        <f t="shared" si="21"/>
        <v>2589.6899999999996</v>
      </c>
      <c r="K64" s="53">
        <f t="shared" si="21"/>
        <v>2590.77</v>
      </c>
      <c r="L64" s="53">
        <f t="shared" si="21"/>
        <v>3787.3299999999995</v>
      </c>
      <c r="M64" s="53">
        <f t="shared" si="21"/>
        <v>3313.0603999999994</v>
      </c>
      <c r="N64" s="53">
        <f t="shared" si="21"/>
        <v>2145.1699999999996</v>
      </c>
      <c r="O64" s="53">
        <f t="shared" si="21"/>
        <v>1981.6543999999999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27071.164799999995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1932.43</v>
      </c>
      <c r="C67" s="57">
        <f t="shared" ref="C67:L67" si="23">C12</f>
        <v>1043.3599999999999</v>
      </c>
      <c r="D67" s="57">
        <f t="shared" si="23"/>
        <v>1102.8499999999999</v>
      </c>
      <c r="E67" s="57">
        <f t="shared" si="23"/>
        <v>1104.8900000000001</v>
      </c>
      <c r="F67" s="57">
        <f t="shared" si="23"/>
        <v>1376.68</v>
      </c>
      <c r="G67" s="57">
        <f t="shared" si="23"/>
        <v>938.67</v>
      </c>
      <c r="H67" s="57">
        <f t="shared" si="23"/>
        <v>890.17</v>
      </c>
      <c r="I67" s="57">
        <f t="shared" si="23"/>
        <v>2195.8200000000002</v>
      </c>
      <c r="J67" s="57">
        <f t="shared" si="23"/>
        <v>2554.14</v>
      </c>
      <c r="K67" s="57">
        <f t="shared" si="23"/>
        <v>2587.5300000000002</v>
      </c>
      <c r="L67" s="57">
        <f t="shared" si="23"/>
        <v>3787.11</v>
      </c>
      <c r="M67" s="57">
        <f t="shared" si="22"/>
        <v>3309.05</v>
      </c>
      <c r="N67" s="57">
        <f t="shared" si="22"/>
        <v>2132.75</v>
      </c>
      <c r="O67" s="57">
        <f t="shared" si="22"/>
        <v>1978.12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26933.569999999996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102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36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138</v>
      </c>
    </row>
    <row r="69" spans="1:34" s="47" customFormat="1" x14ac:dyDescent="0.25">
      <c r="A69" s="58" t="s">
        <v>94</v>
      </c>
      <c r="B69" s="59">
        <f>+B67+B68</f>
        <v>1932.43</v>
      </c>
      <c r="C69" s="59">
        <f t="shared" ref="C69:AG69" si="25">+C67+C68</f>
        <v>1043.3599999999999</v>
      </c>
      <c r="D69" s="59">
        <f t="shared" si="25"/>
        <v>1204.8499999999999</v>
      </c>
      <c r="E69" s="59">
        <f t="shared" si="25"/>
        <v>1104.8900000000001</v>
      </c>
      <c r="F69" s="59">
        <f t="shared" si="25"/>
        <v>1376.68</v>
      </c>
      <c r="G69" s="59">
        <f t="shared" si="25"/>
        <v>938.67</v>
      </c>
      <c r="H69" s="59">
        <f t="shared" si="25"/>
        <v>890.17</v>
      </c>
      <c r="I69" s="59">
        <f t="shared" si="25"/>
        <v>2195.8200000000002</v>
      </c>
      <c r="J69" s="59">
        <f t="shared" si="25"/>
        <v>2590.14</v>
      </c>
      <c r="K69" s="59">
        <f t="shared" si="25"/>
        <v>2587.5300000000002</v>
      </c>
      <c r="L69" s="59">
        <f t="shared" si="25"/>
        <v>3787.11</v>
      </c>
      <c r="M69" s="59">
        <f t="shared" si="25"/>
        <v>3309.05</v>
      </c>
      <c r="N69" s="59">
        <f t="shared" si="25"/>
        <v>2132.75</v>
      </c>
      <c r="O69" s="59">
        <f t="shared" si="25"/>
        <v>1978.12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27071.569999999996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0.52999999999997272</v>
      </c>
      <c r="C70" s="57">
        <f t="shared" si="26"/>
        <v>7.0000000000163709E-2</v>
      </c>
      <c r="D70" s="57">
        <f t="shared" si="26"/>
        <v>-41.960000000000036</v>
      </c>
      <c r="E70" s="57">
        <f t="shared" si="26"/>
        <v>1.2299999999997908</v>
      </c>
      <c r="F70" s="57">
        <f t="shared" si="26"/>
        <v>0.58999999999969077</v>
      </c>
      <c r="G70" s="57">
        <f t="shared" si="26"/>
        <v>2.5399999999999636</v>
      </c>
      <c r="H70" s="57">
        <f t="shared" si="26"/>
        <v>13</v>
      </c>
      <c r="I70" s="57">
        <f t="shared" si="26"/>
        <v>0.61999999999989086</v>
      </c>
      <c r="J70" s="57">
        <f t="shared" si="26"/>
        <v>-0.45000000000027285</v>
      </c>
      <c r="K70" s="57">
        <f t="shared" si="26"/>
        <v>3.2399999999997817</v>
      </c>
      <c r="L70" s="57">
        <f t="shared" si="26"/>
        <v>0.21999999999934516</v>
      </c>
      <c r="M70" s="57">
        <f t="shared" si="26"/>
        <v>4.0103999999992084</v>
      </c>
      <c r="N70" s="57">
        <f t="shared" si="26"/>
        <v>12.419999999999618</v>
      </c>
      <c r="O70" s="57">
        <f t="shared" si="26"/>
        <v>3.5344000000000051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-0.40520000000287837</v>
      </c>
    </row>
    <row r="71" spans="1:34" ht="112.5" customHeight="1" x14ac:dyDescent="0.25">
      <c r="A71" s="77" t="s">
        <v>96</v>
      </c>
      <c r="B71" s="14"/>
      <c r="C71" s="14"/>
      <c r="D71" s="14" t="s">
        <v>129</v>
      </c>
      <c r="E71" s="14"/>
      <c r="F71" s="14"/>
      <c r="G71" s="14" t="s">
        <v>131</v>
      </c>
      <c r="H71" s="14" t="s">
        <v>132</v>
      </c>
      <c r="I71" s="14"/>
      <c r="J71" s="14" t="s">
        <v>133</v>
      </c>
      <c r="K71" s="14"/>
      <c r="L71" s="14" t="s">
        <v>134</v>
      </c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130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B25" sqref="B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59</v>
      </c>
      <c r="H11" s="5" t="s">
        <v>61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2622.26</v>
      </c>
      <c r="C12" s="26">
        <v>1518.48</v>
      </c>
      <c r="D12" s="26">
        <v>2849.33</v>
      </c>
      <c r="E12" s="26">
        <v>2023.81</v>
      </c>
      <c r="F12" s="26">
        <v>826.34</v>
      </c>
      <c r="G12" s="26">
        <v>1917.83</v>
      </c>
      <c r="H12" s="26">
        <v>1846.98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13605.029999999999</v>
      </c>
      <c r="AI12" s="26">
        <v>13605.01</v>
      </c>
      <c r="AJ12" s="69">
        <f>+AI12-AH12</f>
        <v>-1.9999999998617568E-2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44.7</v>
      </c>
      <c r="D15" s="23">
        <v>94.6</v>
      </c>
      <c r="E15" s="23">
        <v>21.05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160.35000000000002</v>
      </c>
    </row>
    <row r="16" spans="1:36" s="32" customFormat="1" x14ac:dyDescent="0.25">
      <c r="A16" s="30" t="s">
        <v>20</v>
      </c>
      <c r="B16" s="31">
        <v>243</v>
      </c>
      <c r="C16" s="31">
        <v>111</v>
      </c>
      <c r="D16" s="31">
        <v>254</v>
      </c>
      <c r="E16" s="31">
        <v>278</v>
      </c>
      <c r="F16" s="31">
        <v>48</v>
      </c>
      <c r="G16" s="31">
        <v>159</v>
      </c>
      <c r="H16" s="31">
        <v>208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1301</v>
      </c>
      <c r="AJ16" s="70"/>
    </row>
    <row r="17" spans="1:36" s="47" customFormat="1" x14ac:dyDescent="0.25">
      <c r="A17" s="46" t="s">
        <v>27</v>
      </c>
      <c r="B17" s="22">
        <f>B16*$B$8</f>
        <v>1127.52</v>
      </c>
      <c r="C17" s="22">
        <f>C16*$B$8</f>
        <v>515.04</v>
      </c>
      <c r="D17" s="22">
        <f t="shared" ref="D17:AG17" si="2">D16*$B$8</f>
        <v>1178.56</v>
      </c>
      <c r="E17" s="22">
        <f t="shared" si="2"/>
        <v>1289.9199999999998</v>
      </c>
      <c r="F17" s="22">
        <f t="shared" si="2"/>
        <v>222.71999999999997</v>
      </c>
      <c r="G17" s="22">
        <f t="shared" si="2"/>
        <v>737.76</v>
      </c>
      <c r="H17" s="22">
        <f t="shared" si="2"/>
        <v>965.11999999999989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6036.64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243</v>
      </c>
      <c r="C22" s="20">
        <f t="shared" ref="C22:AG23" si="5">+C16+C18+C20</f>
        <v>111</v>
      </c>
      <c r="D22" s="20">
        <f t="shared" si="5"/>
        <v>254</v>
      </c>
      <c r="E22" s="20">
        <f t="shared" si="5"/>
        <v>278</v>
      </c>
      <c r="F22" s="20">
        <f t="shared" si="5"/>
        <v>48</v>
      </c>
      <c r="G22" s="20">
        <f t="shared" si="5"/>
        <v>159</v>
      </c>
      <c r="H22" s="20">
        <f t="shared" si="5"/>
        <v>208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1301</v>
      </c>
    </row>
    <row r="23" spans="1:36" s="47" customFormat="1" x14ac:dyDescent="0.25">
      <c r="A23" s="48" t="s">
        <v>26</v>
      </c>
      <c r="B23" s="19">
        <f>+B17+B19+B21</f>
        <v>1127.52</v>
      </c>
      <c r="C23" s="19">
        <f t="shared" si="5"/>
        <v>515.04</v>
      </c>
      <c r="D23" s="19">
        <f t="shared" si="5"/>
        <v>1178.56</v>
      </c>
      <c r="E23" s="19">
        <f t="shared" si="5"/>
        <v>1289.9199999999998</v>
      </c>
      <c r="F23" s="19">
        <f t="shared" si="5"/>
        <v>222.71999999999997</v>
      </c>
      <c r="G23" s="19">
        <f t="shared" si="5"/>
        <v>737.76</v>
      </c>
      <c r="H23" s="19">
        <f t="shared" si="5"/>
        <v>965.11999999999989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6036.64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22.49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22.49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104.35359999999999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104.35359999999999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22.49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22.49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104.35359999999999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104.35359999999999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1167.94</v>
      </c>
      <c r="C49" s="44">
        <v>498.04</v>
      </c>
      <c r="D49" s="44">
        <v>952.8</v>
      </c>
      <c r="E49" s="44">
        <v>379.26</v>
      </c>
      <c r="F49" s="44">
        <v>230.87</v>
      </c>
      <c r="G49" s="44">
        <v>851.81</v>
      </c>
      <c r="H49" s="44">
        <v>748.94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4829.66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352.24</v>
      </c>
      <c r="C53" s="44">
        <v>381.9</v>
      </c>
      <c r="D53" s="44">
        <v>630.6</v>
      </c>
      <c r="E53" s="44">
        <v>326.04000000000002</v>
      </c>
      <c r="F53" s="44">
        <v>317.72000000000003</v>
      </c>
      <c r="G53" s="44">
        <v>348.82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2357.3200000000002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32.119999999999997</v>
      </c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32.119999999999997</v>
      </c>
    </row>
    <row r="55" spans="1:34" x14ac:dyDescent="0.25">
      <c r="A55" s="17" t="s">
        <v>52</v>
      </c>
      <c r="B55" s="44"/>
      <c r="C55" s="44">
        <v>42.65</v>
      </c>
      <c r="D55" s="44"/>
      <c r="E55" s="44"/>
      <c r="F55" s="44">
        <v>25.26</v>
      </c>
      <c r="G55" s="44">
        <v>27.97</v>
      </c>
      <c r="H55" s="44">
        <v>113.17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209.05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2647.7</v>
      </c>
      <c r="C64" s="53">
        <f t="shared" ref="C64:AG64" si="21">+C15+C23+C31+C39+C47+C48+C49+C50+C51+C52+C53+C54+C55+C56+C57+C58+C59+C60+C61+C62+C63</f>
        <v>1482.33</v>
      </c>
      <c r="D64" s="53">
        <f t="shared" si="21"/>
        <v>2856.56</v>
      </c>
      <c r="E64" s="53">
        <f t="shared" si="21"/>
        <v>2016.2699999999998</v>
      </c>
      <c r="F64" s="53">
        <f t="shared" si="21"/>
        <v>828.68999999999994</v>
      </c>
      <c r="G64" s="53">
        <f t="shared" si="21"/>
        <v>1966.36</v>
      </c>
      <c r="H64" s="53">
        <f t="shared" si="21"/>
        <v>1931.5835999999999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13729.493600000002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D</v>
      </c>
      <c r="H66" s="55" t="str">
        <f t="shared" si="22"/>
        <v>CAJA 5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2622.26</v>
      </c>
      <c r="C67" s="57">
        <f t="shared" ref="C67:L67" si="23">C12</f>
        <v>1518.48</v>
      </c>
      <c r="D67" s="57">
        <f t="shared" si="23"/>
        <v>2849.33</v>
      </c>
      <c r="E67" s="57">
        <f t="shared" si="23"/>
        <v>2023.81</v>
      </c>
      <c r="F67" s="57">
        <f t="shared" si="23"/>
        <v>826.34</v>
      </c>
      <c r="G67" s="57">
        <f t="shared" si="23"/>
        <v>1917.83</v>
      </c>
      <c r="H67" s="57">
        <f t="shared" si="23"/>
        <v>1846.98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13605.029999999999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2622.26</v>
      </c>
      <c r="C69" s="59">
        <f t="shared" ref="C69:AG69" si="25">+C67+C68</f>
        <v>1518.48</v>
      </c>
      <c r="D69" s="59">
        <f t="shared" si="25"/>
        <v>2849.33</v>
      </c>
      <c r="E69" s="59">
        <f t="shared" si="25"/>
        <v>2023.81</v>
      </c>
      <c r="F69" s="59">
        <f t="shared" si="25"/>
        <v>826.34</v>
      </c>
      <c r="G69" s="59">
        <f t="shared" si="25"/>
        <v>1917.83</v>
      </c>
      <c r="H69" s="59">
        <f t="shared" si="25"/>
        <v>1846.98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13605.029999999999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25.4399999999996</v>
      </c>
      <c r="C70" s="57">
        <f t="shared" si="26"/>
        <v>-36.150000000000091</v>
      </c>
      <c r="D70" s="57">
        <f t="shared" si="26"/>
        <v>7.2300000000000182</v>
      </c>
      <c r="E70" s="57">
        <f t="shared" si="26"/>
        <v>-7.540000000000191</v>
      </c>
      <c r="F70" s="57">
        <f t="shared" si="26"/>
        <v>2.3499999999999091</v>
      </c>
      <c r="G70" s="57">
        <f t="shared" si="26"/>
        <v>48.529999999999973</v>
      </c>
      <c r="H70" s="57">
        <f t="shared" si="26"/>
        <v>84.603599999999915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124.46359999999913</v>
      </c>
    </row>
    <row r="71" spans="1:34" ht="95.25" customHeight="1" x14ac:dyDescent="0.25">
      <c r="A71" s="77" t="s">
        <v>96</v>
      </c>
      <c r="B71" s="14" t="s">
        <v>121</v>
      </c>
      <c r="C71" s="14" t="s">
        <v>122</v>
      </c>
      <c r="D71" s="14"/>
      <c r="E71" s="14" t="s">
        <v>125</v>
      </c>
      <c r="F71" s="14" t="s">
        <v>126</v>
      </c>
      <c r="G71" s="14" t="s">
        <v>127</v>
      </c>
      <c r="H71" s="14" t="s">
        <v>128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123</v>
      </c>
      <c r="AH72" s="47"/>
    </row>
    <row r="73" spans="1:34" x14ac:dyDescent="0.25">
      <c r="C73" s="12" t="s">
        <v>124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59</v>
      </c>
      <c r="C11" s="5" t="s">
        <v>57</v>
      </c>
      <c r="D11" s="5" t="s">
        <v>55</v>
      </c>
      <c r="E11" s="5" t="s">
        <v>53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2776.1</v>
      </c>
      <c r="C12" s="26">
        <v>3152.09</v>
      </c>
      <c r="D12" s="26">
        <v>3569.68</v>
      </c>
      <c r="E12" s="26">
        <v>2947.98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12445.85</v>
      </c>
      <c r="AI12" s="26">
        <v>12445.84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59.7</v>
      </c>
      <c r="C15" s="23">
        <v>118</v>
      </c>
      <c r="D15" s="23">
        <v>301.7</v>
      </c>
      <c r="E15" s="23">
        <v>273.85000000000002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753.25</v>
      </c>
    </row>
    <row r="16" spans="1:36" s="32" customFormat="1" x14ac:dyDescent="0.25">
      <c r="A16" s="30" t="s">
        <v>20</v>
      </c>
      <c r="B16" s="31">
        <v>193</v>
      </c>
      <c r="C16" s="31">
        <v>152</v>
      </c>
      <c r="D16" s="31">
        <v>210</v>
      </c>
      <c r="E16" s="31">
        <v>92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647</v>
      </c>
      <c r="AJ16" s="70"/>
    </row>
    <row r="17" spans="1:36" s="47" customFormat="1" x14ac:dyDescent="0.25">
      <c r="A17" s="46" t="s">
        <v>27</v>
      </c>
      <c r="B17" s="22">
        <f>B16*$B$8</f>
        <v>895.52</v>
      </c>
      <c r="C17" s="22">
        <f>C16*$B$8</f>
        <v>705.28</v>
      </c>
      <c r="D17" s="22">
        <f t="shared" ref="D17:AG17" si="2">D16*$B$8</f>
        <v>974.4</v>
      </c>
      <c r="E17" s="22">
        <f t="shared" si="2"/>
        <v>426.88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3002.08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193</v>
      </c>
      <c r="C22" s="20">
        <f t="shared" ref="C22:AG23" si="5">+C16+C18+C20</f>
        <v>152</v>
      </c>
      <c r="D22" s="20">
        <f t="shared" si="5"/>
        <v>210</v>
      </c>
      <c r="E22" s="20">
        <f t="shared" si="5"/>
        <v>92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647</v>
      </c>
    </row>
    <row r="23" spans="1:36" s="47" customFormat="1" x14ac:dyDescent="0.25">
      <c r="A23" s="48" t="s">
        <v>26</v>
      </c>
      <c r="B23" s="19">
        <f>+B17+B19+B21</f>
        <v>895.52</v>
      </c>
      <c r="C23" s="19">
        <f t="shared" si="5"/>
        <v>705.28</v>
      </c>
      <c r="D23" s="19">
        <f t="shared" si="5"/>
        <v>974.4</v>
      </c>
      <c r="E23" s="19">
        <f t="shared" si="5"/>
        <v>426.88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3002.08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>
        <v>36.31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36.31</v>
      </c>
    </row>
    <row r="41" spans="1:34" s="47" customFormat="1" x14ac:dyDescent="0.25">
      <c r="A41" s="46" t="s">
        <v>44</v>
      </c>
      <c r="B41" s="22">
        <f>B40*$B$8</f>
        <v>168.47839999999999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168.47839999999999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36.31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36.31</v>
      </c>
    </row>
    <row r="47" spans="1:34" s="47" customFormat="1" x14ac:dyDescent="0.25">
      <c r="A47" s="48" t="s">
        <v>48</v>
      </c>
      <c r="B47" s="19">
        <f>+B41+B43+B45</f>
        <v>168.47839999999999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168.47839999999999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1080.1600000000001</v>
      </c>
      <c r="C49" s="44">
        <v>1353.21</v>
      </c>
      <c r="D49" s="44">
        <v>1256.5899999999999</v>
      </c>
      <c r="E49" s="44">
        <v>1203.6400000000001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4893.6000000000004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575.41999999999996</v>
      </c>
      <c r="C53" s="44">
        <v>966.84</v>
      </c>
      <c r="D53" s="44">
        <v>1050.27</v>
      </c>
      <c r="E53" s="44">
        <v>1049.23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3641.7599999999998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12.03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2779.2784000000001</v>
      </c>
      <c r="C64" s="53">
        <f t="shared" ref="C64:AG64" si="21">+C15+C23+C31+C39+C47+C48+C49+C50+C51+C52+C53+C54+C55+C56+C57+C58+C59+C60+C61+C62+C63</f>
        <v>3155.36</v>
      </c>
      <c r="D64" s="53">
        <f t="shared" si="21"/>
        <v>3582.9599999999996</v>
      </c>
      <c r="E64" s="53">
        <f t="shared" si="21"/>
        <v>2953.6000000000004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12471.198399999999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4 D</v>
      </c>
      <c r="C66" s="55" t="str">
        <f>C11</f>
        <v>CAJA 3 D</v>
      </c>
      <c r="D66" s="55" t="str">
        <f t="shared" ref="D66:AG67" si="22">D11</f>
        <v>CAJA 2 D</v>
      </c>
      <c r="E66" s="55" t="str">
        <f t="shared" si="22"/>
        <v>CAJA 1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2776.1</v>
      </c>
      <c r="C67" s="57">
        <f t="shared" ref="C67:L67" si="23">C12</f>
        <v>3152.09</v>
      </c>
      <c r="D67" s="57">
        <f t="shared" si="23"/>
        <v>3569.68</v>
      </c>
      <c r="E67" s="57">
        <f t="shared" si="23"/>
        <v>2947.98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12445.85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2776.1</v>
      </c>
      <c r="C69" s="59">
        <f t="shared" ref="C69:AG69" si="25">+C67+C68</f>
        <v>3152.09</v>
      </c>
      <c r="D69" s="59">
        <f t="shared" si="25"/>
        <v>3569.68</v>
      </c>
      <c r="E69" s="59">
        <f t="shared" si="25"/>
        <v>2947.98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12445.85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3.1784000000002379</v>
      </c>
      <c r="C70" s="57">
        <f t="shared" si="26"/>
        <v>3.2699999999999818</v>
      </c>
      <c r="D70" s="57">
        <f t="shared" si="26"/>
        <v>13.279999999999745</v>
      </c>
      <c r="E70" s="57">
        <f t="shared" si="26"/>
        <v>5.6200000000003456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25.348400000000311</v>
      </c>
    </row>
    <row r="71" spans="1:34" ht="107.25" customHeight="1" x14ac:dyDescent="0.25">
      <c r="A71" s="77" t="s">
        <v>96</v>
      </c>
      <c r="B71" s="14"/>
      <c r="C71" s="14"/>
      <c r="D71" s="14" t="s">
        <v>135</v>
      </c>
      <c r="E71" s="14" t="s">
        <v>136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7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1116.77</v>
      </c>
      <c r="C12" s="26">
        <v>1968.84</v>
      </c>
      <c r="D12" s="26">
        <v>872.51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3958.12</v>
      </c>
      <c r="AI12" s="26">
        <v>3958.12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1.5</v>
      </c>
      <c r="C15" s="23"/>
      <c r="D15" s="23">
        <v>79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80.5</v>
      </c>
    </row>
    <row r="16" spans="1:36" s="32" customFormat="1" x14ac:dyDescent="0.25">
      <c r="A16" s="30" t="s">
        <v>20</v>
      </c>
      <c r="B16" s="31">
        <v>88</v>
      </c>
      <c r="C16" s="31">
        <v>140</v>
      </c>
      <c r="D16" s="31">
        <v>77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305</v>
      </c>
      <c r="AJ16" s="70"/>
    </row>
    <row r="17" spans="1:36" s="47" customFormat="1" x14ac:dyDescent="0.25">
      <c r="A17" s="46" t="s">
        <v>27</v>
      </c>
      <c r="B17" s="22">
        <f>B16*$B$8</f>
        <v>408.32</v>
      </c>
      <c r="C17" s="22">
        <f>C16*$B$8</f>
        <v>649.59999999999991</v>
      </c>
      <c r="D17" s="22">
        <f t="shared" ref="D17:AG17" si="2">D16*$B$8</f>
        <v>357.28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1415.1999999999998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88</v>
      </c>
      <c r="C22" s="20">
        <f t="shared" ref="C22:AG23" si="5">+C16+C18+C20</f>
        <v>140</v>
      </c>
      <c r="D22" s="20">
        <f t="shared" si="5"/>
        <v>77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305</v>
      </c>
    </row>
    <row r="23" spans="1:36" s="47" customFormat="1" x14ac:dyDescent="0.25">
      <c r="A23" s="48" t="s">
        <v>26</v>
      </c>
      <c r="B23" s="19">
        <f>+B17+B19+B21</f>
        <v>408.32</v>
      </c>
      <c r="C23" s="19">
        <f t="shared" si="5"/>
        <v>649.59999999999991</v>
      </c>
      <c r="D23" s="19">
        <f t="shared" si="5"/>
        <v>357.28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1415.1999999999998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12.76</v>
      </c>
      <c r="C32" s="36">
        <v>71.760000000000005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84.52000000000001</v>
      </c>
    </row>
    <row r="33" spans="1:34" s="47" customFormat="1" x14ac:dyDescent="0.25">
      <c r="A33" s="46" t="s">
        <v>35</v>
      </c>
      <c r="B33" s="22">
        <f>B32*$B$8</f>
        <v>59.206399999999995</v>
      </c>
      <c r="C33" s="22">
        <f t="shared" ref="C33:AG33" si="12">C32*$B$8</f>
        <v>332.96640000000002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392.1728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12.76</v>
      </c>
      <c r="C38" s="20">
        <f t="shared" ref="C38:AG39" si="15">+C32+C34+C36</f>
        <v>71.760000000000005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84.52000000000001</v>
      </c>
    </row>
    <row r="39" spans="1:34" s="47" customFormat="1" x14ac:dyDescent="0.25">
      <c r="A39" s="48" t="s">
        <v>42</v>
      </c>
      <c r="B39" s="19">
        <f>+B33+B35+B37</f>
        <v>59.206399999999995</v>
      </c>
      <c r="C39" s="19">
        <f t="shared" si="15"/>
        <v>332.96640000000002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392.1728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561.29</v>
      </c>
      <c r="C49" s="44">
        <v>892.04</v>
      </c>
      <c r="D49" s="44">
        <v>439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1892.33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59.74</v>
      </c>
      <c r="C53" s="44">
        <v>107.43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167.17000000000002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17.03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17.03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>
        <v>27.05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27.05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1117.1063999999999</v>
      </c>
      <c r="C64" s="53">
        <f t="shared" ref="C64:AG64" si="21">+C15+C23+C31+C39+C47+C48+C49+C50+C51+C52+C53+C54+C55+C56+C57+C58+C59+C60+C61+C62+C63</f>
        <v>1999.0663999999999</v>
      </c>
      <c r="D64" s="53">
        <f t="shared" si="21"/>
        <v>875.28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3991.4528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1116.77</v>
      </c>
      <c r="C67" s="57">
        <f t="shared" ref="C67:L67" si="23">C12</f>
        <v>1968.84</v>
      </c>
      <c r="D67" s="57">
        <f t="shared" si="23"/>
        <v>872.51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3958.12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1116.77</v>
      </c>
      <c r="C69" s="59">
        <f t="shared" ref="C69:AG69" si="25">+C67+C68</f>
        <v>1968.84</v>
      </c>
      <c r="D69" s="59">
        <f t="shared" si="25"/>
        <v>872.51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3958.12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0.33639999999991232</v>
      </c>
      <c r="C70" s="57">
        <f t="shared" si="26"/>
        <v>30.226400000000012</v>
      </c>
      <c r="D70" s="57">
        <f t="shared" si="26"/>
        <v>2.7699999999999818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33.332799999999907</v>
      </c>
    </row>
    <row r="71" spans="1:34" ht="102.75" customHeight="1" x14ac:dyDescent="0.25">
      <c r="A71" s="77" t="s">
        <v>96</v>
      </c>
      <c r="B71" s="14"/>
      <c r="C71" s="14" t="s">
        <v>148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505.03</v>
      </c>
      <c r="C12" s="26">
        <v>2229.52</v>
      </c>
      <c r="D12" s="26">
        <v>1577.82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4312.37</v>
      </c>
      <c r="AI12" s="26">
        <v>4312.37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</v>
      </c>
      <c r="C15" s="23">
        <v>18.5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38.5</v>
      </c>
    </row>
    <row r="16" spans="1:36" s="32" customFormat="1" x14ac:dyDescent="0.25">
      <c r="A16" s="30" t="s">
        <v>20</v>
      </c>
      <c r="B16" s="31">
        <v>15</v>
      </c>
      <c r="C16" s="31">
        <v>201</v>
      </c>
      <c r="D16" s="31">
        <v>166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382</v>
      </c>
      <c r="AJ16" s="70"/>
    </row>
    <row r="17" spans="1:36" s="47" customFormat="1" x14ac:dyDescent="0.25">
      <c r="A17" s="46" t="s">
        <v>27</v>
      </c>
      <c r="B17" s="22">
        <f>B16*$B$8</f>
        <v>69.75</v>
      </c>
      <c r="C17" s="22">
        <f>C16*$B$8</f>
        <v>934.65000000000009</v>
      </c>
      <c r="D17" s="22">
        <f t="shared" ref="D17:AG17" si="2">D16*$B$8</f>
        <v>771.90000000000009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1776.3000000000002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</v>
      </c>
      <c r="C22" s="20">
        <f t="shared" ref="C22:AG23" si="5">+C16+C18+C20</f>
        <v>201</v>
      </c>
      <c r="D22" s="20">
        <f t="shared" si="5"/>
        <v>166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382</v>
      </c>
    </row>
    <row r="23" spans="1:36" s="47" customFormat="1" x14ac:dyDescent="0.25">
      <c r="A23" s="48" t="s">
        <v>26</v>
      </c>
      <c r="B23" s="19">
        <f>+B17+B19+B21</f>
        <v>69.75</v>
      </c>
      <c r="C23" s="19">
        <f t="shared" si="5"/>
        <v>934.65000000000009</v>
      </c>
      <c r="D23" s="19">
        <f t="shared" si="5"/>
        <v>771.90000000000009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1776.3000000000002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17.23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17.23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80.119500000000002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80.119500000000002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17.23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17.23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80.119500000000002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80.119500000000002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277.32</v>
      </c>
      <c r="C49" s="44">
        <v>1085.8</v>
      </c>
      <c r="D49" s="44">
        <v>853.81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2216.9299999999998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138.71</v>
      </c>
      <c r="C53" s="44">
        <v>108.69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247.4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505.78</v>
      </c>
      <c r="C64" s="53">
        <f t="shared" ref="C64:AG64" si="21">+C15+C23+C31+C39+C47+C48+C49+C50+C51+C52+C53+C54+C55+C56+C57+C58+C59+C60+C61+C62+C63</f>
        <v>2227.7595000000001</v>
      </c>
      <c r="D64" s="53">
        <f t="shared" si="21"/>
        <v>1625.71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4359.2494999999999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505.03</v>
      </c>
      <c r="C67" s="57">
        <f t="shared" ref="C67:L67" si="23">C12</f>
        <v>2229.52</v>
      </c>
      <c r="D67" s="57">
        <f t="shared" si="23"/>
        <v>1577.82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4312.37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505.03</v>
      </c>
      <c r="C69" s="59">
        <f t="shared" ref="C69:AG69" si="25">+C67+C68</f>
        <v>2229.52</v>
      </c>
      <c r="D69" s="59">
        <f t="shared" si="25"/>
        <v>1577.82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4312.37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0.75</v>
      </c>
      <c r="C70" s="57">
        <f t="shared" si="26"/>
        <v>-1.7604999999998654</v>
      </c>
      <c r="D70" s="57">
        <f t="shared" si="26"/>
        <v>47.8900000000001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46.879500000000235</v>
      </c>
    </row>
    <row r="71" spans="1:34" ht="96" customHeight="1" x14ac:dyDescent="0.25">
      <c r="A71" s="77" t="s">
        <v>96</v>
      </c>
      <c r="B71" s="14"/>
      <c r="C71" s="14"/>
      <c r="D71" s="14" t="s">
        <v>137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44575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1053.0899999999999</v>
      </c>
      <c r="C12" s="26">
        <v>2928.87</v>
      </c>
      <c r="D12" s="26">
        <v>1992.41</v>
      </c>
      <c r="E12" s="26">
        <v>1650.18</v>
      </c>
      <c r="F12" s="26">
        <v>1660.82</v>
      </c>
      <c r="G12" s="26">
        <v>2301.19</v>
      </c>
      <c r="H12" s="26">
        <v>735.44</v>
      </c>
      <c r="I12" s="26">
        <v>1834.09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14156.090000000002</v>
      </c>
      <c r="AI12" s="26">
        <v>14156.09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36.9</v>
      </c>
      <c r="C15" s="23">
        <v>304.10000000000002</v>
      </c>
      <c r="D15" s="23">
        <v>34.049999999999997</v>
      </c>
      <c r="E15" s="23">
        <v>151.1</v>
      </c>
      <c r="F15" s="23">
        <v>36.75</v>
      </c>
      <c r="G15" s="23">
        <v>143.6</v>
      </c>
      <c r="H15" s="23"/>
      <c r="I15" s="23">
        <v>164.7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871.2</v>
      </c>
    </row>
    <row r="16" spans="1:36" s="32" customFormat="1" x14ac:dyDescent="0.25">
      <c r="A16" s="30" t="s">
        <v>20</v>
      </c>
      <c r="B16" s="31">
        <v>93</v>
      </c>
      <c r="C16" s="31">
        <v>265</v>
      </c>
      <c r="D16" s="31">
        <v>144</v>
      </c>
      <c r="E16" s="31">
        <v>77</v>
      </c>
      <c r="F16" s="31">
        <v>106</v>
      </c>
      <c r="G16" s="31">
        <v>158</v>
      </c>
      <c r="H16" s="31">
        <v>105</v>
      </c>
      <c r="I16" s="31">
        <v>194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1142</v>
      </c>
      <c r="AJ16" s="70"/>
    </row>
    <row r="17" spans="1:36" s="47" customFormat="1" x14ac:dyDescent="0.25">
      <c r="A17" s="46" t="s">
        <v>27</v>
      </c>
      <c r="B17" s="22">
        <f>B16*$B$8</f>
        <v>431.52</v>
      </c>
      <c r="C17" s="22">
        <f>C16*$B$8</f>
        <v>1229.5999999999999</v>
      </c>
      <c r="D17" s="22">
        <f t="shared" ref="D17:AG17" si="2">D16*$B$8</f>
        <v>668.16</v>
      </c>
      <c r="E17" s="22">
        <f t="shared" si="2"/>
        <v>357.28</v>
      </c>
      <c r="F17" s="22">
        <f t="shared" si="2"/>
        <v>491.84</v>
      </c>
      <c r="G17" s="22">
        <f t="shared" si="2"/>
        <v>733.12</v>
      </c>
      <c r="H17" s="22">
        <f t="shared" si="2"/>
        <v>487.2</v>
      </c>
      <c r="I17" s="22">
        <f t="shared" si="2"/>
        <v>900.16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5298.8799999999992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93</v>
      </c>
      <c r="C22" s="20">
        <f t="shared" ref="C22:AG23" si="5">+C16+C18+C20</f>
        <v>265</v>
      </c>
      <c r="D22" s="20">
        <f t="shared" si="5"/>
        <v>144</v>
      </c>
      <c r="E22" s="20">
        <f t="shared" si="5"/>
        <v>77</v>
      </c>
      <c r="F22" s="20">
        <f t="shared" si="5"/>
        <v>106</v>
      </c>
      <c r="G22" s="20">
        <f t="shared" si="5"/>
        <v>158</v>
      </c>
      <c r="H22" s="20">
        <f t="shared" si="5"/>
        <v>105</v>
      </c>
      <c r="I22" s="20">
        <f t="shared" si="5"/>
        <v>194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1142</v>
      </c>
    </row>
    <row r="23" spans="1:36" s="47" customFormat="1" x14ac:dyDescent="0.25">
      <c r="A23" s="48" t="s">
        <v>26</v>
      </c>
      <c r="B23" s="19">
        <f>+B17+B19+B21</f>
        <v>431.52</v>
      </c>
      <c r="C23" s="19">
        <f t="shared" si="5"/>
        <v>1229.5999999999999</v>
      </c>
      <c r="D23" s="19">
        <f t="shared" si="5"/>
        <v>668.16</v>
      </c>
      <c r="E23" s="19">
        <f t="shared" si="5"/>
        <v>357.28</v>
      </c>
      <c r="F23" s="19">
        <f t="shared" si="5"/>
        <v>491.84</v>
      </c>
      <c r="G23" s="19">
        <f t="shared" si="5"/>
        <v>733.12</v>
      </c>
      <c r="H23" s="19">
        <f t="shared" si="5"/>
        <v>487.2</v>
      </c>
      <c r="I23" s="19">
        <f t="shared" si="5"/>
        <v>900.16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5298.8799999999992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32.72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32.72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151.82079999999999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151.82079999999999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32.72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32.72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151.82079999999999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151.82079999999999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383.46</v>
      </c>
      <c r="C49" s="44">
        <v>1006.19</v>
      </c>
      <c r="D49" s="44"/>
      <c r="E49" s="44"/>
      <c r="F49" s="44"/>
      <c r="G49" s="44"/>
      <c r="H49" s="44">
        <v>273.89</v>
      </c>
      <c r="I49" s="44">
        <v>766.25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2429.79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953.27</v>
      </c>
      <c r="E52" s="44">
        <v>631.16</v>
      </c>
      <c r="F52" s="44">
        <v>870.79</v>
      </c>
      <c r="G52" s="44">
        <v>964.6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3419.8199999999997</v>
      </c>
    </row>
    <row r="53" spans="1:34" x14ac:dyDescent="0.25">
      <c r="A53" s="17" t="s">
        <v>18</v>
      </c>
      <c r="B53" s="44">
        <v>201.33</v>
      </c>
      <c r="C53" s="44">
        <v>394.7</v>
      </c>
      <c r="D53" s="44">
        <v>301.14999999999998</v>
      </c>
      <c r="E53" s="44">
        <v>362.93</v>
      </c>
      <c r="F53" s="44">
        <v>262.54000000000002</v>
      </c>
      <c r="G53" s="44">
        <v>463.36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1986.0099999999998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36.92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36.92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1053.2099999999998</v>
      </c>
      <c r="C64" s="53">
        <f t="shared" ref="C64:AG64" si="21">+C15+C23+C31+C39+C47+C48+C49+C50+C51+C52+C53+C54+C55+C56+C57+C58+C59+C60+C61+C62+C63</f>
        <v>2934.5899999999997</v>
      </c>
      <c r="D64" s="53">
        <f t="shared" si="21"/>
        <v>1993.5500000000002</v>
      </c>
      <c r="E64" s="53">
        <f t="shared" si="21"/>
        <v>1654.2908</v>
      </c>
      <c r="F64" s="53">
        <f t="shared" si="21"/>
        <v>1661.9199999999998</v>
      </c>
      <c r="G64" s="53">
        <f t="shared" si="21"/>
        <v>2304.6800000000003</v>
      </c>
      <c r="H64" s="53">
        <f t="shared" si="21"/>
        <v>761.08999999999992</v>
      </c>
      <c r="I64" s="53">
        <f t="shared" si="21"/>
        <v>1831.11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14194.4408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1053.0899999999999</v>
      </c>
      <c r="C67" s="57">
        <f t="shared" ref="C67:L67" si="23">C12</f>
        <v>2928.87</v>
      </c>
      <c r="D67" s="57">
        <f t="shared" si="23"/>
        <v>1992.41</v>
      </c>
      <c r="E67" s="57">
        <f t="shared" si="23"/>
        <v>1650.18</v>
      </c>
      <c r="F67" s="57">
        <f t="shared" si="23"/>
        <v>1660.82</v>
      </c>
      <c r="G67" s="57">
        <f t="shared" si="23"/>
        <v>2301.19</v>
      </c>
      <c r="H67" s="57">
        <f t="shared" si="23"/>
        <v>735.44</v>
      </c>
      <c r="I67" s="57">
        <f t="shared" si="23"/>
        <v>1834.09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14156.090000000002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1053.0899999999999</v>
      </c>
      <c r="C69" s="59">
        <f t="shared" ref="C69:AG69" si="25">+C67+C68</f>
        <v>2928.87</v>
      </c>
      <c r="D69" s="59">
        <f t="shared" si="25"/>
        <v>1992.41</v>
      </c>
      <c r="E69" s="59">
        <f t="shared" si="25"/>
        <v>1650.18</v>
      </c>
      <c r="F69" s="59">
        <f t="shared" si="25"/>
        <v>1660.82</v>
      </c>
      <c r="G69" s="59">
        <f t="shared" si="25"/>
        <v>2301.19</v>
      </c>
      <c r="H69" s="59">
        <f t="shared" si="25"/>
        <v>735.44</v>
      </c>
      <c r="I69" s="59">
        <f t="shared" si="25"/>
        <v>1834.09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14156.090000000002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0.11999999999989086</v>
      </c>
      <c r="C70" s="57">
        <f t="shared" si="26"/>
        <v>5.7199999999997999</v>
      </c>
      <c r="D70" s="57">
        <f t="shared" si="26"/>
        <v>1.1400000000001</v>
      </c>
      <c r="E70" s="57">
        <f t="shared" si="26"/>
        <v>4.1107999999999265</v>
      </c>
      <c r="F70" s="57">
        <f t="shared" si="26"/>
        <v>1.0999999999999091</v>
      </c>
      <c r="G70" s="57">
        <f t="shared" si="26"/>
        <v>3.4900000000002365</v>
      </c>
      <c r="H70" s="57">
        <f t="shared" si="26"/>
        <v>25.649999999999864</v>
      </c>
      <c r="I70" s="57">
        <f t="shared" si="26"/>
        <v>-2.9800000000000182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38.350799999999708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 t="s">
        <v>149</v>
      </c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2022-01-17T18:02:53Z</dcterms:modified>
</cp:coreProperties>
</file>