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B2" i="145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51"/>
  <c r="H11" i="145" s="1"/>
  <c r="B64" i="150"/>
  <c r="B70" i="150" s="1"/>
  <c r="AH23" i="149"/>
  <c r="F11" i="145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J64" i="146" s="1"/>
  <c r="J70" i="146" s="1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B64" i="146" l="1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B39" i="40" s="1"/>
  <c r="AC33" i="40"/>
  <c r="AD33" i="40"/>
  <c r="AE33" i="40"/>
  <c r="AF33" i="40"/>
  <c r="AF39" i="40" s="1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Z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AF47" i="40"/>
  <c r="Z47" i="40"/>
  <c r="X47" i="40"/>
  <c r="U23" i="40"/>
  <c r="T47" i="40"/>
  <c r="AD47" i="40"/>
  <c r="V47" i="40"/>
  <c r="AD23" i="40"/>
  <c r="Z23" i="40"/>
  <c r="V23" i="40"/>
  <c r="W47" i="40"/>
  <c r="AE39" i="40"/>
  <c r="AA39" i="40"/>
  <c r="W39" i="40"/>
  <c r="AG39" i="40"/>
  <c r="AC39" i="40"/>
  <c r="Y39" i="40"/>
  <c r="U6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K69" i="40" l="1"/>
  <c r="G69" i="40"/>
  <c r="R47" i="40"/>
  <c r="N47" i="40"/>
  <c r="L69" i="40"/>
  <c r="P47" i="40"/>
  <c r="O39" i="40"/>
  <c r="X70" i="40"/>
  <c r="Y64" i="40"/>
  <c r="Y70" i="40" s="1"/>
  <c r="T64" i="40"/>
  <c r="T70" i="40" s="1"/>
  <c r="AB64" i="40"/>
  <c r="AB70" i="40" s="1"/>
  <c r="Q39" i="40"/>
  <c r="M39" i="40"/>
  <c r="AG64" i="40"/>
  <c r="AG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R64" i="40" l="1"/>
  <c r="R70" i="40" s="1"/>
  <c r="AH69" i="40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I23" i="40" l="1"/>
  <c r="G23" i="40"/>
  <c r="I31" i="40"/>
  <c r="E31" i="40"/>
  <c r="L39" i="40"/>
  <c r="F39" i="40"/>
  <c r="I47" i="40"/>
  <c r="E47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E64" i="40"/>
  <c r="E70" i="40" s="1"/>
  <c r="B23" i="40"/>
  <c r="L64" i="40" l="1"/>
  <c r="L70" i="40" s="1"/>
  <c r="H64" i="40"/>
  <c r="H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<sst xmlns="http://schemas.openxmlformats.org/spreadsheetml/2006/main" count="789" uniqueCount="152">
  <si>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</si>
  <si>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</si>
  <si>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</si>
  <si>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</si>
  <si>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</si>
  <si>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</si>
  <si>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</si>
  <si>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</si>
  <si>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</si>
  <si>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</si>
  <si>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</si>
  <si>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</si>
  <si>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</si>
  <si>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</si>
  <si>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</si>
  <si>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</si>
  <si>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</si>
  <si>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</si>
  <si>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</si>
  <si>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</si>
  <si>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</si>
  <si>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</si>
  <si>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</si>
  <si>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</si>
  <si>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</si>
  <si>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</si>
  <si>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</si>
  <si>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</si>
  <si>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</si>
  <si>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</si>
  <si>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</si>
  <si>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</si>
  <si>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</si>
  <si>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</si>
  <si>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</si>
  <si>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</si>
  <si>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</si>
  <si>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</si>
  <si>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</si>
  <si>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</si>
  <si>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</si>
  <si>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</si>
  <si>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</si>
  <si>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</si>
  <si>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</si>
  <si>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</si>
  <si>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</si>
  <si>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</si>
  <si>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</si>
  <si>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</si>
  <si>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</si>
  <si>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</si>
  <si>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</si>
  <si>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</si>
  <si>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</si>
  <si>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</si>
  <si>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</si>
  <si>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</si>
  <si>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</si>
  <si>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</si>
  <si>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</si>
  <si>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</si>
  <si>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</si>
  <si>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</si>
  <si>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</si>
  <si>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</si>
  <si>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</si>
  <si>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</si>
  <si>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</si>
  <si>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</si>
  <si>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</si>
  <si>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</si>
  <si>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</si>
  <si>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</si>
  <si>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</si>
  <si>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</si>
  <si>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</si>
  <si>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</si>
  <si>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</si>
  <si>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</si>
  <si>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</si>
  <si>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</si>
  <si>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</si>
  <si>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</si>
  <si>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</si>
  <si>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</si>
  <si>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</si>
  <si>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</si>
  <si>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</si>
  <si>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</si>
  <si>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</si>
  <si>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</si>
  <si>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</si>
  <si>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</si>
  <si>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</si>
  <si>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</si>
  <si>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</si>
  <si>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</si>
  <si>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</si>
  <si>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</si>
  <si>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</si>
  <si>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</si>
  <si>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</si>
  <si>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</si>
  <si>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</si>
  <si>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</si>
  <si>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</si>
  <si>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</si>
  <si>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</si>
  <si>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</si>
  <si>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</si>
  <si>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</si>
  <si>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</si>
  <si>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</si>
  <si>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</si>
  <si>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</si>
  <si>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</si>
  <si>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</si>
  <si>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</si>
  <si>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</si>
  <si>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</si>
  <si>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R/F40.00</t>
  </si>
  <si>
    <t>R/F 72.5</t>
  </si>
  <si>
    <t>R/F 65.40</t>
  </si>
  <si>
    <t>R/F 24.50</t>
  </si>
  <si>
    <t>R/F 11.00</t>
  </si>
  <si>
    <t>NOTA A CREDITO 5$.</t>
  </si>
  <si>
    <t>R/F 7.00</t>
  </si>
  <si>
    <t xml:space="preserve">SOBRANTE ES DE </t>
  </si>
  <si>
    <t>PERIODICOS.</t>
  </si>
  <si>
    <t>R/F 17.00</t>
  </si>
  <si>
    <t>R/F 72.00</t>
  </si>
  <si>
    <t xml:space="preserve">CREMA DENTAL </t>
  </si>
  <si>
    <t>ALIVE.</t>
  </si>
  <si>
    <t>R/F 21.00</t>
  </si>
  <si>
    <t>R/F 10.00</t>
  </si>
  <si>
    <t>R/F 67.30</t>
  </si>
  <si>
    <t>R/F 54.00</t>
  </si>
  <si>
    <t>R/F 20.50</t>
  </si>
  <si>
    <t>R/F 8.00</t>
  </si>
  <si>
    <t xml:space="preserve">FALTANTE ES SOBRANTE </t>
  </si>
  <si>
    <t>EN CAJA 10.</t>
  </si>
  <si>
    <t>R/F 56.50</t>
  </si>
  <si>
    <t>MAL REGISTRO 0.09$.</t>
  </si>
  <si>
    <t xml:space="preserve">SOBRANTE PERTENECE </t>
  </si>
  <si>
    <t>A CAJA 08.</t>
  </si>
  <si>
    <t>SOBRANTE 1$.</t>
  </si>
  <si>
    <t xml:space="preserve">NOTA A CREDITO </t>
  </si>
  <si>
    <t>DE 27$.</t>
  </si>
  <si>
    <t>MAL REGISTRO 1$.</t>
  </si>
  <si>
    <t>FALTANTE ES SOBRANTE</t>
  </si>
  <si>
    <t>EN CAJA02 DEL 15.1.22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</si>
</sst>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69417.209999999992</v>
      </c>
      <c r="C2" s="43">
        <f>MODELO!AH12</f>
        <v>23984.94</v>
      </c>
      <c r="D2" s="43">
        <f>EXQUISITECES!AH12</f>
        <v>10319.920000000002</v>
      </c>
      <c r="E2" s="43">
        <f>HOYADA!AH12</f>
        <v>9555.85</v>
      </c>
      <c r="F2" s="43">
        <f>FARMASTOP!AH12</f>
        <v>3195.38</v>
      </c>
      <c r="G2" s="43">
        <f>BOCAS!AH12</f>
        <v>2771.83</v>
      </c>
      <c r="H2" s="43">
        <f>LAGUNETICA!AH12</f>
        <v>14777.85</v>
      </c>
      <c r="I2" s="43">
        <f>SANANTONIO!AH12</f>
        <v>0</v>
      </c>
      <c r="J2" s="43">
        <f>SUM(B2:I2)</f>
        <v>134022.98000000001</v>
      </c>
    </row>
    <row r="3" spans="1:10" x14ac:dyDescent="0.25">
      <c r="A3" s="46" t="s">
        <v>0</v>
      </c>
      <c r="B3" s="43">
        <f>AUTOMERCADO!AH15</f>
        <v>971.25</v>
      </c>
      <c r="C3" s="43">
        <f>MODELO!AH15</f>
        <v>830.7</v>
      </c>
      <c r="D3" s="43">
        <f>EXQUISITECES!AH15</f>
        <v>385.15</v>
      </c>
      <c r="E3" s="43">
        <f>HOYADA!AH15</f>
        <v>728.2</v>
      </c>
      <c r="F3" s="43">
        <f>FARMASTOP!AH15</f>
        <v>34.4</v>
      </c>
      <c r="G3" s="43">
        <f>BOCAS!AH15</f>
        <v>130.69999999999999</v>
      </c>
      <c r="H3" s="43">
        <f>LAGUNETICA!AH15</f>
        <v>1066.95</v>
      </c>
      <c r="I3" s="43">
        <f>SANANTONIO!AH15</f>
        <v>0</v>
      </c>
      <c r="J3" s="43">
        <f t="shared" ref="J3:J52" si="0">SUM(B3:I3)</f>
        <v>4147.3500000000004</v>
      </c>
    </row>
    <row r="4" spans="1:10" x14ac:dyDescent="0.25">
      <c r="A4" s="73" t="s">
        <v>20</v>
      </c>
      <c r="B4" s="43">
        <f>AUTOMERCADO!AH16</f>
        <v>8626</v>
      </c>
      <c r="C4" s="43">
        <f>MODELO!AH16</f>
        <v>2416</v>
      </c>
      <c r="D4" s="43">
        <f>EXQUISITECES!AH16</f>
        <v>1151</v>
      </c>
      <c r="E4" s="43">
        <f>HOYADA!AH16</f>
        <v>739</v>
      </c>
      <c r="F4" s="43">
        <f>FARMASTOP!AH16</f>
        <v>380</v>
      </c>
      <c r="G4" s="43">
        <f>BOCAS!AH16</f>
        <v>338</v>
      </c>
      <c r="H4" s="43">
        <f>LAGUNETICA!AH16</f>
        <v>1497</v>
      </c>
      <c r="I4" s="43">
        <f>SANANTONIO!AH16</f>
        <v>0</v>
      </c>
      <c r="J4" s="43">
        <f t="shared" si="0"/>
        <v>15147</v>
      </c>
    </row>
    <row r="5" spans="1:10" x14ac:dyDescent="0.25">
      <c r="A5" s="46" t="s">
        <v>27</v>
      </c>
      <c r="B5" s="43">
        <f>AUTOMERCADO!AH17</f>
        <v>40024.639999999999</v>
      </c>
      <c r="C5" s="43">
        <f>MODELO!AH17</f>
        <v>11210.239999999998</v>
      </c>
      <c r="D5" s="43">
        <f>EXQUISITECES!AH17</f>
        <v>5340.6399999999994</v>
      </c>
      <c r="E5" s="43">
        <f>HOYADA!AH17</f>
        <v>3428.9599999999996</v>
      </c>
      <c r="F5" s="43">
        <f>FARMASTOP!AH17</f>
        <v>1763.2</v>
      </c>
      <c r="G5" s="43">
        <f>BOCAS!AH17</f>
        <v>1571.7000000000003</v>
      </c>
      <c r="H5" s="43">
        <f>LAGUNETICA!AH17</f>
        <v>6946.08</v>
      </c>
      <c r="I5" s="43">
        <f>SANANTONIO!AH17</f>
        <v>0</v>
      </c>
      <c r="J5" s="43">
        <f t="shared" si="0"/>
        <v>70285.459999999992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8626</v>
      </c>
      <c r="C10" s="43">
        <f>MODELO!AH22</f>
        <v>2416</v>
      </c>
      <c r="D10" s="43">
        <f>EXQUISITECES!AH22</f>
        <v>1151</v>
      </c>
      <c r="E10" s="43">
        <f>HOYADA!AH22</f>
        <v>739</v>
      </c>
      <c r="F10" s="43">
        <f>FARMASTOP!AH22</f>
        <v>380</v>
      </c>
      <c r="G10" s="43">
        <f>BOCAS!AH22</f>
        <v>338</v>
      </c>
      <c r="H10" s="43">
        <f>LAGUNETICA!AH22</f>
        <v>1497</v>
      </c>
      <c r="I10" s="43">
        <f>SANANTONIO!AH22</f>
        <v>0</v>
      </c>
      <c r="J10" s="43">
        <f t="shared" si="0"/>
        <v>15147</v>
      </c>
    </row>
    <row r="11" spans="1:10" x14ac:dyDescent="0.25">
      <c r="A11" s="48" t="s">
        <v>26</v>
      </c>
      <c r="B11" s="43">
        <f>AUTOMERCADO!AH23</f>
        <v>40024.639999999999</v>
      </c>
      <c r="C11" s="43">
        <f>MODELO!AH23</f>
        <v>11210.239999999998</v>
      </c>
      <c r="D11" s="43">
        <f>EXQUISITECES!AH23</f>
        <v>5340.6399999999994</v>
      </c>
      <c r="E11" s="43">
        <f>HOYADA!AH23</f>
        <v>3428.9599999999996</v>
      </c>
      <c r="F11" s="43">
        <f>FARMASTOP!AH23</f>
        <v>1763.2</v>
      </c>
      <c r="G11" s="43">
        <f>BOCAS!AH23</f>
        <v>1571.7000000000003</v>
      </c>
      <c r="H11" s="43">
        <f>LAGUNETICA!AH23</f>
        <v>6946.08</v>
      </c>
      <c r="I11" s="43">
        <f>SANANTONIO!AH23</f>
        <v>0</v>
      </c>
      <c r="J11" s="43">
        <f t="shared" si="0"/>
        <v>70285.459999999992</v>
      </c>
    </row>
    <row r="12" spans="1:10" x14ac:dyDescent="0.25">
      <c r="A12" s="46" t="s">
        <v>28</v>
      </c>
      <c r="B12" s="43">
        <f>AUTOMERCADO!AH24</f>
        <v>30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10</v>
      </c>
      <c r="I12" s="43">
        <f>SANANTONIO!AH24</f>
        <v>0</v>
      </c>
      <c r="J12" s="43">
        <f t="shared" si="0"/>
        <v>40</v>
      </c>
    </row>
    <row r="13" spans="1:10" x14ac:dyDescent="0.25">
      <c r="A13" s="46" t="s">
        <v>31</v>
      </c>
      <c r="B13" s="43">
        <f>AUTOMERCADO!AH25</f>
        <v>139.19999999999999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46.4</v>
      </c>
      <c r="I13" s="43">
        <f>SANANTONIO!AH25</f>
        <v>0</v>
      </c>
      <c r="J13" s="43">
        <f t="shared" si="0"/>
        <v>185.6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30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10</v>
      </c>
      <c r="I18" s="43">
        <f>SANANTONIO!AH30</f>
        <v>0</v>
      </c>
      <c r="J18" s="43">
        <f t="shared" si="0"/>
        <v>40</v>
      </c>
    </row>
    <row r="19" spans="1:10" x14ac:dyDescent="0.25">
      <c r="A19" s="48" t="s">
        <v>33</v>
      </c>
      <c r="B19" s="43">
        <f>AUTOMERCADO!AH31</f>
        <v>139.19999999999999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46.4</v>
      </c>
      <c r="I19" s="43">
        <f>SANANTONIO!AH31</f>
        <v>0</v>
      </c>
      <c r="J19" s="43">
        <f t="shared" si="0"/>
        <v>185.6</v>
      </c>
    </row>
    <row r="20" spans="1:10" x14ac:dyDescent="0.25">
      <c r="A20" s="46" t="s">
        <v>34</v>
      </c>
      <c r="B20" s="43">
        <f>AUTOMERCADO!AH32</f>
        <v>969.25</v>
      </c>
      <c r="C20" s="43">
        <f>MODELO!AH32</f>
        <v>44.95</v>
      </c>
      <c r="D20" s="43">
        <f>EXQUISITECES!AH32</f>
        <v>31.41</v>
      </c>
      <c r="E20" s="43">
        <f>HOYADA!AH32</f>
        <v>0</v>
      </c>
      <c r="F20" s="43">
        <f>FARMASTOP!AH32</f>
        <v>3.21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1048.8200000000002</v>
      </c>
    </row>
    <row r="21" spans="1:10" x14ac:dyDescent="0.25">
      <c r="A21" s="46" t="s">
        <v>35</v>
      </c>
      <c r="B21" s="43">
        <f>AUTOMERCADO!AH33</f>
        <v>4497.32</v>
      </c>
      <c r="C21" s="43">
        <f>MODELO!AH33</f>
        <v>208.56799999999998</v>
      </c>
      <c r="D21" s="43">
        <f>EXQUISITECES!AH33</f>
        <v>145.7424</v>
      </c>
      <c r="E21" s="43">
        <f>HOYADA!AH33</f>
        <v>0</v>
      </c>
      <c r="F21" s="43">
        <f>FARMASTOP!AH33</f>
        <v>14.894399999999999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4866.5248000000001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969.25</v>
      </c>
      <c r="C26" s="43">
        <f>MODELO!AH38</f>
        <v>44.95</v>
      </c>
      <c r="D26" s="43">
        <f>EXQUISITECES!AH38</f>
        <v>31.41</v>
      </c>
      <c r="E26" s="43">
        <f>HOYADA!AH38</f>
        <v>0</v>
      </c>
      <c r="F26" s="43">
        <f>FARMASTOP!AH38</f>
        <v>3.21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1048.8200000000002</v>
      </c>
    </row>
    <row r="27" spans="1:10" x14ac:dyDescent="0.25">
      <c r="A27" s="48" t="s">
        <v>42</v>
      </c>
      <c r="B27" s="43">
        <f>AUTOMERCADO!AH39</f>
        <v>4497.32</v>
      </c>
      <c r="C27" s="43">
        <f>MODELO!AH39</f>
        <v>208.56799999999998</v>
      </c>
      <c r="D27" s="43">
        <f>EXQUISITECES!AH39</f>
        <v>145.7424</v>
      </c>
      <c r="E27" s="43">
        <f>HOYADA!AH39</f>
        <v>0</v>
      </c>
      <c r="F27" s="43">
        <f>FARMASTOP!AH39</f>
        <v>14.894399999999999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4866.5248000000001</v>
      </c>
    </row>
    <row r="28" spans="1:10" x14ac:dyDescent="0.25">
      <c r="A28" s="46" t="s">
        <v>43</v>
      </c>
      <c r="B28" s="43">
        <f>AUTOMERCADO!AH40</f>
        <v>214.9</v>
      </c>
      <c r="C28" s="43">
        <f>MODELO!AH40</f>
        <v>77.11</v>
      </c>
      <c r="D28" s="43">
        <f>EXQUISITECES!AH40</f>
        <v>0</v>
      </c>
      <c r="E28" s="43">
        <f>HOYADA!AH40</f>
        <v>14.06</v>
      </c>
      <c r="F28" s="43">
        <f>FARMASTOP!AH40</f>
        <v>5.84</v>
      </c>
      <c r="G28" s="43">
        <f>BOCAS!AH40</f>
        <v>3.8</v>
      </c>
      <c r="H28" s="43">
        <f>LAGUNETICA!AH40</f>
        <v>15</v>
      </c>
      <c r="I28" s="43">
        <f>SANANTONIO!AH40</f>
        <v>0</v>
      </c>
      <c r="J28" s="43">
        <f t="shared" si="0"/>
        <v>330.71</v>
      </c>
    </row>
    <row r="29" spans="1:10" x14ac:dyDescent="0.25">
      <c r="A29" s="46" t="s">
        <v>44</v>
      </c>
      <c r="B29" s="43">
        <f>AUTOMERCADO!AH41</f>
        <v>997.13599999999985</v>
      </c>
      <c r="C29" s="43">
        <f>MODELO!AH41</f>
        <v>357.79039999999998</v>
      </c>
      <c r="D29" s="43">
        <f>EXQUISITECES!AH41</f>
        <v>0</v>
      </c>
      <c r="E29" s="43">
        <f>HOYADA!AH41</f>
        <v>65.238399999999999</v>
      </c>
      <c r="F29" s="43">
        <f>FARMASTOP!AH41</f>
        <v>27.097599999999996</v>
      </c>
      <c r="G29" s="43">
        <f>BOCAS!AH41</f>
        <v>17.670000000000002</v>
      </c>
      <c r="H29" s="43">
        <f>LAGUNETICA!AH41</f>
        <v>69.599999999999994</v>
      </c>
      <c r="I29" s="43">
        <f>SANANTONIO!AH41</f>
        <v>0</v>
      </c>
      <c r="J29" s="43">
        <f t="shared" si="0"/>
        <v>1534.5323999999998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214.9</v>
      </c>
      <c r="C34" s="43">
        <f>MODELO!AH46</f>
        <v>77.11</v>
      </c>
      <c r="D34" s="43">
        <f>EXQUISITECES!AH46</f>
        <v>0</v>
      </c>
      <c r="E34" s="43">
        <f>HOYADA!AH46</f>
        <v>14.06</v>
      </c>
      <c r="F34" s="43">
        <f>FARMASTOP!AH46</f>
        <v>5.84</v>
      </c>
      <c r="G34" s="43">
        <f>BOCAS!AH46</f>
        <v>3.8</v>
      </c>
      <c r="H34" s="43">
        <f>LAGUNETICA!AH46</f>
        <v>15</v>
      </c>
      <c r="I34" s="43">
        <f>SANANTONIO!AH46</f>
        <v>0</v>
      </c>
      <c r="J34" s="43">
        <f t="shared" si="0"/>
        <v>330.71</v>
      </c>
    </row>
    <row r="35" spans="1:10" x14ac:dyDescent="0.25">
      <c r="A35" s="48" t="s">
        <v>48</v>
      </c>
      <c r="B35" s="43">
        <f>AUTOMERCADO!AH47</f>
        <v>997.13599999999985</v>
      </c>
      <c r="C35" s="43">
        <f>MODELO!AH47</f>
        <v>357.79039999999998</v>
      </c>
      <c r="D35" s="43">
        <f>EXQUISITECES!AH47</f>
        <v>0</v>
      </c>
      <c r="E35" s="43">
        <f>HOYADA!AH47</f>
        <v>65.238399999999999</v>
      </c>
      <c r="F35" s="43">
        <f>FARMASTOP!AH47</f>
        <v>27.097599999999996</v>
      </c>
      <c r="G35" s="43">
        <f>BOCAS!AH47</f>
        <v>17.670000000000002</v>
      </c>
      <c r="H35" s="43">
        <f>LAGUNETICA!AH47</f>
        <v>69.599999999999994</v>
      </c>
      <c r="I35" s="43">
        <f>SANANTONIO!AH47</f>
        <v>0</v>
      </c>
      <c r="J35" s="43">
        <f t="shared" si="0"/>
        <v>1534.5323999999998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19538.11</v>
      </c>
      <c r="C37" s="43">
        <f>MODELO!AH49</f>
        <v>9686.91</v>
      </c>
      <c r="D37" s="43">
        <f>EXQUISITECES!AH49</f>
        <v>3708.9000000000005</v>
      </c>
      <c r="E37" s="43">
        <f>HOYADA!AH49</f>
        <v>3688.3</v>
      </c>
      <c r="F37" s="43">
        <f>FARMASTOP!AH49</f>
        <v>1192.74</v>
      </c>
      <c r="G37" s="43">
        <f>BOCAS!AH49</f>
        <v>846.64</v>
      </c>
      <c r="H37" s="43">
        <f>LAGUNETICA!AH49</f>
        <v>2592.06</v>
      </c>
      <c r="I37" s="43">
        <f>SANANTONIO!AH49</f>
        <v>0</v>
      </c>
      <c r="J37" s="43">
        <f t="shared" si="0"/>
        <v>41253.659999999996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2506.9499999999998</v>
      </c>
      <c r="I40" s="43">
        <f>SANANTONIO!AH52</f>
        <v>0</v>
      </c>
      <c r="J40" s="43">
        <f t="shared" si="0"/>
        <v>2506.9499999999998</v>
      </c>
    </row>
    <row r="41" spans="1:10" x14ac:dyDescent="0.25">
      <c r="A41" s="74" t="s">
        <v>18</v>
      </c>
      <c r="B41" s="43">
        <f>AUTOMERCADO!AH53</f>
        <v>2435.06</v>
      </c>
      <c r="C41" s="43">
        <f>MODELO!AH53</f>
        <v>1376.5</v>
      </c>
      <c r="D41" s="43">
        <f>EXQUISITECES!AH53</f>
        <v>872.30000000000007</v>
      </c>
      <c r="E41" s="43">
        <f>HOYADA!AH53</f>
        <v>1646.57</v>
      </c>
      <c r="F41" s="43">
        <f>FARMASTOP!AH53</f>
        <v>76.61</v>
      </c>
      <c r="G41" s="43">
        <f>BOCAS!AH53</f>
        <v>166.48000000000002</v>
      </c>
      <c r="H41" s="43">
        <f>LAGUNETICA!AH53</f>
        <v>1555.45</v>
      </c>
      <c r="I41" s="43">
        <f>SANANTONIO!AH53</f>
        <v>0</v>
      </c>
      <c r="J41" s="43">
        <f t="shared" si="0"/>
        <v>8128.9699999999984</v>
      </c>
    </row>
    <row r="42" spans="1:10" x14ac:dyDescent="0.25">
      <c r="A42" s="74" t="s">
        <v>114</v>
      </c>
      <c r="B42" s="43">
        <f>AUTOMERCADO!AH54</f>
        <v>55.64</v>
      </c>
      <c r="C42" s="43">
        <f>MODELO!AH54</f>
        <v>29.9</v>
      </c>
      <c r="D42" s="43">
        <f>EXQUISITECES!AH54</f>
        <v>0</v>
      </c>
      <c r="E42" s="43">
        <f>HOYADA!AH54</f>
        <v>12.81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98.35</v>
      </c>
    </row>
    <row r="43" spans="1:10" x14ac:dyDescent="0.25">
      <c r="A43" s="74" t="s">
        <v>52</v>
      </c>
      <c r="B43" s="43">
        <f>AUTOMERCADO!AH55</f>
        <v>1110.21</v>
      </c>
      <c r="C43" s="43">
        <f>MODELO!AH55</f>
        <v>577.48</v>
      </c>
      <c r="D43" s="43">
        <f>EXQUISITECES!AH55</f>
        <v>13.92</v>
      </c>
      <c r="E43" s="43">
        <f>HOYADA!AH55</f>
        <v>0</v>
      </c>
      <c r="F43" s="43">
        <f>FARMASTOP!AH55</f>
        <v>113.59</v>
      </c>
      <c r="G43" s="43">
        <f>BOCAS!AH55</f>
        <v>46.88</v>
      </c>
      <c r="H43" s="43">
        <f>LAGUNETICA!AH55</f>
        <v>19.79</v>
      </c>
      <c r="I43" s="43">
        <f>SANANTONIO!AH55</f>
        <v>0</v>
      </c>
      <c r="J43" s="43">
        <f t="shared" si="0"/>
        <v>1881.8700000000001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10.78</v>
      </c>
      <c r="I47" s="43">
        <f>SANANTONIO!AH59</f>
        <v>0</v>
      </c>
      <c r="J47" s="43">
        <f t="shared" si="0"/>
        <v>10.78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69768.565999999992</v>
      </c>
      <c r="C52" s="75">
        <f>MODELO!AH64</f>
        <v>24278.088399999997</v>
      </c>
      <c r="D52" s="75">
        <f>EXQUISITECES!AH64</f>
        <v>10466.652399999999</v>
      </c>
      <c r="E52" s="75">
        <f>HOYADA!AH64</f>
        <v>9570.0783999999985</v>
      </c>
      <c r="F52" s="75">
        <f>FARMASTOP!AH64</f>
        <v>3222.5320000000002</v>
      </c>
      <c r="G52" s="75">
        <f>BOCAS!AH64</f>
        <v>2780.07</v>
      </c>
      <c r="H52" s="75">
        <f>LAGUNETICA!AH64</f>
        <v>14814.060000000001</v>
      </c>
      <c r="I52" s="75">
        <f>SANANTONIO!AH64</f>
        <v>0</v>
      </c>
      <c r="J52" s="75">
        <f t="shared" si="0"/>
        <v>134900.0472</v>
      </c>
    </row>
    <row r="53" spans="1:10" x14ac:dyDescent="0.25">
      <c r="A53" s="56" t="s">
        <v>3</v>
      </c>
      <c r="B53" s="43">
        <f>B2</f>
        <v>69417.209999999992</v>
      </c>
      <c r="C53" s="43">
        <f t="shared" ref="C53:I53" si="1">C2</f>
        <v>23984.94</v>
      </c>
      <c r="D53" s="43">
        <f t="shared" si="1"/>
        <v>10319.920000000002</v>
      </c>
      <c r="E53" s="43">
        <f t="shared" si="1"/>
        <v>9555.85</v>
      </c>
      <c r="F53" s="43">
        <f t="shared" si="1"/>
        <v>3195.38</v>
      </c>
      <c r="G53" s="43">
        <f t="shared" si="1"/>
        <v>2771.83</v>
      </c>
      <c r="H53" s="43">
        <f t="shared" si="1"/>
        <v>14777.85</v>
      </c>
      <c r="I53" s="43">
        <f t="shared" si="1"/>
        <v>0</v>
      </c>
      <c r="J53" s="43">
        <f>J2</f>
        <v>134022.98000000001</v>
      </c>
    </row>
    <row r="54" spans="1:10" x14ac:dyDescent="0.25">
      <c r="A54" s="58" t="s">
        <v>95</v>
      </c>
      <c r="B54" s="43">
        <f>+B52-B53</f>
        <v>351.35599999999977</v>
      </c>
      <c r="C54" s="43">
        <f t="shared" ref="C54:I54" si="2">+C52-C53</f>
        <v>293.14839999999822</v>
      </c>
      <c r="D54" s="43">
        <f t="shared" si="2"/>
        <v>146.73239999999714</v>
      </c>
      <c r="E54" s="43">
        <f t="shared" si="2"/>
        <v>14.228399999998146</v>
      </c>
      <c r="F54" s="43">
        <f t="shared" si="2"/>
        <v>27.152000000000044</v>
      </c>
      <c r="G54" s="43">
        <f t="shared" si="2"/>
        <v>8.2400000000002365</v>
      </c>
      <c r="H54" s="43">
        <f t="shared" si="2"/>
        <v>36.210000000000946</v>
      </c>
      <c r="I54" s="43">
        <f t="shared" si="2"/>
        <v>0</v>
      </c>
      <c r="J54" s="43">
        <f>+J52-J53</f>
        <v>877.06719999999041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65</v>
      </c>
      <c r="H11" s="5" t="s">
        <v>67</v>
      </c>
      <c r="I11" s="5" t="s">
        <v>69</v>
      </c>
      <c r="J11" s="5" t="s">
        <v>71</v>
      </c>
      <c r="K11" s="5" t="s">
        <v>75</v>
      </c>
      <c r="L11" s="5" t="s">
        <v>54</v>
      </c>
      <c r="M11" s="5" t="s">
        <v>56</v>
      </c>
      <c r="N11" s="5" t="s">
        <v>58</v>
      </c>
      <c r="O11" s="5" t="s">
        <v>60</v>
      </c>
      <c r="P11" s="5" t="s">
        <v>62</v>
      </c>
      <c r="Q11" s="5" t="s">
        <v>64</v>
      </c>
      <c r="R11" s="5" t="s">
        <v>66</v>
      </c>
      <c r="S11" s="5" t="s">
        <v>68</v>
      </c>
      <c r="T11" s="5" t="s">
        <v>70</v>
      </c>
      <c r="U11" s="5" t="s">
        <v>72</v>
      </c>
      <c r="V11" s="5" t="s">
        <v>76</v>
      </c>
      <c r="W11" s="5" t="s">
        <v>80</v>
      </c>
      <c r="X11" s="5" t="s">
        <v>82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3408.24</v>
      </c>
      <c r="C12" s="26">
        <v>3906.1</v>
      </c>
      <c r="D12" s="26">
        <v>3447.92</v>
      </c>
      <c r="E12" s="26">
        <v>4138.4399999999996</v>
      </c>
      <c r="F12" s="26">
        <v>4271.22</v>
      </c>
      <c r="G12" s="26">
        <v>5886.4</v>
      </c>
      <c r="H12" s="26">
        <v>3495.63</v>
      </c>
      <c r="I12" s="26">
        <v>1176.33</v>
      </c>
      <c r="J12" s="26">
        <v>1564.67</v>
      </c>
      <c r="K12" s="26">
        <v>840.79</v>
      </c>
      <c r="L12" s="26">
        <v>4033.44</v>
      </c>
      <c r="M12" s="26">
        <v>2815.23</v>
      </c>
      <c r="N12" s="26">
        <v>4000.25</v>
      </c>
      <c r="O12" s="26">
        <v>4369.7700000000004</v>
      </c>
      <c r="P12" s="26">
        <v>1878.2</v>
      </c>
      <c r="Q12" s="26">
        <v>519.45000000000005</v>
      </c>
      <c r="R12" s="26">
        <v>4312.13</v>
      </c>
      <c r="S12" s="26">
        <v>4620.49</v>
      </c>
      <c r="T12" s="26">
        <v>4186.51</v>
      </c>
      <c r="U12" s="26">
        <v>3151.81</v>
      </c>
      <c r="V12" s="26">
        <v>582.64</v>
      </c>
      <c r="W12" s="26">
        <v>758.93</v>
      </c>
      <c r="X12" s="26">
        <v>2052.62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69417.209999999992</v>
      </c>
      <c r="AI12" s="26">
        <v>69417.83</v>
      </c>
      <c r="AJ12" s="69">
        <f>+AI12-AH12</f>
        <v>0.6200000000098953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205.2</v>
      </c>
      <c r="C15" s="23">
        <v>120</v>
      </c>
      <c r="D15" s="23">
        <v>99.1</v>
      </c>
      <c r="E15" s="23"/>
      <c r="F15" s="23"/>
      <c r="G15" s="23"/>
      <c r="H15" s="23">
        <v>27.5</v>
      </c>
      <c r="I15" s="23"/>
      <c r="J15" s="23"/>
      <c r="K15" s="23"/>
      <c r="L15" s="23"/>
      <c r="M15" s="23">
        <v>35</v>
      </c>
      <c r="N15" s="23">
        <v>13.7</v>
      </c>
      <c r="O15" s="23">
        <v>45.25</v>
      </c>
      <c r="P15" s="23">
        <v>38.5</v>
      </c>
      <c r="Q15" s="23"/>
      <c r="R15" s="23">
        <v>38.5</v>
      </c>
      <c r="S15" s="23">
        <v>45</v>
      </c>
      <c r="T15" s="23"/>
      <c r="U15" s="23">
        <v>46.1</v>
      </c>
      <c r="V15" s="23">
        <v>18</v>
      </c>
      <c r="W15" s="23">
        <v>70.400000000000006</v>
      </c>
      <c r="X15" s="23">
        <v>169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971.25</v>
      </c>
    </row>
    <row r="16" spans="1:36" s="32" customFormat="1" x14ac:dyDescent="0.25">
      <c r="A16" s="30" t="s">
        <v>20</v>
      </c>
      <c r="B16" s="31">
        <v>413</v>
      </c>
      <c r="C16" s="31">
        <v>551</v>
      </c>
      <c r="D16" s="31">
        <v>370</v>
      </c>
      <c r="E16" s="31">
        <v>611</v>
      </c>
      <c r="F16" s="31">
        <v>539</v>
      </c>
      <c r="G16" s="31">
        <v>835</v>
      </c>
      <c r="H16" s="31">
        <v>335</v>
      </c>
      <c r="I16" s="31">
        <v>156</v>
      </c>
      <c r="J16" s="31">
        <v>135</v>
      </c>
      <c r="K16" s="31">
        <v>166</v>
      </c>
      <c r="L16" s="31">
        <v>541</v>
      </c>
      <c r="M16" s="31">
        <v>272</v>
      </c>
      <c r="N16" s="31">
        <v>482</v>
      </c>
      <c r="O16" s="31">
        <v>609</v>
      </c>
      <c r="P16" s="31">
        <v>208</v>
      </c>
      <c r="Q16" s="31">
        <v>100</v>
      </c>
      <c r="R16" s="31">
        <v>547</v>
      </c>
      <c r="S16" s="31">
        <v>578</v>
      </c>
      <c r="T16" s="31">
        <v>551</v>
      </c>
      <c r="U16" s="31">
        <v>307</v>
      </c>
      <c r="V16" s="31">
        <v>73</v>
      </c>
      <c r="W16" s="31">
        <v>86</v>
      </c>
      <c r="X16" s="31">
        <v>161</v>
      </c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8626</v>
      </c>
      <c r="AJ16" s="70"/>
    </row>
    <row r="17" spans="1:36" s="47" customFormat="1" x14ac:dyDescent="0.25">
      <c r="A17" s="46" t="s">
        <v>27</v>
      </c>
      <c r="B17" s="22">
        <f>B16*$B$8</f>
        <v>1916.32</v>
      </c>
      <c r="C17" s="22">
        <f>C16*$B$8</f>
        <v>2556.64</v>
      </c>
      <c r="D17" s="22">
        <f t="shared" ref="D17:L17" si="2">D16*$B$8</f>
        <v>1716.8</v>
      </c>
      <c r="E17" s="22">
        <f t="shared" si="2"/>
        <v>2835.04</v>
      </c>
      <c r="F17" s="22">
        <f t="shared" si="2"/>
        <v>2500.96</v>
      </c>
      <c r="G17" s="22">
        <f t="shared" si="2"/>
        <v>3874.3999999999996</v>
      </c>
      <c r="H17" s="22">
        <f t="shared" si="2"/>
        <v>1554.3999999999999</v>
      </c>
      <c r="I17" s="22">
        <f t="shared" si="2"/>
        <v>723.83999999999992</v>
      </c>
      <c r="J17" s="22">
        <f t="shared" si="2"/>
        <v>626.4</v>
      </c>
      <c r="K17" s="22">
        <f t="shared" si="2"/>
        <v>770.2399999999999</v>
      </c>
      <c r="L17" s="22">
        <f t="shared" si="2"/>
        <v>2510.2399999999998</v>
      </c>
      <c r="M17" s="22">
        <f t="shared" ref="M17:R17" si="3">M16*$B$8</f>
        <v>1262.08</v>
      </c>
      <c r="N17" s="22">
        <f t="shared" si="3"/>
        <v>2236.48</v>
      </c>
      <c r="O17" s="22">
        <f t="shared" si="3"/>
        <v>2825.7599999999998</v>
      </c>
      <c r="P17" s="22">
        <f t="shared" si="3"/>
        <v>965.11999999999989</v>
      </c>
      <c r="Q17" s="22">
        <f t="shared" si="3"/>
        <v>463.99999999999994</v>
      </c>
      <c r="R17" s="22">
        <f t="shared" si="3"/>
        <v>2538.08</v>
      </c>
      <c r="S17" s="22">
        <f t="shared" ref="S17:AG17" si="4">S16*$B$8</f>
        <v>2681.9199999999996</v>
      </c>
      <c r="T17" s="22">
        <f t="shared" si="4"/>
        <v>2556.64</v>
      </c>
      <c r="U17" s="22">
        <f t="shared" si="4"/>
        <v>1424.4799999999998</v>
      </c>
      <c r="V17" s="22">
        <f t="shared" si="4"/>
        <v>338.71999999999997</v>
      </c>
      <c r="W17" s="22">
        <f t="shared" si="4"/>
        <v>399.03999999999996</v>
      </c>
      <c r="X17" s="22">
        <f t="shared" si="4"/>
        <v>747.04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40024.639999999999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413</v>
      </c>
      <c r="C22" s="20">
        <f t="shared" ref="C22:L22" si="11">+C16+C18+C20</f>
        <v>551</v>
      </c>
      <c r="D22" s="20">
        <f t="shared" si="11"/>
        <v>370</v>
      </c>
      <c r="E22" s="20">
        <f t="shared" si="11"/>
        <v>611</v>
      </c>
      <c r="F22" s="20">
        <f t="shared" si="11"/>
        <v>539</v>
      </c>
      <c r="G22" s="20">
        <f t="shared" si="11"/>
        <v>835</v>
      </c>
      <c r="H22" s="20">
        <f t="shared" si="11"/>
        <v>335</v>
      </c>
      <c r="I22" s="20">
        <f t="shared" si="11"/>
        <v>156</v>
      </c>
      <c r="J22" s="20">
        <f t="shared" si="11"/>
        <v>135</v>
      </c>
      <c r="K22" s="20">
        <f t="shared" si="11"/>
        <v>166</v>
      </c>
      <c r="L22" s="20">
        <f t="shared" si="11"/>
        <v>541</v>
      </c>
      <c r="M22" s="20">
        <f t="shared" ref="M22:S22" si="12">+M16+M18+M20</f>
        <v>272</v>
      </c>
      <c r="N22" s="20">
        <f t="shared" si="12"/>
        <v>482</v>
      </c>
      <c r="O22" s="20">
        <f t="shared" si="12"/>
        <v>609</v>
      </c>
      <c r="P22" s="20">
        <f t="shared" si="12"/>
        <v>208</v>
      </c>
      <c r="Q22" s="20">
        <f t="shared" si="12"/>
        <v>100</v>
      </c>
      <c r="R22" s="20">
        <f t="shared" si="12"/>
        <v>547</v>
      </c>
      <c r="S22" s="20">
        <f t="shared" si="12"/>
        <v>578</v>
      </c>
      <c r="T22" s="20">
        <f t="shared" ref="T22:AG22" si="13">+T16+T18+T20</f>
        <v>551</v>
      </c>
      <c r="U22" s="20">
        <f t="shared" si="13"/>
        <v>307</v>
      </c>
      <c r="V22" s="20">
        <f t="shared" si="13"/>
        <v>73</v>
      </c>
      <c r="W22" s="20">
        <f t="shared" si="13"/>
        <v>86</v>
      </c>
      <c r="X22" s="20">
        <f t="shared" si="13"/>
        <v>161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8626</v>
      </c>
    </row>
    <row r="23" spans="1:36" s="47" customFormat="1" x14ac:dyDescent="0.25">
      <c r="A23" s="48" t="s">
        <v>26</v>
      </c>
      <c r="B23" s="19">
        <f>+B17+B19+B21</f>
        <v>1916.32</v>
      </c>
      <c r="C23" s="19">
        <f t="shared" ref="C23:L23" si="14">+C17+C19+C21</f>
        <v>2556.64</v>
      </c>
      <c r="D23" s="19">
        <f t="shared" si="14"/>
        <v>1716.8</v>
      </c>
      <c r="E23" s="19">
        <f t="shared" si="14"/>
        <v>2835.04</v>
      </c>
      <c r="F23" s="19">
        <f t="shared" si="14"/>
        <v>2500.96</v>
      </c>
      <c r="G23" s="19">
        <f t="shared" si="14"/>
        <v>3874.3999999999996</v>
      </c>
      <c r="H23" s="19">
        <f t="shared" si="14"/>
        <v>1554.3999999999999</v>
      </c>
      <c r="I23" s="19">
        <f t="shared" si="14"/>
        <v>723.83999999999992</v>
      </c>
      <c r="J23" s="19">
        <f t="shared" si="14"/>
        <v>626.4</v>
      </c>
      <c r="K23" s="19">
        <f t="shared" si="14"/>
        <v>770.2399999999999</v>
      </c>
      <c r="L23" s="19">
        <f t="shared" si="14"/>
        <v>2510.2399999999998</v>
      </c>
      <c r="M23" s="19">
        <f t="shared" ref="M23:S23" si="15">+M17+M19+M21</f>
        <v>1262.08</v>
      </c>
      <c r="N23" s="19">
        <f t="shared" si="15"/>
        <v>2236.48</v>
      </c>
      <c r="O23" s="19">
        <f t="shared" si="15"/>
        <v>2825.7599999999998</v>
      </c>
      <c r="P23" s="19">
        <f t="shared" si="15"/>
        <v>965.11999999999989</v>
      </c>
      <c r="Q23" s="19">
        <f t="shared" si="15"/>
        <v>463.99999999999994</v>
      </c>
      <c r="R23" s="19">
        <f t="shared" si="15"/>
        <v>2538.08</v>
      </c>
      <c r="S23" s="19">
        <f t="shared" si="15"/>
        <v>2681.9199999999996</v>
      </c>
      <c r="T23" s="19">
        <f t="shared" ref="T23:AG23" si="16">+T17+T19+T21</f>
        <v>2556.64</v>
      </c>
      <c r="U23" s="19">
        <f t="shared" si="16"/>
        <v>1424.4799999999998</v>
      </c>
      <c r="V23" s="19">
        <f t="shared" si="16"/>
        <v>338.71999999999997</v>
      </c>
      <c r="W23" s="19">
        <f t="shared" si="16"/>
        <v>399.03999999999996</v>
      </c>
      <c r="X23" s="19">
        <f t="shared" si="16"/>
        <v>747.04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40024.639999999999</v>
      </c>
    </row>
    <row r="24" spans="1:36" x14ac:dyDescent="0.25">
      <c r="A24" s="13" t="s">
        <v>28</v>
      </c>
      <c r="B24" s="34">
        <v>10</v>
      </c>
      <c r="C24" s="34">
        <v>10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>
        <v>10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30</v>
      </c>
    </row>
    <row r="25" spans="1:36" s="47" customFormat="1" x14ac:dyDescent="0.25">
      <c r="A25" s="46" t="s">
        <v>31</v>
      </c>
      <c r="B25" s="22">
        <f>B24*$D$8</f>
        <v>46.4</v>
      </c>
      <c r="C25" s="22">
        <f t="shared" ref="C25:L25" si="18">C24*$D$8</f>
        <v>46.4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46.4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139.19999999999999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10</v>
      </c>
      <c r="C30" s="21">
        <f t="shared" ref="C30:L30" si="23">+C24+C26+C28</f>
        <v>10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10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30</v>
      </c>
    </row>
    <row r="31" spans="1:36" s="47" customFormat="1" x14ac:dyDescent="0.25">
      <c r="A31" s="48" t="s">
        <v>33</v>
      </c>
      <c r="B31" s="19">
        <f>+B25+B27+B29</f>
        <v>46.4</v>
      </c>
      <c r="C31" s="19">
        <f t="shared" ref="C31:L31" si="26">+C25+C27+C29</f>
        <v>46.4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46.4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139.19999999999999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91.12</v>
      </c>
      <c r="G32" s="36">
        <v>76.62</v>
      </c>
      <c r="H32" s="36"/>
      <c r="I32" s="36"/>
      <c r="J32" s="36">
        <v>47.92</v>
      </c>
      <c r="K32" s="36"/>
      <c r="L32" s="36">
        <v>11.17</v>
      </c>
      <c r="M32" s="37">
        <v>120.1</v>
      </c>
      <c r="N32" s="37">
        <v>50</v>
      </c>
      <c r="O32" s="37">
        <v>35.36</v>
      </c>
      <c r="P32" s="37"/>
      <c r="Q32" s="37"/>
      <c r="R32" s="37">
        <v>17.940000000000001</v>
      </c>
      <c r="S32" s="37">
        <v>89.66</v>
      </c>
      <c r="T32" s="37">
        <v>148.77000000000001</v>
      </c>
      <c r="U32" s="37">
        <v>138.12</v>
      </c>
      <c r="V32" s="37"/>
      <c r="W32" s="37"/>
      <c r="X32" s="37">
        <v>142.47</v>
      </c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969.25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422.79680000000002</v>
      </c>
      <c r="G33" s="22">
        <f t="shared" si="30"/>
        <v>355.51679999999999</v>
      </c>
      <c r="H33" s="22">
        <f t="shared" si="30"/>
        <v>0</v>
      </c>
      <c r="I33" s="22">
        <f t="shared" si="30"/>
        <v>0</v>
      </c>
      <c r="J33" s="22">
        <f t="shared" si="30"/>
        <v>222.34879999999998</v>
      </c>
      <c r="K33" s="22">
        <f t="shared" si="30"/>
        <v>0</v>
      </c>
      <c r="L33" s="22">
        <f t="shared" si="30"/>
        <v>51.828799999999994</v>
      </c>
      <c r="M33" s="22">
        <f t="shared" ref="M33:R33" si="31">M32*$B$8</f>
        <v>557.2639999999999</v>
      </c>
      <c r="N33" s="22">
        <f t="shared" si="31"/>
        <v>231.99999999999997</v>
      </c>
      <c r="O33" s="22">
        <f t="shared" si="31"/>
        <v>164.07039999999998</v>
      </c>
      <c r="P33" s="22">
        <f t="shared" si="31"/>
        <v>0</v>
      </c>
      <c r="Q33" s="22">
        <f t="shared" si="31"/>
        <v>0</v>
      </c>
      <c r="R33" s="22">
        <f t="shared" si="31"/>
        <v>83.241600000000005</v>
      </c>
      <c r="S33" s="22">
        <f t="shared" ref="S33:AG33" si="32">S32*$B$8</f>
        <v>416.02239999999995</v>
      </c>
      <c r="T33" s="22">
        <f t="shared" si="32"/>
        <v>690.29280000000006</v>
      </c>
      <c r="U33" s="22">
        <f t="shared" si="32"/>
        <v>640.8768</v>
      </c>
      <c r="V33" s="22">
        <f t="shared" si="32"/>
        <v>0</v>
      </c>
      <c r="W33" s="22">
        <f t="shared" si="32"/>
        <v>0</v>
      </c>
      <c r="X33" s="22">
        <f t="shared" si="32"/>
        <v>661.06079999999997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4497.32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91.12</v>
      </c>
      <c r="G38" s="20">
        <f t="shared" si="39"/>
        <v>76.62</v>
      </c>
      <c r="H38" s="20">
        <f t="shared" si="39"/>
        <v>0</v>
      </c>
      <c r="I38" s="20">
        <f t="shared" si="39"/>
        <v>0</v>
      </c>
      <c r="J38" s="20">
        <f t="shared" si="39"/>
        <v>47.92</v>
      </c>
      <c r="K38" s="20">
        <f t="shared" si="39"/>
        <v>0</v>
      </c>
      <c r="L38" s="20">
        <f t="shared" si="39"/>
        <v>11.17</v>
      </c>
      <c r="M38" s="20">
        <f t="shared" ref="M38:S38" si="40">+M32+M34+M36</f>
        <v>120.1</v>
      </c>
      <c r="N38" s="20">
        <f t="shared" si="40"/>
        <v>50</v>
      </c>
      <c r="O38" s="20">
        <f t="shared" si="40"/>
        <v>35.36</v>
      </c>
      <c r="P38" s="20">
        <f t="shared" si="40"/>
        <v>0</v>
      </c>
      <c r="Q38" s="20">
        <f t="shared" si="40"/>
        <v>0</v>
      </c>
      <c r="R38" s="20">
        <f t="shared" si="40"/>
        <v>17.940000000000001</v>
      </c>
      <c r="S38" s="20">
        <f t="shared" si="40"/>
        <v>89.66</v>
      </c>
      <c r="T38" s="20">
        <f t="shared" ref="T38:AG38" si="41">+T32+T34+T36</f>
        <v>148.77000000000001</v>
      </c>
      <c r="U38" s="20">
        <f t="shared" si="41"/>
        <v>138.12</v>
      </c>
      <c r="V38" s="20">
        <f t="shared" si="41"/>
        <v>0</v>
      </c>
      <c r="W38" s="20">
        <f t="shared" si="41"/>
        <v>0</v>
      </c>
      <c r="X38" s="20">
        <f t="shared" si="41"/>
        <v>142.47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969.25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422.79680000000002</v>
      </c>
      <c r="G39" s="19">
        <f t="shared" si="42"/>
        <v>355.51679999999999</v>
      </c>
      <c r="H39" s="19">
        <f t="shared" si="42"/>
        <v>0</v>
      </c>
      <c r="I39" s="19">
        <f t="shared" si="42"/>
        <v>0</v>
      </c>
      <c r="J39" s="19">
        <f t="shared" si="42"/>
        <v>222.34879999999998</v>
      </c>
      <c r="K39" s="19">
        <f t="shared" si="42"/>
        <v>0</v>
      </c>
      <c r="L39" s="19">
        <f t="shared" si="42"/>
        <v>51.828799999999994</v>
      </c>
      <c r="M39" s="19">
        <f t="shared" ref="M39:S39" si="43">+M33+M35+M37</f>
        <v>557.2639999999999</v>
      </c>
      <c r="N39" s="19">
        <f t="shared" si="43"/>
        <v>231.99999999999997</v>
      </c>
      <c r="O39" s="19">
        <f t="shared" si="43"/>
        <v>164.07039999999998</v>
      </c>
      <c r="P39" s="19">
        <f t="shared" si="43"/>
        <v>0</v>
      </c>
      <c r="Q39" s="19">
        <f t="shared" si="43"/>
        <v>0</v>
      </c>
      <c r="R39" s="19">
        <f t="shared" si="43"/>
        <v>83.241600000000005</v>
      </c>
      <c r="S39" s="19">
        <f t="shared" si="43"/>
        <v>416.02239999999995</v>
      </c>
      <c r="T39" s="19">
        <f t="shared" ref="T39:AG39" si="44">+T33+T35+T37</f>
        <v>690.29280000000006</v>
      </c>
      <c r="U39" s="19">
        <f t="shared" si="44"/>
        <v>640.8768</v>
      </c>
      <c r="V39" s="19">
        <f t="shared" si="44"/>
        <v>0</v>
      </c>
      <c r="W39" s="19">
        <f t="shared" si="44"/>
        <v>0</v>
      </c>
      <c r="X39" s="19">
        <f t="shared" si="44"/>
        <v>661.06079999999997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4497.32</v>
      </c>
    </row>
    <row r="40" spans="1:34" x14ac:dyDescent="0.25">
      <c r="A40" s="13" t="s">
        <v>43</v>
      </c>
      <c r="B40" s="36"/>
      <c r="C40" s="36"/>
      <c r="D40" s="36"/>
      <c r="E40" s="36">
        <v>36.840000000000003</v>
      </c>
      <c r="F40" s="36">
        <v>0</v>
      </c>
      <c r="G40" s="36"/>
      <c r="H40" s="36">
        <v>29.52</v>
      </c>
      <c r="I40" s="36"/>
      <c r="J40" s="36"/>
      <c r="K40" s="36"/>
      <c r="L40" s="36">
        <v>10</v>
      </c>
      <c r="M40" s="36"/>
      <c r="N40" s="36">
        <v>33.26</v>
      </c>
      <c r="O40" s="36"/>
      <c r="P40" s="36"/>
      <c r="Q40" s="36"/>
      <c r="R40" s="36"/>
      <c r="S40" s="36">
        <v>84.47</v>
      </c>
      <c r="T40" s="36"/>
      <c r="U40" s="36">
        <v>6.82</v>
      </c>
      <c r="V40" s="36"/>
      <c r="W40" s="36"/>
      <c r="X40" s="36">
        <v>13.99</v>
      </c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214.9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170.9376</v>
      </c>
      <c r="F41" s="22">
        <f t="shared" si="45"/>
        <v>0</v>
      </c>
      <c r="G41" s="22">
        <f t="shared" si="45"/>
        <v>0</v>
      </c>
      <c r="H41" s="22">
        <f t="shared" si="45"/>
        <v>136.97279999999998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46.4</v>
      </c>
      <c r="M41" s="22">
        <f t="shared" ref="M41:R41" si="46">M40*$B$8</f>
        <v>0</v>
      </c>
      <c r="N41" s="22">
        <f t="shared" si="46"/>
        <v>154.32639999999998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391.94079999999997</v>
      </c>
      <c r="T41" s="22">
        <f t="shared" si="47"/>
        <v>0</v>
      </c>
      <c r="U41" s="22">
        <f t="shared" si="47"/>
        <v>31.6448</v>
      </c>
      <c r="V41" s="22">
        <f t="shared" si="47"/>
        <v>0</v>
      </c>
      <c r="W41" s="22">
        <f t="shared" si="47"/>
        <v>0</v>
      </c>
      <c r="X41" s="22">
        <f t="shared" si="47"/>
        <v>64.913600000000002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997.13599999999985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36.840000000000003</v>
      </c>
      <c r="F46" s="20">
        <f t="shared" si="54"/>
        <v>0</v>
      </c>
      <c r="G46" s="20">
        <f t="shared" si="54"/>
        <v>0</v>
      </c>
      <c r="H46" s="20">
        <f t="shared" si="54"/>
        <v>29.52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10</v>
      </c>
      <c r="M46" s="20">
        <f t="shared" ref="M46:S46" si="55">+M40+M42+M44</f>
        <v>0</v>
      </c>
      <c r="N46" s="20">
        <f t="shared" si="55"/>
        <v>33.26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84.47</v>
      </c>
      <c r="T46" s="20">
        <f t="shared" ref="T46:AG46" si="56">+T40+T42+T44</f>
        <v>0</v>
      </c>
      <c r="U46" s="20">
        <f t="shared" si="56"/>
        <v>6.82</v>
      </c>
      <c r="V46" s="20">
        <f t="shared" si="56"/>
        <v>0</v>
      </c>
      <c r="W46" s="20">
        <f t="shared" si="56"/>
        <v>0</v>
      </c>
      <c r="X46" s="20">
        <f t="shared" si="56"/>
        <v>13.99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214.9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170.9376</v>
      </c>
      <c r="F47" s="19">
        <f t="shared" si="57"/>
        <v>0</v>
      </c>
      <c r="G47" s="19">
        <f t="shared" si="57"/>
        <v>0</v>
      </c>
      <c r="H47" s="19">
        <f t="shared" si="57"/>
        <v>136.97279999999998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46.4</v>
      </c>
      <c r="M47" s="19">
        <f t="shared" ref="M47:S47" si="58">+M41+M43+M45</f>
        <v>0</v>
      </c>
      <c r="N47" s="19">
        <f t="shared" si="58"/>
        <v>154.32639999999998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391.94079999999997</v>
      </c>
      <c r="T47" s="19">
        <f t="shared" ref="T47:AG47" si="59">+T41+T43+T45</f>
        <v>0</v>
      </c>
      <c r="U47" s="19">
        <f t="shared" si="59"/>
        <v>31.6448</v>
      </c>
      <c r="V47" s="19">
        <f t="shared" si="59"/>
        <v>0</v>
      </c>
      <c r="W47" s="19">
        <f t="shared" si="59"/>
        <v>0</v>
      </c>
      <c r="X47" s="19">
        <f t="shared" si="59"/>
        <v>64.913600000000002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997.13599999999985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860.36</v>
      </c>
      <c r="C49" s="44">
        <v>789.45</v>
      </c>
      <c r="D49" s="44">
        <v>842.94</v>
      </c>
      <c r="E49" s="44">
        <v>1058.08</v>
      </c>
      <c r="F49" s="44">
        <v>1209.1500000000001</v>
      </c>
      <c r="G49" s="44">
        <v>1668.32</v>
      </c>
      <c r="H49" s="44">
        <v>1778.5</v>
      </c>
      <c r="I49" s="44">
        <v>431.23</v>
      </c>
      <c r="J49" s="44">
        <v>574.92999999999995</v>
      </c>
      <c r="K49" s="44">
        <v>78.92</v>
      </c>
      <c r="L49" s="44">
        <v>976.06</v>
      </c>
      <c r="M49" s="45">
        <v>970.89</v>
      </c>
      <c r="N49" s="45">
        <v>978.66</v>
      </c>
      <c r="O49" s="45">
        <v>1335.28</v>
      </c>
      <c r="P49" s="45">
        <v>763.6</v>
      </c>
      <c r="Q49" s="45">
        <v>56.06</v>
      </c>
      <c r="R49" s="45">
        <v>1641.34</v>
      </c>
      <c r="S49" s="45">
        <v>948.44</v>
      </c>
      <c r="T49" s="45">
        <v>914.81</v>
      </c>
      <c r="U49" s="45">
        <v>826.12</v>
      </c>
      <c r="V49" s="45">
        <v>226.34</v>
      </c>
      <c r="W49" s="45">
        <v>195</v>
      </c>
      <c r="X49" s="45">
        <v>413.63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19538.11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382.55</v>
      </c>
      <c r="C53" s="44"/>
      <c r="D53" s="44">
        <v>563.15</v>
      </c>
      <c r="E53" s="44"/>
      <c r="F53" s="44">
        <v>206.76</v>
      </c>
      <c r="G53" s="44"/>
      <c r="H53" s="44"/>
      <c r="I53" s="44"/>
      <c r="J53" s="44">
        <v>142.97</v>
      </c>
      <c r="K53" s="44"/>
      <c r="L53" s="44">
        <v>458.69</v>
      </c>
      <c r="M53" s="45"/>
      <c r="N53" s="45">
        <v>322.22000000000003</v>
      </c>
      <c r="O53" s="45"/>
      <c r="P53" s="45">
        <v>110.62</v>
      </c>
      <c r="Q53" s="45"/>
      <c r="R53" s="45"/>
      <c r="S53" s="45"/>
      <c r="T53" s="45"/>
      <c r="U53" s="45">
        <v>204.02</v>
      </c>
      <c r="V53" s="45"/>
      <c r="W53" s="45">
        <v>44.08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2435.06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55.64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55.64</v>
      </c>
    </row>
    <row r="55" spans="1:34" x14ac:dyDescent="0.25">
      <c r="A55" s="17" t="s">
        <v>52</v>
      </c>
      <c r="B55" s="44"/>
      <c r="C55" s="44">
        <v>394.36</v>
      </c>
      <c r="D55" s="44">
        <v>226.53</v>
      </c>
      <c r="E55" s="44">
        <v>117.99</v>
      </c>
      <c r="F55" s="44">
        <v>5</v>
      </c>
      <c r="G55" s="44"/>
      <c r="H55" s="44"/>
      <c r="I55" s="44">
        <v>48.36</v>
      </c>
      <c r="J55" s="44">
        <v>9.91</v>
      </c>
      <c r="K55" s="44"/>
      <c r="L55" s="44"/>
      <c r="M55" s="45"/>
      <c r="N55" s="45">
        <v>68.64</v>
      </c>
      <c r="O55" s="45">
        <v>2.85</v>
      </c>
      <c r="P55" s="45"/>
      <c r="Q55" s="45"/>
      <c r="R55" s="45">
        <v>13.37</v>
      </c>
      <c r="S55" s="45">
        <v>122.5</v>
      </c>
      <c r="T55" s="45">
        <v>40.07</v>
      </c>
      <c r="U55" s="45"/>
      <c r="V55" s="45"/>
      <c r="W55" s="45">
        <v>60.63</v>
      </c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1110.21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3410.8300000000004</v>
      </c>
      <c r="C64" s="53">
        <f t="shared" ref="C64:AG64" si="61">+C15+C23+C31+C39+C47+C48+C49+C50+C51+C52+C53+C54+C55+C56+C57+C58+C59+C60+C61+C62+C63</f>
        <v>3906.85</v>
      </c>
      <c r="D64" s="53">
        <f t="shared" si="61"/>
        <v>3448.5200000000004</v>
      </c>
      <c r="E64" s="53">
        <f t="shared" si="61"/>
        <v>4182.0475999999999</v>
      </c>
      <c r="F64" s="53">
        <f t="shared" si="61"/>
        <v>4344.6668000000009</v>
      </c>
      <c r="G64" s="53">
        <f t="shared" si="61"/>
        <v>5953.8768</v>
      </c>
      <c r="H64" s="53">
        <f t="shared" si="61"/>
        <v>3497.3728000000001</v>
      </c>
      <c r="I64" s="53">
        <f t="shared" si="61"/>
        <v>1203.4299999999998</v>
      </c>
      <c r="J64" s="53">
        <f t="shared" si="61"/>
        <v>1576.5588</v>
      </c>
      <c r="K64" s="53">
        <f t="shared" si="61"/>
        <v>849.15999999999985</v>
      </c>
      <c r="L64" s="53">
        <f t="shared" si="61"/>
        <v>4043.2187999999996</v>
      </c>
      <c r="M64" s="53">
        <f t="shared" si="61"/>
        <v>2825.2339999999999</v>
      </c>
      <c r="N64" s="53">
        <f t="shared" si="61"/>
        <v>4006.0263999999993</v>
      </c>
      <c r="O64" s="53">
        <f t="shared" si="61"/>
        <v>4373.2103999999999</v>
      </c>
      <c r="P64" s="53">
        <f t="shared" si="61"/>
        <v>1877.8399999999997</v>
      </c>
      <c r="Q64" s="53">
        <f t="shared" si="61"/>
        <v>520.05999999999995</v>
      </c>
      <c r="R64" s="53">
        <f t="shared" si="61"/>
        <v>4314.5315999999993</v>
      </c>
      <c r="S64" s="53">
        <f t="shared" si="61"/>
        <v>4605.8231999999989</v>
      </c>
      <c r="T64" s="53">
        <f t="shared" si="61"/>
        <v>4248.2127999999993</v>
      </c>
      <c r="U64" s="53">
        <f t="shared" si="61"/>
        <v>3173.2415999999998</v>
      </c>
      <c r="V64" s="53">
        <f t="shared" si="61"/>
        <v>583.05999999999995</v>
      </c>
      <c r="W64" s="53">
        <f t="shared" si="61"/>
        <v>769.15</v>
      </c>
      <c r="X64" s="53">
        <f t="shared" si="61"/>
        <v>2055.6444000000001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69768.565999999992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7 D</v>
      </c>
      <c r="H66" s="55" t="str">
        <f t="shared" si="62"/>
        <v>CAJA 8 D</v>
      </c>
      <c r="I66" s="55" t="str">
        <f t="shared" si="62"/>
        <v>CAJA 9 D</v>
      </c>
      <c r="J66" s="55" t="str">
        <f t="shared" si="62"/>
        <v>CAJA 10 D</v>
      </c>
      <c r="K66" s="55" t="str">
        <f t="shared" si="62"/>
        <v>CAJA 12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N</v>
      </c>
      <c r="O66" s="55" t="str">
        <f t="shared" si="62"/>
        <v>CAJA 4 N</v>
      </c>
      <c r="P66" s="55" t="str">
        <f t="shared" si="62"/>
        <v>CAJA 5 N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8 N</v>
      </c>
      <c r="T66" s="55" t="str">
        <f t="shared" si="62"/>
        <v>CAJA 9 N</v>
      </c>
      <c r="U66" s="55" t="str">
        <f t="shared" si="62"/>
        <v>CAJA 10 N</v>
      </c>
      <c r="V66" s="55" t="str">
        <f t="shared" si="62"/>
        <v>CAJA 12 N</v>
      </c>
      <c r="W66" s="55" t="str">
        <f t="shared" si="62"/>
        <v>CAJA 14 N</v>
      </c>
      <c r="X66" s="55" t="str">
        <f t="shared" si="62"/>
        <v>CAJA 15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3408.24</v>
      </c>
      <c r="C67" s="57">
        <f t="shared" ref="C67:L67" si="63">C12</f>
        <v>3906.1</v>
      </c>
      <c r="D67" s="57">
        <f t="shared" si="63"/>
        <v>3447.92</v>
      </c>
      <c r="E67" s="57">
        <f t="shared" si="63"/>
        <v>4138.4399999999996</v>
      </c>
      <c r="F67" s="57">
        <f t="shared" si="63"/>
        <v>4271.22</v>
      </c>
      <c r="G67" s="57">
        <f t="shared" si="63"/>
        <v>5886.4</v>
      </c>
      <c r="H67" s="57">
        <f t="shared" si="63"/>
        <v>3495.63</v>
      </c>
      <c r="I67" s="57">
        <f t="shared" si="63"/>
        <v>1176.33</v>
      </c>
      <c r="J67" s="57">
        <f t="shared" si="63"/>
        <v>1564.67</v>
      </c>
      <c r="K67" s="57">
        <f t="shared" si="63"/>
        <v>840.79</v>
      </c>
      <c r="L67" s="57">
        <f t="shared" si="63"/>
        <v>4033.44</v>
      </c>
      <c r="M67" s="57">
        <f t="shared" ref="M67:AG67" si="64">M12</f>
        <v>2815.23</v>
      </c>
      <c r="N67" s="57">
        <f t="shared" si="64"/>
        <v>4000.25</v>
      </c>
      <c r="O67" s="57">
        <f t="shared" si="64"/>
        <v>4369.7700000000004</v>
      </c>
      <c r="P67" s="57">
        <f t="shared" si="64"/>
        <v>1878.2</v>
      </c>
      <c r="Q67" s="57">
        <f t="shared" si="64"/>
        <v>519.45000000000005</v>
      </c>
      <c r="R67" s="57">
        <f t="shared" si="64"/>
        <v>4312.13</v>
      </c>
      <c r="S67" s="57">
        <f t="shared" si="64"/>
        <v>4620.49</v>
      </c>
      <c r="T67" s="57">
        <f t="shared" si="64"/>
        <v>4186.51</v>
      </c>
      <c r="U67" s="57">
        <f t="shared" si="64"/>
        <v>3151.81</v>
      </c>
      <c r="V67" s="57">
        <f t="shared" si="64"/>
        <v>582.64</v>
      </c>
      <c r="W67" s="57">
        <f t="shared" si="64"/>
        <v>758.93</v>
      </c>
      <c r="X67" s="57">
        <f t="shared" si="64"/>
        <v>2052.62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69417.209999999992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3408.24</v>
      </c>
      <c r="C69" s="59">
        <f t="shared" ref="C69:L69" si="67">+C67+C68</f>
        <v>3906.1</v>
      </c>
      <c r="D69" s="59">
        <f t="shared" si="67"/>
        <v>3447.92</v>
      </c>
      <c r="E69" s="59">
        <f t="shared" si="67"/>
        <v>4138.4399999999996</v>
      </c>
      <c r="F69" s="59">
        <f t="shared" si="67"/>
        <v>4271.22</v>
      </c>
      <c r="G69" s="59">
        <f t="shared" si="67"/>
        <v>5886.4</v>
      </c>
      <c r="H69" s="59">
        <f t="shared" si="67"/>
        <v>3495.63</v>
      </c>
      <c r="I69" s="59">
        <f t="shared" si="67"/>
        <v>1176.33</v>
      </c>
      <c r="J69" s="59">
        <f t="shared" si="67"/>
        <v>1564.67</v>
      </c>
      <c r="K69" s="59">
        <f t="shared" si="67"/>
        <v>840.79</v>
      </c>
      <c r="L69" s="59">
        <f t="shared" si="67"/>
        <v>4033.44</v>
      </c>
      <c r="M69" s="59">
        <f t="shared" ref="M69:AG69" si="68">+M67+M68</f>
        <v>2815.23</v>
      </c>
      <c r="N69" s="59">
        <f t="shared" si="68"/>
        <v>4000.25</v>
      </c>
      <c r="O69" s="59">
        <f t="shared" si="68"/>
        <v>4369.7700000000004</v>
      </c>
      <c r="P69" s="59">
        <f t="shared" si="68"/>
        <v>1878.2</v>
      </c>
      <c r="Q69" s="59">
        <f t="shared" si="68"/>
        <v>519.45000000000005</v>
      </c>
      <c r="R69" s="59">
        <f t="shared" si="68"/>
        <v>4312.13</v>
      </c>
      <c r="S69" s="59">
        <f t="shared" si="68"/>
        <v>4620.49</v>
      </c>
      <c r="T69" s="59">
        <f t="shared" si="68"/>
        <v>4186.51</v>
      </c>
      <c r="U69" s="59">
        <f t="shared" si="68"/>
        <v>3151.81</v>
      </c>
      <c r="V69" s="59">
        <f t="shared" si="68"/>
        <v>582.64</v>
      </c>
      <c r="W69" s="59">
        <f t="shared" si="68"/>
        <v>758.93</v>
      </c>
      <c r="X69" s="59">
        <f t="shared" si="68"/>
        <v>2052.62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69417.209999999992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2.5900000000006003</v>
      </c>
      <c r="C70" s="57">
        <f t="shared" si="69"/>
        <v>0.75</v>
      </c>
      <c r="D70" s="57">
        <f t="shared" si="69"/>
        <v>0.6000000000003638</v>
      </c>
      <c r="E70" s="57">
        <f t="shared" si="69"/>
        <v>43.607600000000275</v>
      </c>
      <c r="F70" s="57">
        <f t="shared" si="69"/>
        <v>73.446800000000621</v>
      </c>
      <c r="G70" s="57">
        <f t="shared" si="69"/>
        <v>67.476800000000367</v>
      </c>
      <c r="H70" s="57">
        <f t="shared" si="69"/>
        <v>1.7427999999999884</v>
      </c>
      <c r="I70" s="57">
        <f t="shared" si="69"/>
        <v>27.099999999999909</v>
      </c>
      <c r="J70" s="57">
        <f t="shared" si="69"/>
        <v>11.888799999999947</v>
      </c>
      <c r="K70" s="57">
        <f t="shared" si="69"/>
        <v>8.3699999999998909</v>
      </c>
      <c r="L70" s="57">
        <f t="shared" si="69"/>
        <v>9.7787999999995918</v>
      </c>
      <c r="M70" s="57">
        <f t="shared" ref="M70:AG70" si="70">+M64-M69</f>
        <v>10.003999999999905</v>
      </c>
      <c r="N70" s="57">
        <f t="shared" si="70"/>
        <v>5.7763999999992848</v>
      </c>
      <c r="O70" s="57">
        <f t="shared" si="70"/>
        <v>3.4403999999994994</v>
      </c>
      <c r="P70" s="57">
        <f t="shared" si="70"/>
        <v>-0.3600000000003547</v>
      </c>
      <c r="Q70" s="57">
        <f t="shared" si="70"/>
        <v>0.60999999999989996</v>
      </c>
      <c r="R70" s="57">
        <f t="shared" si="70"/>
        <v>2.4015999999992346</v>
      </c>
      <c r="S70" s="57">
        <f t="shared" si="70"/>
        <v>-14.666800000000876</v>
      </c>
      <c r="T70" s="57">
        <f t="shared" si="70"/>
        <v>61.702799999999115</v>
      </c>
      <c r="U70" s="57">
        <f t="shared" si="70"/>
        <v>21.431599999999889</v>
      </c>
      <c r="V70" s="57">
        <f t="shared" si="70"/>
        <v>0.41999999999995907</v>
      </c>
      <c r="W70" s="57">
        <f t="shared" si="70"/>
        <v>10.220000000000027</v>
      </c>
      <c r="X70" s="57">
        <f t="shared" si="70"/>
        <v>3.0244000000002416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351.35599999999738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121</v>
      </c>
      <c r="F71" s="14" t="s">
        <v>122</v>
      </c>
      <c r="G71" s="14" t="s">
        <v>123</v>
      </c>
      <c r="H71" s="14"/>
      <c r="I71" s="14" t="s">
        <v>124</v>
      </c>
      <c r="J71" s="14" t="s">
        <v>125</v>
      </c>
      <c r="K71" s="14" t="s">
        <v>127</v>
      </c>
      <c r="L71" s="14" t="s">
        <v>139</v>
      </c>
      <c r="M71" s="29"/>
      <c r="N71" s="29"/>
      <c r="O71" s="29"/>
      <c r="P71" s="29"/>
      <c r="Q71" s="29"/>
      <c r="R71" s="29"/>
      <c r="S71" s="29" t="s">
        <v>140</v>
      </c>
      <c r="T71" s="29" t="s">
        <v>142</v>
      </c>
      <c r="U71" s="29" t="s">
        <v>144</v>
      </c>
      <c r="V71" s="29"/>
      <c r="W71" s="29" t="s">
        <v>146</v>
      </c>
      <c r="X71" s="29" t="s">
        <v>147</v>
      </c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126</v>
      </c>
      <c r="S72" s="12" t="s">
        <v>141</v>
      </c>
      <c r="T72" s="12" t="s">
        <v>143</v>
      </c>
      <c r="U72" s="12" t="s">
        <v>145</v>
      </c>
      <c r="X72" s="12" t="s">
        <v>148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59</v>
      </c>
      <c r="D11" s="5" t="s">
        <v>61</v>
      </c>
      <c r="E11" s="5" t="s">
        <v>63</v>
      </c>
      <c r="F11" s="5" t="s">
        <v>67</v>
      </c>
      <c r="G11" s="5" t="s">
        <v>69</v>
      </c>
      <c r="H11" s="5" t="s">
        <v>54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2101.73</v>
      </c>
      <c r="C12" s="26">
        <v>1494.97</v>
      </c>
      <c r="D12" s="26">
        <v>1373.39</v>
      </c>
      <c r="E12" s="26">
        <v>1599.08</v>
      </c>
      <c r="F12" s="26">
        <v>1177.73</v>
      </c>
      <c r="G12" s="26">
        <v>816.74</v>
      </c>
      <c r="H12" s="26">
        <v>1956.57</v>
      </c>
      <c r="I12" s="26">
        <v>2408.16</v>
      </c>
      <c r="J12" s="26">
        <v>2986.8</v>
      </c>
      <c r="K12" s="26">
        <v>2491.17</v>
      </c>
      <c r="L12" s="26">
        <v>2307.33</v>
      </c>
      <c r="M12" s="26">
        <v>1868.66</v>
      </c>
      <c r="N12" s="26">
        <v>1402.61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23984.94</v>
      </c>
      <c r="AI12" s="26">
        <v>23984.94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75.72</v>
      </c>
      <c r="C13" s="26"/>
      <c r="D13" s="26"/>
      <c r="E13" s="26"/>
      <c r="F13" s="26">
        <v>0</v>
      </c>
      <c r="G13" s="26"/>
      <c r="H13" s="26"/>
      <c r="I13" s="26"/>
      <c r="J13" s="26"/>
      <c r="K13" s="26">
        <v>43.92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119.64</v>
      </c>
      <c r="AI13" s="26"/>
      <c r="AJ13" s="69">
        <f>+AI13-AH13</f>
        <v>-119.64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106.7</v>
      </c>
      <c r="C15" s="23">
        <v>42.4</v>
      </c>
      <c r="D15" s="23">
        <v>46</v>
      </c>
      <c r="E15" s="23">
        <v>42</v>
      </c>
      <c r="F15" s="23">
        <v>89.5</v>
      </c>
      <c r="G15" s="23">
        <v>28.1</v>
      </c>
      <c r="H15" s="23">
        <v>0</v>
      </c>
      <c r="I15" s="23"/>
      <c r="J15" s="23">
        <v>306.5</v>
      </c>
      <c r="K15" s="23">
        <v>128.5</v>
      </c>
      <c r="L15" s="23"/>
      <c r="M15" s="23">
        <v>41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830.7</v>
      </c>
    </row>
    <row r="16" spans="1:36" s="32" customFormat="1" x14ac:dyDescent="0.25">
      <c r="A16" s="30" t="s">
        <v>20</v>
      </c>
      <c r="B16" s="31">
        <v>140</v>
      </c>
      <c r="C16" s="31">
        <v>120</v>
      </c>
      <c r="D16" s="31">
        <v>141</v>
      </c>
      <c r="E16" s="31">
        <v>153</v>
      </c>
      <c r="F16" s="31">
        <v>77</v>
      </c>
      <c r="G16" s="31">
        <v>52</v>
      </c>
      <c r="H16" s="31">
        <v>194</v>
      </c>
      <c r="I16" s="31">
        <v>280</v>
      </c>
      <c r="J16" s="31">
        <v>292</v>
      </c>
      <c r="K16" s="31">
        <v>334</v>
      </c>
      <c r="L16" s="31">
        <v>272</v>
      </c>
      <c r="M16" s="31">
        <v>244</v>
      </c>
      <c r="N16" s="31">
        <v>117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2416</v>
      </c>
      <c r="AJ16" s="70"/>
    </row>
    <row r="17" spans="1:36" s="47" customFormat="1" x14ac:dyDescent="0.25">
      <c r="A17" s="46" t="s">
        <v>27</v>
      </c>
      <c r="B17" s="22">
        <f>B16*$B$8</f>
        <v>649.59999999999991</v>
      </c>
      <c r="C17" s="22">
        <f>C16*$B$8</f>
        <v>556.79999999999995</v>
      </c>
      <c r="D17" s="22">
        <f t="shared" ref="D17:AG17" si="2">D16*$B$8</f>
        <v>654.24</v>
      </c>
      <c r="E17" s="22">
        <f t="shared" si="2"/>
        <v>709.92</v>
      </c>
      <c r="F17" s="22">
        <f t="shared" si="2"/>
        <v>357.28</v>
      </c>
      <c r="G17" s="22">
        <f t="shared" si="2"/>
        <v>241.27999999999997</v>
      </c>
      <c r="H17" s="22">
        <f t="shared" si="2"/>
        <v>900.16</v>
      </c>
      <c r="I17" s="22">
        <f t="shared" si="2"/>
        <v>1299.1999999999998</v>
      </c>
      <c r="J17" s="22">
        <f t="shared" si="2"/>
        <v>1354.8799999999999</v>
      </c>
      <c r="K17" s="22">
        <f t="shared" si="2"/>
        <v>1549.76</v>
      </c>
      <c r="L17" s="22">
        <f t="shared" si="2"/>
        <v>1262.08</v>
      </c>
      <c r="M17" s="22">
        <f t="shared" si="2"/>
        <v>1132.1599999999999</v>
      </c>
      <c r="N17" s="22">
        <f t="shared" si="2"/>
        <v>542.88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11210.239999999998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120</v>
      </c>
      <c r="D22" s="20">
        <f t="shared" si="5"/>
        <v>141</v>
      </c>
      <c r="E22" s="20">
        <f t="shared" si="5"/>
        <v>153</v>
      </c>
      <c r="F22" s="20">
        <f t="shared" si="5"/>
        <v>77</v>
      </c>
      <c r="G22" s="20">
        <f t="shared" si="5"/>
        <v>52</v>
      </c>
      <c r="H22" s="20">
        <f t="shared" si="5"/>
        <v>194</v>
      </c>
      <c r="I22" s="20">
        <f t="shared" si="5"/>
        <v>280</v>
      </c>
      <c r="J22" s="20">
        <f t="shared" si="5"/>
        <v>292</v>
      </c>
      <c r="K22" s="20">
        <f t="shared" si="5"/>
        <v>334</v>
      </c>
      <c r="L22" s="20">
        <f t="shared" si="5"/>
        <v>272</v>
      </c>
      <c r="M22" s="20">
        <f t="shared" si="5"/>
        <v>244</v>
      </c>
      <c r="N22" s="20">
        <f t="shared" si="5"/>
        <v>117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2416</v>
      </c>
    </row>
    <row r="23" spans="1:36" s="47" customFormat="1" x14ac:dyDescent="0.25">
      <c r="A23" s="48" t="s">
        <v>26</v>
      </c>
      <c r="B23" s="19">
        <f>+B17+B19+B21</f>
        <v>649.59999999999991</v>
      </c>
      <c r="C23" s="19">
        <f t="shared" si="5"/>
        <v>556.79999999999995</v>
      </c>
      <c r="D23" s="19">
        <f t="shared" si="5"/>
        <v>654.24</v>
      </c>
      <c r="E23" s="19">
        <f t="shared" si="5"/>
        <v>709.92</v>
      </c>
      <c r="F23" s="19">
        <f t="shared" si="5"/>
        <v>357.28</v>
      </c>
      <c r="G23" s="19">
        <f t="shared" si="5"/>
        <v>241.27999999999997</v>
      </c>
      <c r="H23" s="19">
        <f t="shared" si="5"/>
        <v>900.16</v>
      </c>
      <c r="I23" s="19">
        <f t="shared" si="5"/>
        <v>1299.1999999999998</v>
      </c>
      <c r="J23" s="19">
        <f t="shared" si="5"/>
        <v>1354.8799999999999</v>
      </c>
      <c r="K23" s="19">
        <f t="shared" si="5"/>
        <v>1549.76</v>
      </c>
      <c r="L23" s="19">
        <f t="shared" si="5"/>
        <v>1262.08</v>
      </c>
      <c r="M23" s="19">
        <f t="shared" si="5"/>
        <v>1132.1599999999999</v>
      </c>
      <c r="N23" s="19">
        <f t="shared" si="5"/>
        <v>542.88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11210.239999999998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10</v>
      </c>
      <c r="C32" s="36"/>
      <c r="D32" s="36"/>
      <c r="E32" s="36"/>
      <c r="F32" s="36"/>
      <c r="G32" s="36"/>
      <c r="H32" s="36">
        <v>19.95</v>
      </c>
      <c r="I32" s="36"/>
      <c r="J32" s="36"/>
      <c r="K32" s="36"/>
      <c r="L32" s="36">
        <v>15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44.95</v>
      </c>
    </row>
    <row r="33" spans="1:34" s="47" customFormat="1" x14ac:dyDescent="0.25">
      <c r="A33" s="46" t="s">
        <v>35</v>
      </c>
      <c r="B33" s="22">
        <f>B32*$B$8</f>
        <v>46.4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92.567999999999984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69.599999999999994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208.56799999999998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19.95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15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44.95</v>
      </c>
    </row>
    <row r="39" spans="1:34" s="47" customFormat="1" x14ac:dyDescent="0.25">
      <c r="A39" s="48" t="s">
        <v>42</v>
      </c>
      <c r="B39" s="19">
        <f>+B33+B35+B37</f>
        <v>46.4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92.567999999999984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69.599999999999994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208.56799999999998</v>
      </c>
    </row>
    <row r="40" spans="1:34" x14ac:dyDescent="0.25">
      <c r="A40" s="13" t="s">
        <v>43</v>
      </c>
      <c r="B40" s="36"/>
      <c r="C40" s="36"/>
      <c r="D40" s="36"/>
      <c r="E40" s="36">
        <v>17.37</v>
      </c>
      <c r="F40" s="36"/>
      <c r="G40" s="36"/>
      <c r="H40" s="36"/>
      <c r="I40" s="36"/>
      <c r="J40" s="36"/>
      <c r="K40" s="36"/>
      <c r="L40" s="36"/>
      <c r="M40" s="36"/>
      <c r="N40" s="36">
        <v>59.74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77.11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80.596800000000002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277.1936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357.79039999999998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17.37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59.74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77.11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80.596800000000002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277.1936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357.79039999999998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1121.6300000000001</v>
      </c>
      <c r="C49" s="44">
        <v>783.38</v>
      </c>
      <c r="D49" s="44">
        <v>614.9</v>
      </c>
      <c r="E49" s="44">
        <v>590.95000000000005</v>
      </c>
      <c r="F49" s="44">
        <v>723.05</v>
      </c>
      <c r="G49" s="44">
        <v>405.87</v>
      </c>
      <c r="H49" s="44">
        <v>627.9</v>
      </c>
      <c r="I49" s="44">
        <v>1062.8800000000001</v>
      </c>
      <c r="J49" s="44">
        <v>1028.77</v>
      </c>
      <c r="K49" s="44">
        <v>845.62</v>
      </c>
      <c r="L49" s="44">
        <v>804.46</v>
      </c>
      <c r="M49" s="45">
        <v>700.37</v>
      </c>
      <c r="N49" s="45">
        <v>377.13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9686.91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187.16</v>
      </c>
      <c r="C53" s="44">
        <v>113.75</v>
      </c>
      <c r="D53" s="44">
        <v>0</v>
      </c>
      <c r="E53" s="44">
        <v>89.99</v>
      </c>
      <c r="F53" s="44">
        <v>0</v>
      </c>
      <c r="G53" s="44">
        <v>92.3</v>
      </c>
      <c r="H53" s="44">
        <v>181.19</v>
      </c>
      <c r="I53" s="44">
        <v>114.14</v>
      </c>
      <c r="J53" s="44">
        <v>314.36</v>
      </c>
      <c r="K53" s="44"/>
      <c r="L53" s="44">
        <v>141.36000000000001</v>
      </c>
      <c r="M53" s="45"/>
      <c r="N53" s="45">
        <v>142.25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1376.5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16.63</v>
      </c>
      <c r="G54" s="44"/>
      <c r="H54" s="44">
        <v>13.27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29.9</v>
      </c>
    </row>
    <row r="55" spans="1:34" x14ac:dyDescent="0.25">
      <c r="A55" s="17" t="s">
        <v>52</v>
      </c>
      <c r="B55" s="44">
        <v>68.489999999999995</v>
      </c>
      <c r="C55" s="44"/>
      <c r="D55" s="44">
        <v>58.9</v>
      </c>
      <c r="E55" s="44">
        <v>86.56</v>
      </c>
      <c r="F55" s="44"/>
      <c r="G55" s="44">
        <v>50.08</v>
      </c>
      <c r="H55" s="44">
        <v>160.46</v>
      </c>
      <c r="I55" s="44">
        <v>5.72</v>
      </c>
      <c r="J55" s="44"/>
      <c r="K55" s="44">
        <v>17.12</v>
      </c>
      <c r="L55" s="44">
        <v>51.67</v>
      </c>
      <c r="M55" s="45"/>
      <c r="N55" s="45">
        <v>78.48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577.48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2179.9799999999996</v>
      </c>
      <c r="C64" s="53">
        <f t="shared" ref="C64:AG64" si="21">+C15+C23+C31+C39+C47+C48+C49+C50+C51+C52+C53+C54+C55+C56+C57+C58+C59+C60+C61+C62+C63</f>
        <v>1496.33</v>
      </c>
      <c r="D64" s="53">
        <f t="shared" si="21"/>
        <v>1374.04</v>
      </c>
      <c r="E64" s="53">
        <f t="shared" si="21"/>
        <v>1600.0168000000001</v>
      </c>
      <c r="F64" s="53">
        <f t="shared" si="21"/>
        <v>1186.46</v>
      </c>
      <c r="G64" s="53">
        <f t="shared" si="21"/>
        <v>817.63</v>
      </c>
      <c r="H64" s="53">
        <f t="shared" si="21"/>
        <v>1975.548</v>
      </c>
      <c r="I64" s="53">
        <f t="shared" si="21"/>
        <v>2481.9399999999996</v>
      </c>
      <c r="J64" s="53">
        <f t="shared" si="21"/>
        <v>3004.5099999999998</v>
      </c>
      <c r="K64" s="53">
        <f t="shared" si="21"/>
        <v>2541</v>
      </c>
      <c r="L64" s="53">
        <f t="shared" si="21"/>
        <v>2329.17</v>
      </c>
      <c r="M64" s="53">
        <f t="shared" si="21"/>
        <v>1873.5299999999997</v>
      </c>
      <c r="N64" s="53">
        <f t="shared" si="21"/>
        <v>1417.9335999999998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24278.088399999997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4 D</v>
      </c>
      <c r="D66" s="55" t="str">
        <f t="shared" ref="D66:AG67" si="22">D11</f>
        <v>CAJA 5 D</v>
      </c>
      <c r="E66" s="55" t="str">
        <f t="shared" si="22"/>
        <v>CAJA 6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6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2101.73</v>
      </c>
      <c r="C67" s="57">
        <f t="shared" ref="C67:L67" si="23">C12</f>
        <v>1494.97</v>
      </c>
      <c r="D67" s="57">
        <f t="shared" si="23"/>
        <v>1373.39</v>
      </c>
      <c r="E67" s="57">
        <f t="shared" si="23"/>
        <v>1599.08</v>
      </c>
      <c r="F67" s="57">
        <f t="shared" si="23"/>
        <v>1177.73</v>
      </c>
      <c r="G67" s="57">
        <f t="shared" si="23"/>
        <v>816.74</v>
      </c>
      <c r="H67" s="57">
        <f t="shared" si="23"/>
        <v>1956.57</v>
      </c>
      <c r="I67" s="57">
        <f t="shared" si="23"/>
        <v>2408.16</v>
      </c>
      <c r="J67" s="57">
        <f t="shared" si="23"/>
        <v>2986.8</v>
      </c>
      <c r="K67" s="57">
        <f t="shared" si="23"/>
        <v>2491.17</v>
      </c>
      <c r="L67" s="57">
        <f t="shared" si="23"/>
        <v>2307.33</v>
      </c>
      <c r="M67" s="57">
        <f t="shared" si="22"/>
        <v>1868.66</v>
      </c>
      <c r="N67" s="57">
        <f t="shared" si="22"/>
        <v>1402.61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23984.94</v>
      </c>
    </row>
    <row r="68" spans="1:34" s="47" customFormat="1" x14ac:dyDescent="0.25">
      <c r="A68" s="58" t="s">
        <v>93</v>
      </c>
      <c r="B68" s="59">
        <f t="shared" ref="B68:AG68" si="24">+B13+B14</f>
        <v>75.72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43.92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119.64</v>
      </c>
    </row>
    <row r="69" spans="1:34" s="47" customFormat="1" x14ac:dyDescent="0.25">
      <c r="A69" s="58" t="s">
        <v>94</v>
      </c>
      <c r="B69" s="59">
        <f>+B67+B68</f>
        <v>2177.4499999999998</v>
      </c>
      <c r="C69" s="59">
        <f t="shared" ref="C69:AG69" si="25">+C67+C68</f>
        <v>1494.97</v>
      </c>
      <c r="D69" s="59">
        <f t="shared" si="25"/>
        <v>1373.39</v>
      </c>
      <c r="E69" s="59">
        <f t="shared" si="25"/>
        <v>1599.08</v>
      </c>
      <c r="F69" s="59">
        <f t="shared" si="25"/>
        <v>1177.73</v>
      </c>
      <c r="G69" s="59">
        <f t="shared" si="25"/>
        <v>816.74</v>
      </c>
      <c r="H69" s="59">
        <f t="shared" si="25"/>
        <v>1956.57</v>
      </c>
      <c r="I69" s="59">
        <f t="shared" si="25"/>
        <v>2408.16</v>
      </c>
      <c r="J69" s="59">
        <f t="shared" si="25"/>
        <v>2986.8</v>
      </c>
      <c r="K69" s="59">
        <f t="shared" si="25"/>
        <v>2535.09</v>
      </c>
      <c r="L69" s="59">
        <f t="shared" si="25"/>
        <v>2307.33</v>
      </c>
      <c r="M69" s="59">
        <f t="shared" si="25"/>
        <v>1868.66</v>
      </c>
      <c r="N69" s="59">
        <f t="shared" si="25"/>
        <v>1402.61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24104.579999999998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2.5299999999997453</v>
      </c>
      <c r="C70" s="57">
        <f t="shared" si="26"/>
        <v>1.3599999999999</v>
      </c>
      <c r="D70" s="57">
        <f t="shared" si="26"/>
        <v>0.64999999999986358</v>
      </c>
      <c r="E70" s="57">
        <f t="shared" si="26"/>
        <v>0.93680000000017571</v>
      </c>
      <c r="F70" s="57">
        <f t="shared" si="26"/>
        <v>8.7300000000000182</v>
      </c>
      <c r="G70" s="57">
        <f t="shared" si="26"/>
        <v>0.88999999999998636</v>
      </c>
      <c r="H70" s="57">
        <f t="shared" si="26"/>
        <v>18.978000000000065</v>
      </c>
      <c r="I70" s="57">
        <f t="shared" si="26"/>
        <v>73.779999999999745</v>
      </c>
      <c r="J70" s="57">
        <f t="shared" si="26"/>
        <v>17.709999999999582</v>
      </c>
      <c r="K70" s="57">
        <f t="shared" si="26"/>
        <v>5.9099999999998545</v>
      </c>
      <c r="L70" s="57">
        <f t="shared" si="26"/>
        <v>21.840000000000146</v>
      </c>
      <c r="M70" s="57">
        <f t="shared" si="26"/>
        <v>4.8699999999996635</v>
      </c>
      <c r="N70" s="57">
        <f t="shared" si="26"/>
        <v>15.323599999999942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173.50839999999869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128</v>
      </c>
      <c r="G71" s="14"/>
      <c r="H71" s="14" t="s">
        <v>130</v>
      </c>
      <c r="I71" s="14" t="s">
        <v>131</v>
      </c>
      <c r="J71" s="14" t="s">
        <v>128</v>
      </c>
      <c r="K71" s="14"/>
      <c r="L71" s="14" t="s">
        <v>134</v>
      </c>
      <c r="M71" s="29"/>
      <c r="N71" s="29" t="s">
        <v>135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129</v>
      </c>
      <c r="J72" s="12" t="s">
        <v>132</v>
      </c>
      <c r="AH72" s="47"/>
    </row>
    <row r="73" spans="1:34" x14ac:dyDescent="0.25">
      <c r="J73" s="12" t="s">
        <v>133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1233.8699999999999</v>
      </c>
      <c r="C12" s="26">
        <v>2121.8200000000002</v>
      </c>
      <c r="D12" s="26">
        <v>939.55</v>
      </c>
      <c r="E12" s="26">
        <v>1174.69</v>
      </c>
      <c r="F12" s="26">
        <v>857.89</v>
      </c>
      <c r="G12" s="26">
        <v>1411.98</v>
      </c>
      <c r="H12" s="26">
        <v>1535.58</v>
      </c>
      <c r="I12" s="26">
        <v>1044.54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10319.920000000002</v>
      </c>
      <c r="AI12" s="26">
        <v>10319.91</v>
      </c>
      <c r="AJ12" s="69">
        <f>+AI12-AH12</f>
        <v>-1.0000000002037268E-2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98</v>
      </c>
      <c r="D15" s="23"/>
      <c r="E15" s="23">
        <v>72</v>
      </c>
      <c r="F15" s="23">
        <v>73.25</v>
      </c>
      <c r="G15" s="23">
        <v>111.4</v>
      </c>
      <c r="H15" s="23">
        <v>26</v>
      </c>
      <c r="I15" s="23">
        <v>4.5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385.15</v>
      </c>
    </row>
    <row r="16" spans="1:36" s="32" customFormat="1" x14ac:dyDescent="0.25">
      <c r="A16" s="30" t="s">
        <v>20</v>
      </c>
      <c r="B16" s="31">
        <v>166</v>
      </c>
      <c r="C16" s="31">
        <v>207</v>
      </c>
      <c r="D16" s="31">
        <v>97</v>
      </c>
      <c r="E16" s="31">
        <v>133</v>
      </c>
      <c r="F16" s="31">
        <v>65</v>
      </c>
      <c r="G16" s="31">
        <v>146</v>
      </c>
      <c r="H16" s="31">
        <v>210</v>
      </c>
      <c r="I16" s="31">
        <v>127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1151</v>
      </c>
      <c r="AJ16" s="70"/>
    </row>
    <row r="17" spans="1:36" s="47" customFormat="1" x14ac:dyDescent="0.25">
      <c r="A17" s="46" t="s">
        <v>27</v>
      </c>
      <c r="B17" s="22">
        <f>B16*$B$8</f>
        <v>770.2399999999999</v>
      </c>
      <c r="C17" s="22">
        <f>C16*$B$8</f>
        <v>960.4799999999999</v>
      </c>
      <c r="D17" s="22">
        <f t="shared" ref="D17:AG17" si="2">D16*$B$8</f>
        <v>450.08</v>
      </c>
      <c r="E17" s="22">
        <f t="shared" si="2"/>
        <v>617.12</v>
      </c>
      <c r="F17" s="22">
        <f t="shared" si="2"/>
        <v>301.59999999999997</v>
      </c>
      <c r="G17" s="22">
        <f t="shared" si="2"/>
        <v>677.43999999999994</v>
      </c>
      <c r="H17" s="22">
        <f t="shared" si="2"/>
        <v>974.4</v>
      </c>
      <c r="I17" s="22">
        <f t="shared" si="2"/>
        <v>589.28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5340.6399999999994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166</v>
      </c>
      <c r="C22" s="20">
        <f t="shared" ref="C22:AG23" si="5">+C16+C18+C20</f>
        <v>207</v>
      </c>
      <c r="D22" s="20">
        <f t="shared" si="5"/>
        <v>97</v>
      </c>
      <c r="E22" s="20">
        <f t="shared" si="5"/>
        <v>133</v>
      </c>
      <c r="F22" s="20">
        <f t="shared" si="5"/>
        <v>65</v>
      </c>
      <c r="G22" s="20">
        <f t="shared" si="5"/>
        <v>146</v>
      </c>
      <c r="H22" s="20">
        <f t="shared" si="5"/>
        <v>210</v>
      </c>
      <c r="I22" s="20">
        <f t="shared" si="5"/>
        <v>127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1151</v>
      </c>
    </row>
    <row r="23" spans="1:36" s="47" customFormat="1" x14ac:dyDescent="0.25">
      <c r="A23" s="48" t="s">
        <v>26</v>
      </c>
      <c r="B23" s="19">
        <f>+B17+B19+B21</f>
        <v>770.2399999999999</v>
      </c>
      <c r="C23" s="19">
        <f t="shared" si="5"/>
        <v>960.4799999999999</v>
      </c>
      <c r="D23" s="19">
        <f t="shared" si="5"/>
        <v>450.08</v>
      </c>
      <c r="E23" s="19">
        <f t="shared" si="5"/>
        <v>617.12</v>
      </c>
      <c r="F23" s="19">
        <f t="shared" si="5"/>
        <v>301.59999999999997</v>
      </c>
      <c r="G23" s="19">
        <f t="shared" si="5"/>
        <v>677.43999999999994</v>
      </c>
      <c r="H23" s="19">
        <f t="shared" si="5"/>
        <v>974.4</v>
      </c>
      <c r="I23" s="19">
        <f t="shared" si="5"/>
        <v>589.28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5340.6399999999994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31.41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31.41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145.7424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145.7424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31.41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31.41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145.7424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145.7424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283.19</v>
      </c>
      <c r="C49" s="44">
        <v>894.45</v>
      </c>
      <c r="D49" s="44">
        <v>401.39</v>
      </c>
      <c r="E49" s="44">
        <v>421.3</v>
      </c>
      <c r="F49" s="44">
        <v>366.93</v>
      </c>
      <c r="G49" s="44">
        <v>576.23</v>
      </c>
      <c r="H49" s="44">
        <v>455.86</v>
      </c>
      <c r="I49" s="44">
        <v>309.55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3708.9000000000005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249.07</v>
      </c>
      <c r="C53" s="44">
        <v>162.24</v>
      </c>
      <c r="D53" s="44">
        <v>145.46</v>
      </c>
      <c r="E53" s="44">
        <v>58.95</v>
      </c>
      <c r="F53" s="44">
        <v>118.21</v>
      </c>
      <c r="G53" s="44">
        <v>47.27</v>
      </c>
      <c r="H53" s="44">
        <v>91.1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872.30000000000007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5.92</v>
      </c>
      <c r="D55" s="44"/>
      <c r="E55" s="44">
        <v>8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1302.4999999999998</v>
      </c>
      <c r="C64" s="53">
        <f t="shared" ref="C64:AG64" si="21">+C15+C23+C31+C39+C47+C48+C49+C50+C51+C52+C53+C54+C55+C56+C57+C58+C59+C60+C61+C62+C63</f>
        <v>2121.09</v>
      </c>
      <c r="D64" s="53">
        <f t="shared" si="21"/>
        <v>996.93000000000006</v>
      </c>
      <c r="E64" s="53">
        <f t="shared" si="21"/>
        <v>1177.3700000000001</v>
      </c>
      <c r="F64" s="53">
        <f t="shared" si="21"/>
        <v>859.99</v>
      </c>
      <c r="G64" s="53">
        <f t="shared" si="21"/>
        <v>1412.34</v>
      </c>
      <c r="H64" s="53">
        <f t="shared" si="21"/>
        <v>1547.36</v>
      </c>
      <c r="I64" s="53">
        <f t="shared" si="21"/>
        <v>1049.0724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10466.652399999999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D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1233.8699999999999</v>
      </c>
      <c r="C67" s="57">
        <f t="shared" ref="C67:L67" si="23">C12</f>
        <v>2121.8200000000002</v>
      </c>
      <c r="D67" s="57">
        <f t="shared" si="23"/>
        <v>939.55</v>
      </c>
      <c r="E67" s="57">
        <f t="shared" si="23"/>
        <v>1174.69</v>
      </c>
      <c r="F67" s="57">
        <f t="shared" si="23"/>
        <v>857.89</v>
      </c>
      <c r="G67" s="57">
        <f t="shared" si="23"/>
        <v>1411.98</v>
      </c>
      <c r="H67" s="57">
        <f t="shared" si="23"/>
        <v>1535.58</v>
      </c>
      <c r="I67" s="57">
        <f t="shared" si="23"/>
        <v>1044.54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10319.920000000002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1233.8699999999999</v>
      </c>
      <c r="C69" s="59">
        <f t="shared" ref="C69:AG69" si="25">+C67+C68</f>
        <v>2121.8200000000002</v>
      </c>
      <c r="D69" s="59">
        <f t="shared" si="25"/>
        <v>939.55</v>
      </c>
      <c r="E69" s="59">
        <f t="shared" si="25"/>
        <v>1174.69</v>
      </c>
      <c r="F69" s="59">
        <f t="shared" si="25"/>
        <v>857.89</v>
      </c>
      <c r="G69" s="59">
        <f t="shared" si="25"/>
        <v>1411.98</v>
      </c>
      <c r="H69" s="59">
        <f t="shared" si="25"/>
        <v>1535.58</v>
      </c>
      <c r="I69" s="59">
        <f t="shared" si="25"/>
        <v>1044.54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10319.920000000002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68.629999999999882</v>
      </c>
      <c r="C70" s="57">
        <f t="shared" si="26"/>
        <v>-0.73000000000001819</v>
      </c>
      <c r="D70" s="57">
        <f t="shared" si="26"/>
        <v>57.380000000000109</v>
      </c>
      <c r="E70" s="57">
        <f t="shared" si="26"/>
        <v>2.6800000000000637</v>
      </c>
      <c r="F70" s="57">
        <f t="shared" si="26"/>
        <v>2.1000000000000227</v>
      </c>
      <c r="G70" s="57">
        <f t="shared" si="26"/>
        <v>0.35999999999989996</v>
      </c>
      <c r="H70" s="57">
        <f t="shared" si="26"/>
        <v>11.779999999999973</v>
      </c>
      <c r="I70" s="57">
        <f t="shared" si="26"/>
        <v>4.5324000000000524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146.73239999999998</v>
      </c>
    </row>
    <row r="71" spans="1:34" ht="95.25" customHeight="1" x14ac:dyDescent="0.25">
      <c r="A71" s="77" t="s">
        <v>96</v>
      </c>
      <c r="B71" s="14" t="s">
        <v>136</v>
      </c>
      <c r="C71" s="14"/>
      <c r="D71" s="14" t="s">
        <v>137</v>
      </c>
      <c r="E71" s="14"/>
      <c r="F71" s="14"/>
      <c r="G71" s="14"/>
      <c r="H71" s="14" t="s">
        <v>135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2421.9</v>
      </c>
      <c r="C12" s="26">
        <v>3580.26</v>
      </c>
      <c r="D12" s="26">
        <v>1949.19</v>
      </c>
      <c r="E12" s="26">
        <v>1604.5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9555.85</v>
      </c>
      <c r="AI12" s="26">
        <v>9555.82</v>
      </c>
      <c r="AJ12" s="69">
        <f>+AI12-AH12</f>
        <v>-3.0000000000654836E-2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201.7</v>
      </c>
      <c r="C15" s="23">
        <v>236.5</v>
      </c>
      <c r="D15" s="23">
        <v>212.5</v>
      </c>
      <c r="E15" s="23">
        <v>77.5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728.2</v>
      </c>
    </row>
    <row r="16" spans="1:36" s="32" customFormat="1" x14ac:dyDescent="0.25">
      <c r="A16" s="30" t="s">
        <v>20</v>
      </c>
      <c r="B16" s="31">
        <v>171</v>
      </c>
      <c r="C16" s="31">
        <v>274</v>
      </c>
      <c r="D16" s="31">
        <v>175</v>
      </c>
      <c r="E16" s="31">
        <v>119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739</v>
      </c>
      <c r="AJ16" s="70"/>
    </row>
    <row r="17" spans="1:36" s="47" customFormat="1" x14ac:dyDescent="0.25">
      <c r="A17" s="46" t="s">
        <v>27</v>
      </c>
      <c r="B17" s="22">
        <f>B16*$B$8</f>
        <v>793.43999999999994</v>
      </c>
      <c r="C17" s="22">
        <f>C16*$B$8</f>
        <v>1271.3599999999999</v>
      </c>
      <c r="D17" s="22">
        <f t="shared" ref="D17:AG17" si="2">D16*$B$8</f>
        <v>812</v>
      </c>
      <c r="E17" s="22">
        <f t="shared" si="2"/>
        <v>552.16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3428.9599999999996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171</v>
      </c>
      <c r="C22" s="20">
        <f t="shared" ref="C22:AG23" si="5">+C16+C18+C20</f>
        <v>274</v>
      </c>
      <c r="D22" s="20">
        <f t="shared" si="5"/>
        <v>175</v>
      </c>
      <c r="E22" s="20">
        <f t="shared" si="5"/>
        <v>119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739</v>
      </c>
    </row>
    <row r="23" spans="1:36" s="47" customFormat="1" x14ac:dyDescent="0.25">
      <c r="A23" s="48" t="s">
        <v>26</v>
      </c>
      <c r="B23" s="19">
        <f>+B17+B19+B21</f>
        <v>793.43999999999994</v>
      </c>
      <c r="C23" s="19">
        <f t="shared" si="5"/>
        <v>1271.3599999999999</v>
      </c>
      <c r="D23" s="19">
        <f t="shared" si="5"/>
        <v>812</v>
      </c>
      <c r="E23" s="19">
        <f t="shared" si="5"/>
        <v>552.16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3428.9599999999996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14.06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65.238399999999999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65.238399999999999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14.06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65.238399999999999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65.238399999999999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904.32</v>
      </c>
      <c r="C49" s="44">
        <v>1639.88</v>
      </c>
      <c r="D49" s="44">
        <v>580.37</v>
      </c>
      <c r="E49" s="44">
        <v>563.73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3688.3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531.67999999999995</v>
      </c>
      <c r="C53" s="44">
        <v>425.89</v>
      </c>
      <c r="D53" s="44">
        <v>348.73</v>
      </c>
      <c r="E53" s="44">
        <v>340.27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1646.57</v>
      </c>
    </row>
    <row r="54" spans="1:34" x14ac:dyDescent="0.25">
      <c r="A54" s="17" t="s">
        <v>114</v>
      </c>
      <c r="B54" s="44"/>
      <c r="C54" s="44"/>
      <c r="D54" s="44"/>
      <c r="E54" s="44">
        <v>12.81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12.81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2431.14</v>
      </c>
      <c r="C64" s="53">
        <f t="shared" ref="C64:AG64" si="21">+C15+C23+C31+C39+C47+C48+C49+C50+C51+C52+C53+C54+C55+C56+C57+C58+C59+C60+C61+C62+C63</f>
        <v>3573.6299999999997</v>
      </c>
      <c r="D64" s="53">
        <f t="shared" si="21"/>
        <v>1953.6</v>
      </c>
      <c r="E64" s="53">
        <f t="shared" si="21"/>
        <v>1611.7084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9570.0783999999985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2421.9</v>
      </c>
      <c r="C67" s="57">
        <f t="shared" ref="C67:L67" si="23">C12</f>
        <v>3580.26</v>
      </c>
      <c r="D67" s="57">
        <f t="shared" si="23"/>
        <v>1949.19</v>
      </c>
      <c r="E67" s="57">
        <f t="shared" si="23"/>
        <v>1604.5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9555.85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2421.9</v>
      </c>
      <c r="C69" s="59">
        <f t="shared" ref="C69:AG69" si="25">+C67+C68</f>
        <v>3580.26</v>
      </c>
      <c r="D69" s="59">
        <f t="shared" si="25"/>
        <v>1949.19</v>
      </c>
      <c r="E69" s="59">
        <f t="shared" si="25"/>
        <v>1604.5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9555.85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9.2399999999997817</v>
      </c>
      <c r="C70" s="57">
        <f t="shared" si="26"/>
        <v>-6.6300000000005639</v>
      </c>
      <c r="D70" s="57">
        <f t="shared" si="26"/>
        <v>4.4099999999998545</v>
      </c>
      <c r="E70" s="57">
        <f t="shared" si="26"/>
        <v>7.2083999999999833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14.228399999999056</v>
      </c>
    </row>
    <row r="71" spans="1:34" ht="107.25" customHeight="1" x14ac:dyDescent="0.25">
      <c r="A71" s="77" t="s">
        <v>96</v>
      </c>
      <c r="B71" s="14" t="s">
        <v>149</v>
      </c>
      <c r="C71" s="14" t="s">
        <v>150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151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1171.48</v>
      </c>
      <c r="C12" s="26">
        <v>1284.1400000000001</v>
      </c>
      <c r="D12" s="26">
        <v>739.76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3195.38</v>
      </c>
      <c r="AI12" s="26">
        <v>3195.38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28.9</v>
      </c>
      <c r="C15" s="23">
        <v>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34.4</v>
      </c>
    </row>
    <row r="16" spans="1:36" s="32" customFormat="1" x14ac:dyDescent="0.25">
      <c r="A16" s="30" t="s">
        <v>20</v>
      </c>
      <c r="B16" s="31">
        <v>122</v>
      </c>
      <c r="C16" s="31">
        <v>167</v>
      </c>
      <c r="D16" s="31">
        <v>91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380</v>
      </c>
      <c r="AJ16" s="70"/>
    </row>
    <row r="17" spans="1:36" s="47" customFormat="1" x14ac:dyDescent="0.25">
      <c r="A17" s="46" t="s">
        <v>27</v>
      </c>
      <c r="B17" s="22">
        <f>B16*$B$8</f>
        <v>566.07999999999993</v>
      </c>
      <c r="C17" s="22">
        <f>C16*$B$8</f>
        <v>774.88</v>
      </c>
      <c r="D17" s="22">
        <f t="shared" ref="D17:AG17" si="2">D16*$B$8</f>
        <v>422.23999999999995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1763.2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122</v>
      </c>
      <c r="C22" s="20">
        <f t="shared" ref="C22:AG23" si="5">+C16+C18+C20</f>
        <v>167</v>
      </c>
      <c r="D22" s="20">
        <f t="shared" si="5"/>
        <v>91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380</v>
      </c>
    </row>
    <row r="23" spans="1:36" s="47" customFormat="1" x14ac:dyDescent="0.25">
      <c r="A23" s="48" t="s">
        <v>26</v>
      </c>
      <c r="B23" s="19">
        <f>+B17+B19+B21</f>
        <v>566.07999999999993</v>
      </c>
      <c r="C23" s="19">
        <f t="shared" si="5"/>
        <v>774.88</v>
      </c>
      <c r="D23" s="19">
        <f t="shared" si="5"/>
        <v>422.23999999999995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1763.2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3.21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3.21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14.894399999999999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14.894399999999999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3.21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3.21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14.894399999999999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14.894399999999999</v>
      </c>
    </row>
    <row r="40" spans="1:34" x14ac:dyDescent="0.25">
      <c r="A40" s="13" t="s">
        <v>43</v>
      </c>
      <c r="B40" s="36"/>
      <c r="C40" s="36">
        <v>5.84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5.84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27.097599999999996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27.097599999999996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5.84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5.84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27.097599999999996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27.097599999999996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462.31</v>
      </c>
      <c r="C49" s="44">
        <v>392.33</v>
      </c>
      <c r="D49" s="44">
        <v>338.1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1192.74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22.55</v>
      </c>
      <c r="C53" s="44">
        <v>54.06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76.61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96.24</v>
      </c>
      <c r="C55" s="44">
        <v>17.350000000000001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113.59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1176.08</v>
      </c>
      <c r="C64" s="53">
        <f t="shared" ref="C64:AG64" si="21">+C15+C23+C31+C39+C47+C48+C49+C50+C51+C52+C53+C54+C55+C56+C57+C58+C59+C60+C61+C62+C63</f>
        <v>1286.1119999999999</v>
      </c>
      <c r="D64" s="53">
        <f t="shared" si="21"/>
        <v>760.33999999999992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3222.5320000000002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1171.48</v>
      </c>
      <c r="C67" s="57">
        <f t="shared" ref="C67:L67" si="23">C12</f>
        <v>1284.1400000000001</v>
      </c>
      <c r="D67" s="57">
        <f t="shared" si="23"/>
        <v>739.76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3195.38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1171.48</v>
      </c>
      <c r="C69" s="59">
        <f t="shared" ref="C69:AG69" si="25">+C67+C68</f>
        <v>1284.1400000000001</v>
      </c>
      <c r="D69" s="59">
        <f t="shared" si="25"/>
        <v>739.76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3195.38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4.5999999999999091</v>
      </c>
      <c r="C70" s="57">
        <f t="shared" si="26"/>
        <v>1.9719999999997526</v>
      </c>
      <c r="D70" s="57">
        <f t="shared" si="26"/>
        <v>20.579999999999927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27.151999999999589</v>
      </c>
    </row>
    <row r="71" spans="1:34" ht="102.75" customHeight="1" x14ac:dyDescent="0.25">
      <c r="A71" s="77" t="s">
        <v>96</v>
      </c>
      <c r="B71" s="14"/>
      <c r="C71" s="14"/>
      <c r="D71" s="14" t="s">
        <v>138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578.62</v>
      </c>
      <c r="C12" s="26">
        <v>281.12</v>
      </c>
      <c r="D12" s="26">
        <v>1470.25</v>
      </c>
      <c r="E12" s="26">
        <v>441.84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2771.83</v>
      </c>
      <c r="AI12" s="26">
        <v>2771.83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30.5</v>
      </c>
      <c r="C15" s="23">
        <v>3.2</v>
      </c>
      <c r="D15" s="23">
        <v>27</v>
      </c>
      <c r="E15" s="23">
        <v>70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130.69999999999999</v>
      </c>
    </row>
    <row r="16" spans="1:36" s="32" customFormat="1" x14ac:dyDescent="0.25">
      <c r="A16" s="30" t="s">
        <v>20</v>
      </c>
      <c r="B16" s="31">
        <v>52</v>
      </c>
      <c r="C16" s="31">
        <v>55</v>
      </c>
      <c r="D16" s="31">
        <v>206</v>
      </c>
      <c r="E16" s="31">
        <v>25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338</v>
      </c>
      <c r="AJ16" s="70"/>
    </row>
    <row r="17" spans="1:36" s="47" customFormat="1" x14ac:dyDescent="0.25">
      <c r="A17" s="46" t="s">
        <v>27</v>
      </c>
      <c r="B17" s="22">
        <f>B16*$B$8</f>
        <v>241.8</v>
      </c>
      <c r="C17" s="22">
        <f>C16*$B$8</f>
        <v>255.75000000000003</v>
      </c>
      <c r="D17" s="22">
        <f t="shared" ref="D17:AG17" si="2">D16*$B$8</f>
        <v>957.90000000000009</v>
      </c>
      <c r="E17" s="22">
        <f t="shared" si="2"/>
        <v>116.25000000000001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1571.7000000000003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</v>
      </c>
      <c r="C22" s="20">
        <f t="shared" ref="C22:AG23" si="5">+C16+C18+C20</f>
        <v>55</v>
      </c>
      <c r="D22" s="20">
        <f t="shared" si="5"/>
        <v>206</v>
      </c>
      <c r="E22" s="20">
        <f t="shared" si="5"/>
        <v>25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338</v>
      </c>
    </row>
    <row r="23" spans="1:36" s="47" customFormat="1" x14ac:dyDescent="0.25">
      <c r="A23" s="48" t="s">
        <v>26</v>
      </c>
      <c r="B23" s="19">
        <f>+B17+B19+B21</f>
        <v>241.8</v>
      </c>
      <c r="C23" s="19">
        <f t="shared" si="5"/>
        <v>255.75000000000003</v>
      </c>
      <c r="D23" s="19">
        <f t="shared" si="5"/>
        <v>957.90000000000009</v>
      </c>
      <c r="E23" s="19">
        <f t="shared" si="5"/>
        <v>116.25000000000001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1571.7000000000003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3.8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3.8</v>
      </c>
    </row>
    <row r="41" spans="1:34" s="47" customFormat="1" x14ac:dyDescent="0.25">
      <c r="A41" s="46" t="s">
        <v>44</v>
      </c>
      <c r="B41" s="22">
        <f>B40*$B$8</f>
        <v>17.670000000000002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17.670000000000002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3.8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3.8</v>
      </c>
    </row>
    <row r="47" spans="1:34" s="47" customFormat="1" x14ac:dyDescent="0.25">
      <c r="A47" s="48" t="s">
        <v>48</v>
      </c>
      <c r="B47" s="19">
        <f>+B41+B43+B45</f>
        <v>17.670000000000002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17.670000000000002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225.01</v>
      </c>
      <c r="C49" s="44">
        <v>22.09</v>
      </c>
      <c r="D49" s="44">
        <v>390.32</v>
      </c>
      <c r="E49" s="44">
        <v>209.22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846.64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65.95</v>
      </c>
      <c r="C53" s="44"/>
      <c r="D53" s="44">
        <v>100.53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166.48000000000002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46.88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46.88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580.93000000000006</v>
      </c>
      <c r="C64" s="53">
        <f t="shared" ref="C64:AG64" si="21">+C15+C23+C31+C39+C47+C48+C49+C50+C51+C52+C53+C54+C55+C56+C57+C58+C59+C60+C61+C62+C63</f>
        <v>281.04000000000002</v>
      </c>
      <c r="D64" s="53">
        <f t="shared" si="21"/>
        <v>1475.75</v>
      </c>
      <c r="E64" s="53">
        <f t="shared" si="21"/>
        <v>442.35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2780.07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578.62</v>
      </c>
      <c r="C67" s="57">
        <f t="shared" ref="C67:L67" si="23">C12</f>
        <v>281.12</v>
      </c>
      <c r="D67" s="57">
        <f t="shared" si="23"/>
        <v>1470.25</v>
      </c>
      <c r="E67" s="57">
        <f t="shared" si="23"/>
        <v>441.84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2771.83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578.62</v>
      </c>
      <c r="C69" s="59">
        <f t="shared" ref="C69:AG69" si="25">+C67+C68</f>
        <v>281.12</v>
      </c>
      <c r="D69" s="59">
        <f t="shared" si="25"/>
        <v>1470.25</v>
      </c>
      <c r="E69" s="59">
        <f t="shared" si="25"/>
        <v>441.84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2771.83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2.3100000000000591</v>
      </c>
      <c r="C70" s="57">
        <f t="shared" si="26"/>
        <v>-7.9999999999984084E-2</v>
      </c>
      <c r="D70" s="57">
        <f t="shared" si="26"/>
        <v>5.5</v>
      </c>
      <c r="E70" s="57">
        <f t="shared" si="26"/>
        <v>0.51000000000004775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8.2400000000001228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59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2912.89</v>
      </c>
      <c r="C12" s="26">
        <v>1458.02</v>
      </c>
      <c r="D12" s="26">
        <v>2006.91</v>
      </c>
      <c r="E12" s="26">
        <v>1040.1400000000001</v>
      </c>
      <c r="F12" s="26">
        <v>2339.34</v>
      </c>
      <c r="G12" s="26">
        <v>2276.79</v>
      </c>
      <c r="H12" s="26">
        <v>1181.32</v>
      </c>
      <c r="I12" s="26">
        <v>1562.44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14777.85</v>
      </c>
      <c r="AI12" s="26">
        <v>14777.84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177</v>
      </c>
      <c r="C15" s="23">
        <v>79.2</v>
      </c>
      <c r="D15" s="23">
        <v>74.7</v>
      </c>
      <c r="E15" s="23">
        <v>143.5</v>
      </c>
      <c r="F15" s="23">
        <v>137.4</v>
      </c>
      <c r="G15" s="23">
        <v>158</v>
      </c>
      <c r="H15" s="23">
        <v>149.5</v>
      </c>
      <c r="I15" s="23">
        <v>147.65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1066.95</v>
      </c>
    </row>
    <row r="16" spans="1:36" s="32" customFormat="1" x14ac:dyDescent="0.25">
      <c r="A16" s="30" t="s">
        <v>20</v>
      </c>
      <c r="B16" s="31">
        <v>254</v>
      </c>
      <c r="C16" s="31">
        <v>123</v>
      </c>
      <c r="D16" s="31">
        <v>156</v>
      </c>
      <c r="E16" s="31">
        <v>131</v>
      </c>
      <c r="F16" s="31">
        <v>242</v>
      </c>
      <c r="G16" s="31">
        <v>239</v>
      </c>
      <c r="H16" s="31">
        <v>172</v>
      </c>
      <c r="I16" s="31">
        <v>180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1497</v>
      </c>
      <c r="AJ16" s="70"/>
    </row>
    <row r="17" spans="1:36" s="47" customFormat="1" x14ac:dyDescent="0.25">
      <c r="A17" s="46" t="s">
        <v>27</v>
      </c>
      <c r="B17" s="22">
        <f>B16*$B$8</f>
        <v>1178.56</v>
      </c>
      <c r="C17" s="22">
        <f>C16*$B$8</f>
        <v>570.71999999999991</v>
      </c>
      <c r="D17" s="22">
        <f t="shared" ref="D17:AG17" si="2">D16*$B$8</f>
        <v>723.83999999999992</v>
      </c>
      <c r="E17" s="22">
        <f t="shared" si="2"/>
        <v>607.83999999999992</v>
      </c>
      <c r="F17" s="22">
        <f t="shared" si="2"/>
        <v>1122.8799999999999</v>
      </c>
      <c r="G17" s="22">
        <f t="shared" si="2"/>
        <v>1108.96</v>
      </c>
      <c r="H17" s="22">
        <f t="shared" si="2"/>
        <v>798.07999999999993</v>
      </c>
      <c r="I17" s="22">
        <f t="shared" si="2"/>
        <v>835.19999999999993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6946.08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254</v>
      </c>
      <c r="C22" s="20">
        <f t="shared" ref="C22:AG23" si="5">+C16+C18+C20</f>
        <v>123</v>
      </c>
      <c r="D22" s="20">
        <f t="shared" si="5"/>
        <v>156</v>
      </c>
      <c r="E22" s="20">
        <f t="shared" si="5"/>
        <v>131</v>
      </c>
      <c r="F22" s="20">
        <f t="shared" si="5"/>
        <v>242</v>
      </c>
      <c r="G22" s="20">
        <f t="shared" si="5"/>
        <v>239</v>
      </c>
      <c r="H22" s="20">
        <f t="shared" si="5"/>
        <v>172</v>
      </c>
      <c r="I22" s="20">
        <f t="shared" si="5"/>
        <v>180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1497</v>
      </c>
    </row>
    <row r="23" spans="1:36" s="47" customFormat="1" x14ac:dyDescent="0.25">
      <c r="A23" s="48" t="s">
        <v>26</v>
      </c>
      <c r="B23" s="19">
        <f>+B17+B19+B21</f>
        <v>1178.56</v>
      </c>
      <c r="C23" s="19">
        <f t="shared" si="5"/>
        <v>570.71999999999991</v>
      </c>
      <c r="D23" s="19">
        <f t="shared" si="5"/>
        <v>723.83999999999992</v>
      </c>
      <c r="E23" s="19">
        <f t="shared" si="5"/>
        <v>607.83999999999992</v>
      </c>
      <c r="F23" s="19">
        <f t="shared" si="5"/>
        <v>1122.8799999999999</v>
      </c>
      <c r="G23" s="19">
        <f t="shared" si="5"/>
        <v>1108.96</v>
      </c>
      <c r="H23" s="19">
        <f t="shared" si="5"/>
        <v>798.07999999999993</v>
      </c>
      <c r="I23" s="19">
        <f t="shared" si="5"/>
        <v>835.19999999999993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6946.08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10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46.4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46.4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10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46.4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46.4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15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69.599999999999994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69.599999999999994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15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69.599999999999994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69.599999999999994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1273.1199999999999</v>
      </c>
      <c r="C49" s="44">
        <v>633.94000000000005</v>
      </c>
      <c r="D49" s="44"/>
      <c r="E49" s="44"/>
      <c r="F49" s="44"/>
      <c r="G49" s="44"/>
      <c r="H49" s="44">
        <v>217.9</v>
      </c>
      <c r="I49" s="44">
        <v>467.1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2592.06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605.24</v>
      </c>
      <c r="E52" s="44">
        <v>212.66</v>
      </c>
      <c r="F52" s="44">
        <v>780.93</v>
      </c>
      <c r="G52" s="44">
        <v>908.12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2506.9499999999998</v>
      </c>
    </row>
    <row r="53" spans="1:34" x14ac:dyDescent="0.25">
      <c r="A53" s="17" t="s">
        <v>18</v>
      </c>
      <c r="B53" s="44">
        <v>288.26</v>
      </c>
      <c r="C53" s="44">
        <v>179.15</v>
      </c>
      <c r="D53" s="44">
        <v>594.74</v>
      </c>
      <c r="E53" s="44">
        <v>82.87</v>
      </c>
      <c r="F53" s="44">
        <v>300.44</v>
      </c>
      <c r="G53" s="44">
        <v>109.99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1555.45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19.79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19.79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10.78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10.78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2916.9399999999996</v>
      </c>
      <c r="C64" s="53">
        <f t="shared" ref="C64:AG64" si="21">+C15+C23+C31+C39+C47+C48+C49+C50+C51+C52+C53+C54+C55+C56+C57+C58+C59+C60+C61+C62+C63</f>
        <v>1463.0100000000002</v>
      </c>
      <c r="D64" s="53">
        <f t="shared" si="21"/>
        <v>2009.3</v>
      </c>
      <c r="E64" s="53">
        <f t="shared" si="21"/>
        <v>1046.8699999999999</v>
      </c>
      <c r="F64" s="53">
        <f t="shared" si="21"/>
        <v>2341.65</v>
      </c>
      <c r="G64" s="53">
        <f t="shared" si="21"/>
        <v>2285.0699999999997</v>
      </c>
      <c r="H64" s="53">
        <f t="shared" si="21"/>
        <v>1185.27</v>
      </c>
      <c r="I64" s="53">
        <f t="shared" si="21"/>
        <v>1565.9499999999998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14814.060000000001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D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2912.89</v>
      </c>
      <c r="C67" s="57">
        <f t="shared" ref="C67:L67" si="23">C12</f>
        <v>1458.02</v>
      </c>
      <c r="D67" s="57">
        <f t="shared" si="23"/>
        <v>2006.91</v>
      </c>
      <c r="E67" s="57">
        <f t="shared" si="23"/>
        <v>1040.1400000000001</v>
      </c>
      <c r="F67" s="57">
        <f t="shared" si="23"/>
        <v>2339.34</v>
      </c>
      <c r="G67" s="57">
        <f t="shared" si="23"/>
        <v>2276.79</v>
      </c>
      <c r="H67" s="57">
        <f t="shared" si="23"/>
        <v>1181.32</v>
      </c>
      <c r="I67" s="57">
        <f t="shared" si="23"/>
        <v>1562.44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14777.85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2912.89</v>
      </c>
      <c r="C69" s="59">
        <f t="shared" ref="C69:AG69" si="25">+C67+C68</f>
        <v>1458.02</v>
      </c>
      <c r="D69" s="59">
        <f t="shared" si="25"/>
        <v>2006.91</v>
      </c>
      <c r="E69" s="59">
        <f t="shared" si="25"/>
        <v>1040.1400000000001</v>
      </c>
      <c r="F69" s="59">
        <f t="shared" si="25"/>
        <v>2339.34</v>
      </c>
      <c r="G69" s="59">
        <f t="shared" si="25"/>
        <v>2276.79</v>
      </c>
      <c r="H69" s="59">
        <f t="shared" si="25"/>
        <v>1181.32</v>
      </c>
      <c r="I69" s="59">
        <f t="shared" si="25"/>
        <v>1562.44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14777.85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4.0499999999997272</v>
      </c>
      <c r="C70" s="57">
        <f t="shared" si="26"/>
        <v>4.9900000000002365</v>
      </c>
      <c r="D70" s="57">
        <f t="shared" si="26"/>
        <v>2.3899999999998727</v>
      </c>
      <c r="E70" s="57">
        <f t="shared" si="26"/>
        <v>6.7299999999997908</v>
      </c>
      <c r="F70" s="57">
        <f t="shared" si="26"/>
        <v>2.3099999999999454</v>
      </c>
      <c r="G70" s="57">
        <f t="shared" si="26"/>
        <v>8.2799999999997453</v>
      </c>
      <c r="H70" s="57">
        <f t="shared" si="26"/>
        <v>3.9500000000000455</v>
      </c>
      <c r="I70" s="57">
        <f t="shared" si="26"/>
        <v>3.5099999999997635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36.209999999999127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146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2022-01-18T17:42:23Z</dcterms:modified>
</cp:coreProperties>
</file>