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ADRE GENERAL ENERO 2022\"/>
    </mc:Choice>
  </mc:AlternateContent>
  <bookViews>
    <workbookView xWindow="0" yWindow="0" windowWidth="19200" windowHeight="11205" firstSheet="4" activeTab="4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AH13" i="150"/>
  <c r="AH14" i="150"/>
  <c r="AH12" i="150"/>
  <c r="AH13" i="151"/>
  <c r="AH14" i="151"/>
  <c r="AH12" i="151"/>
  <c r="AH13" i="152"/>
  <c r="AH14" i="152"/>
  <c r="AH12" i="152"/>
  <c r="AJ12" i="152" s="1"/>
  <c r="H2" i="145"/>
  <c r="G2" i="145"/>
  <c r="F2" i="145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D41" i="152"/>
  <c r="AC41" i="152"/>
  <c r="AB41" i="152"/>
  <c r="AA41" i="152"/>
  <c r="Z41" i="152"/>
  <c r="Y41" i="152"/>
  <c r="X41" i="152"/>
  <c r="W41" i="152"/>
  <c r="V41" i="152"/>
  <c r="U41" i="152"/>
  <c r="T41" i="152"/>
  <c r="S41" i="152"/>
  <c r="R41" i="152"/>
  <c r="Q41" i="152"/>
  <c r="P41" i="152"/>
  <c r="O41" i="152"/>
  <c r="N41" i="152"/>
  <c r="M41" i="152"/>
  <c r="L41" i="152"/>
  <c r="K41" i="152"/>
  <c r="J41" i="152"/>
  <c r="I41" i="152"/>
  <c r="H41" i="152"/>
  <c r="G41" i="152"/>
  <c r="F41" i="152"/>
  <c r="E41" i="152"/>
  <c r="D41" i="152"/>
  <c r="C41" i="152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C33" i="152"/>
  <c r="AB33" i="152"/>
  <c r="AA33" i="152"/>
  <c r="Z33" i="152"/>
  <c r="Y33" i="152"/>
  <c r="X33" i="152"/>
  <c r="W33" i="152"/>
  <c r="V33" i="152"/>
  <c r="U33" i="152"/>
  <c r="T33" i="152"/>
  <c r="S33" i="152"/>
  <c r="R33" i="152"/>
  <c r="Q33" i="152"/>
  <c r="P33" i="152"/>
  <c r="O33" i="152"/>
  <c r="N33" i="152"/>
  <c r="M33" i="152"/>
  <c r="L33" i="152"/>
  <c r="K33" i="152"/>
  <c r="J33" i="152"/>
  <c r="I33" i="152"/>
  <c r="H33" i="152"/>
  <c r="G33" i="152"/>
  <c r="F33" i="152"/>
  <c r="E33" i="152"/>
  <c r="D33" i="152"/>
  <c r="C33" i="152"/>
  <c r="B33" i="152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E25" i="150"/>
  <c r="AD25" i="150"/>
  <c r="AC25" i="150"/>
  <c r="AB25" i="150"/>
  <c r="AA25" i="150"/>
  <c r="Z25" i="150"/>
  <c r="Y25" i="150"/>
  <c r="X25" i="150"/>
  <c r="W25" i="150"/>
  <c r="V25" i="150"/>
  <c r="U25" i="150"/>
  <c r="T25" i="150"/>
  <c r="S25" i="150"/>
  <c r="R25" i="150"/>
  <c r="Q25" i="150"/>
  <c r="P25" i="150"/>
  <c r="O25" i="150"/>
  <c r="N25" i="150"/>
  <c r="M25" i="150"/>
  <c r="L25" i="150"/>
  <c r="K25" i="150"/>
  <c r="J25" i="150"/>
  <c r="I25" i="150"/>
  <c r="H25" i="150"/>
  <c r="G25" i="150"/>
  <c r="F25" i="150"/>
  <c r="E25" i="150"/>
  <c r="D25" i="150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E25" i="149"/>
  <c r="AD25" i="149"/>
  <c r="AC25" i="149"/>
  <c r="AB25" i="149"/>
  <c r="AA25" i="149"/>
  <c r="Z25" i="149"/>
  <c r="Y25" i="149"/>
  <c r="X25" i="149"/>
  <c r="W25" i="149"/>
  <c r="V25" i="149"/>
  <c r="U25" i="149"/>
  <c r="T25" i="149"/>
  <c r="S25" i="149"/>
  <c r="R25" i="149"/>
  <c r="Q25" i="149"/>
  <c r="P25" i="149"/>
  <c r="O25" i="149"/>
  <c r="N25" i="149"/>
  <c r="M25" i="149"/>
  <c r="L25" i="149"/>
  <c r="K25" i="149"/>
  <c r="J25" i="149"/>
  <c r="I25" i="149"/>
  <c r="H25" i="149"/>
  <c r="G25" i="149"/>
  <c r="F25" i="149"/>
  <c r="E25" i="149"/>
  <c r="D25" i="149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D31" i="149" l="1"/>
  <c r="H31" i="149"/>
  <c r="L31" i="149"/>
  <c r="P31" i="149"/>
  <c r="T31" i="149"/>
  <c r="X31" i="149"/>
  <c r="AB31" i="149"/>
  <c r="AF31" i="149"/>
  <c r="D31" i="150"/>
  <c r="H31" i="150"/>
  <c r="L31" i="150"/>
  <c r="P31" i="150"/>
  <c r="T31" i="150"/>
  <c r="X31" i="150"/>
  <c r="AB31" i="150"/>
  <c r="AF31" i="150"/>
  <c r="B39" i="152"/>
  <c r="F39" i="152"/>
  <c r="J39" i="152"/>
  <c r="N39" i="152"/>
  <c r="R39" i="152"/>
  <c r="V39" i="152"/>
  <c r="Z39" i="152"/>
  <c r="AD39" i="152"/>
  <c r="C47" i="152"/>
  <c r="G47" i="152"/>
  <c r="K47" i="152"/>
  <c r="O47" i="152"/>
  <c r="S47" i="152"/>
  <c r="W47" i="152"/>
  <c r="AA47" i="152"/>
  <c r="AE47" i="152"/>
  <c r="AH43" i="152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B64" i="149" s="1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K47" i="149"/>
  <c r="M47" i="149"/>
  <c r="M64" i="149" s="1"/>
  <c r="M70" i="149" s="1"/>
  <c r="O47" i="149"/>
  <c r="Q47" i="149"/>
  <c r="S47" i="149"/>
  <c r="U47" i="149"/>
  <c r="U64" i="149" s="1"/>
  <c r="U70" i="149" s="1"/>
  <c r="W47" i="149"/>
  <c r="Y47" i="149"/>
  <c r="AA47" i="149"/>
  <c r="AC47" i="149"/>
  <c r="AC64" i="149" s="1"/>
  <c r="AC70" i="149" s="1"/>
  <c r="AE47" i="149"/>
  <c r="AG47" i="149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E64" i="150" s="1"/>
  <c r="E70" i="150" s="1"/>
  <c r="G31" i="150"/>
  <c r="I31" i="150"/>
  <c r="I64" i="150" s="1"/>
  <c r="I70" i="150" s="1"/>
  <c r="K31" i="150"/>
  <c r="M31" i="150"/>
  <c r="M64" i="150" s="1"/>
  <c r="M70" i="150" s="1"/>
  <c r="O31" i="150"/>
  <c r="Q31" i="150"/>
  <c r="S31" i="150"/>
  <c r="U31" i="150"/>
  <c r="U64" i="150" s="1"/>
  <c r="U70" i="150" s="1"/>
  <c r="W31" i="150"/>
  <c r="Y31" i="150"/>
  <c r="Y64" i="150" s="1"/>
  <c r="Y70" i="150" s="1"/>
  <c r="AA31" i="150"/>
  <c r="AC31" i="150"/>
  <c r="AC64" i="150" s="1"/>
  <c r="AC70" i="150" s="1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AH23" i="151" s="1"/>
  <c r="H11" i="145" s="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C64" i="151" s="1"/>
  <c r="C70" i="151" s="1"/>
  <c r="E31" i="151"/>
  <c r="G31" i="151"/>
  <c r="G64" i="151" s="1"/>
  <c r="G70" i="151" s="1"/>
  <c r="I31" i="151"/>
  <c r="K31" i="151"/>
  <c r="K64" i="151" s="1"/>
  <c r="K70" i="151" s="1"/>
  <c r="M31" i="151"/>
  <c r="O31" i="151"/>
  <c r="O64" i="151" s="1"/>
  <c r="O70" i="151" s="1"/>
  <c r="Q31" i="151"/>
  <c r="S31" i="151"/>
  <c r="S64" i="151" s="1"/>
  <c r="S70" i="151" s="1"/>
  <c r="U31" i="151"/>
  <c r="W31" i="151"/>
  <c r="W64" i="151" s="1"/>
  <c r="W70" i="151" s="1"/>
  <c r="Y31" i="151"/>
  <c r="AA31" i="151"/>
  <c r="AA64" i="151" s="1"/>
  <c r="AA70" i="151" s="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H64" i="152" s="1"/>
  <c r="H70" i="152" s="1"/>
  <c r="J31" i="152"/>
  <c r="L31" i="152"/>
  <c r="N31" i="152"/>
  <c r="P31" i="152"/>
  <c r="P64" i="152" s="1"/>
  <c r="P70" i="152" s="1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B64" i="152" s="1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H23" i="149" l="1"/>
  <c r="F11" i="145" s="1"/>
  <c r="AG64" i="149"/>
  <c r="AG70" i="149" s="1"/>
  <c r="Y64" i="149"/>
  <c r="Y70" i="149" s="1"/>
  <c r="Q64" i="149"/>
  <c r="Q70" i="149" s="1"/>
  <c r="I64" i="149"/>
  <c r="I70" i="149" s="1"/>
  <c r="B64" i="150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B70" i="150"/>
  <c r="B70" i="149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D41" i="148"/>
  <c r="AC41" i="148"/>
  <c r="AB41" i="148"/>
  <c r="AA41" i="148"/>
  <c r="Z41" i="148"/>
  <c r="Y41" i="148"/>
  <c r="X41" i="148"/>
  <c r="W41" i="148"/>
  <c r="V41" i="148"/>
  <c r="U41" i="148"/>
  <c r="T41" i="148"/>
  <c r="S41" i="148"/>
  <c r="R41" i="148"/>
  <c r="Q41" i="148"/>
  <c r="P41" i="148"/>
  <c r="O41" i="148"/>
  <c r="N41" i="148"/>
  <c r="M41" i="148"/>
  <c r="L41" i="148"/>
  <c r="K41" i="148"/>
  <c r="J41" i="148"/>
  <c r="I41" i="148"/>
  <c r="H41" i="148"/>
  <c r="G41" i="148"/>
  <c r="F41" i="148"/>
  <c r="E41" i="148"/>
  <c r="D41" i="148"/>
  <c r="C41" i="148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C33" i="148"/>
  <c r="AB33" i="148"/>
  <c r="AA33" i="148"/>
  <c r="Z33" i="148"/>
  <c r="Y33" i="148"/>
  <c r="X33" i="148"/>
  <c r="W33" i="148"/>
  <c r="V33" i="148"/>
  <c r="U33" i="148"/>
  <c r="T33" i="148"/>
  <c r="S33" i="148"/>
  <c r="R33" i="148"/>
  <c r="Q33" i="148"/>
  <c r="P33" i="148"/>
  <c r="O33" i="148"/>
  <c r="N33" i="148"/>
  <c r="M33" i="148"/>
  <c r="L33" i="148"/>
  <c r="K33" i="148"/>
  <c r="J33" i="148"/>
  <c r="I33" i="148"/>
  <c r="H33" i="148"/>
  <c r="G33" i="148"/>
  <c r="F33" i="148"/>
  <c r="E33" i="148"/>
  <c r="D33" i="148"/>
  <c r="C33" i="148"/>
  <c r="B33" i="148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C17" i="147"/>
  <c r="AB17" i="147"/>
  <c r="AA17" i="147"/>
  <c r="Z17" i="147"/>
  <c r="Y17" i="147"/>
  <c r="X17" i="147"/>
  <c r="W17" i="147"/>
  <c r="V17" i="147"/>
  <c r="U17" i="147"/>
  <c r="T17" i="147"/>
  <c r="S17" i="147"/>
  <c r="R17" i="147"/>
  <c r="Q17" i="147"/>
  <c r="P17" i="147"/>
  <c r="O17" i="147"/>
  <c r="N17" i="147"/>
  <c r="M17" i="147"/>
  <c r="L17" i="147"/>
  <c r="K17" i="147"/>
  <c r="J17" i="147"/>
  <c r="I17" i="147"/>
  <c r="H17" i="147"/>
  <c r="G17" i="147"/>
  <c r="F17" i="147"/>
  <c r="E17" i="147"/>
  <c r="D17" i="147"/>
  <c r="C17" i="147"/>
  <c r="B17" i="147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F41" i="146"/>
  <c r="AE41" i="146"/>
  <c r="AD41" i="146"/>
  <c r="AC41" i="146"/>
  <c r="AB41" i="146"/>
  <c r="AA41" i="146"/>
  <c r="Z41" i="146"/>
  <c r="Y41" i="146"/>
  <c r="X41" i="146"/>
  <c r="W41" i="146"/>
  <c r="V41" i="146"/>
  <c r="U41" i="146"/>
  <c r="T41" i="146"/>
  <c r="S41" i="146"/>
  <c r="R41" i="146"/>
  <c r="Q41" i="146"/>
  <c r="P41" i="146"/>
  <c r="O41" i="146"/>
  <c r="N41" i="146"/>
  <c r="M41" i="146"/>
  <c r="L41" i="146"/>
  <c r="K41" i="146"/>
  <c r="J41" i="146"/>
  <c r="I41" i="146"/>
  <c r="H41" i="146"/>
  <c r="G41" i="146"/>
  <c r="F41" i="146"/>
  <c r="E41" i="146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E33" i="146"/>
  <c r="AD33" i="146"/>
  <c r="AC33" i="146"/>
  <c r="AB33" i="146"/>
  <c r="AA33" i="146"/>
  <c r="Z33" i="146"/>
  <c r="Y33" i="146"/>
  <c r="X33" i="146"/>
  <c r="W33" i="146"/>
  <c r="V33" i="146"/>
  <c r="U33" i="146"/>
  <c r="T33" i="146"/>
  <c r="S33" i="146"/>
  <c r="R33" i="146"/>
  <c r="Q33" i="146"/>
  <c r="P33" i="146"/>
  <c r="O33" i="146"/>
  <c r="N33" i="146"/>
  <c r="M33" i="146"/>
  <c r="L33" i="146"/>
  <c r="K33" i="146"/>
  <c r="J33" i="146"/>
  <c r="I33" i="146"/>
  <c r="H33" i="146"/>
  <c r="G33" i="146"/>
  <c r="F33" i="146"/>
  <c r="E33" i="146"/>
  <c r="D33" i="146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D39" i="146" l="1"/>
  <c r="H39" i="146"/>
  <c r="L39" i="146"/>
  <c r="P39" i="146"/>
  <c r="T39" i="146"/>
  <c r="X39" i="146"/>
  <c r="AB39" i="146"/>
  <c r="AF39" i="146"/>
  <c r="E47" i="146"/>
  <c r="I47" i="146"/>
  <c r="M47" i="146"/>
  <c r="Q47" i="146"/>
  <c r="U47" i="146"/>
  <c r="Y47" i="146"/>
  <c r="AC47" i="146"/>
  <c r="AG47" i="146"/>
  <c r="B23" i="147"/>
  <c r="F23" i="147"/>
  <c r="J23" i="147"/>
  <c r="N23" i="147"/>
  <c r="R23" i="147"/>
  <c r="V23" i="147"/>
  <c r="Z23" i="147"/>
  <c r="AD23" i="147"/>
  <c r="B39" i="148"/>
  <c r="F39" i="148"/>
  <c r="J39" i="148"/>
  <c r="N39" i="148"/>
  <c r="R39" i="148"/>
  <c r="V39" i="148"/>
  <c r="Z39" i="148"/>
  <c r="AD39" i="148"/>
  <c r="C47" i="148"/>
  <c r="G47" i="148"/>
  <c r="K47" i="148"/>
  <c r="O47" i="148"/>
  <c r="S47" i="148"/>
  <c r="W47" i="148"/>
  <c r="AA47" i="148"/>
  <c r="AE47" i="148"/>
  <c r="F69" i="146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Y69" i="40" s="1"/>
  <c r="Z67" i="40"/>
  <c r="AA67" i="40"/>
  <c r="AB67" i="40"/>
  <c r="AC67" i="40"/>
  <c r="AD67" i="40"/>
  <c r="AE67" i="40"/>
  <c r="AF67" i="40"/>
  <c r="AG67" i="40"/>
  <c r="M68" i="40"/>
  <c r="M69" i="40" s="1"/>
  <c r="N68" i="40"/>
  <c r="O68" i="40"/>
  <c r="P68" i="40"/>
  <c r="Q68" i="40"/>
  <c r="Q69" i="40" s="1"/>
  <c r="R68" i="40"/>
  <c r="S68" i="40"/>
  <c r="T68" i="40"/>
  <c r="U68" i="40"/>
  <c r="U69" i="40" s="1"/>
  <c r="V68" i="40"/>
  <c r="W68" i="40"/>
  <c r="X68" i="40"/>
  <c r="Y68" i="40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D39" i="40" s="1"/>
  <c r="AE33" i="40"/>
  <c r="AF33" i="40"/>
  <c r="AG33" i="40"/>
  <c r="T35" i="40"/>
  <c r="T39" i="40" s="1"/>
  <c r="U35" i="40"/>
  <c r="V35" i="40"/>
  <c r="W35" i="40"/>
  <c r="W39" i="40" s="1"/>
  <c r="X35" i="40"/>
  <c r="Y35" i="40"/>
  <c r="Z35" i="40"/>
  <c r="AA35" i="40"/>
  <c r="AA39" i="40" s="1"/>
  <c r="AB35" i="40"/>
  <c r="AB39" i="40" s="1"/>
  <c r="AC35" i="40"/>
  <c r="AD35" i="40"/>
  <c r="AE35" i="40"/>
  <c r="AE39" i="40" s="1"/>
  <c r="AF35" i="40"/>
  <c r="AG35" i="40"/>
  <c r="T37" i="40"/>
  <c r="U37" i="40"/>
  <c r="V37" i="40"/>
  <c r="W37" i="40"/>
  <c r="X37" i="40"/>
  <c r="Y37" i="40"/>
  <c r="Z37" i="40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U39" i="40"/>
  <c r="V39" i="40"/>
  <c r="T41" i="40"/>
  <c r="U41" i="40"/>
  <c r="V41" i="40"/>
  <c r="W41" i="40"/>
  <c r="X41" i="40"/>
  <c r="Y41" i="40"/>
  <c r="Z41" i="40"/>
  <c r="AA41" i="40"/>
  <c r="AB41" i="40"/>
  <c r="AB47" i="40" s="1"/>
  <c r="AC41" i="40"/>
  <c r="AD41" i="40"/>
  <c r="AE41" i="40"/>
  <c r="AF41" i="40"/>
  <c r="AG41" i="40"/>
  <c r="T43" i="40"/>
  <c r="U43" i="40"/>
  <c r="V43" i="40"/>
  <c r="W43" i="40"/>
  <c r="W47" i="40" s="1"/>
  <c r="X43" i="40"/>
  <c r="Y43" i="40"/>
  <c r="Z43" i="40"/>
  <c r="AA43" i="40"/>
  <c r="AB43" i="40"/>
  <c r="AC43" i="40"/>
  <c r="AD43" i="40"/>
  <c r="AE43" i="40"/>
  <c r="AE47" i="40" s="1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A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Y23" i="40" s="1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C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U23" i="40" l="1"/>
  <c r="AF47" i="40"/>
  <c r="AC39" i="40"/>
  <c r="AF39" i="40"/>
  <c r="X39" i="40"/>
  <c r="AG23" i="40"/>
  <c r="Z39" i="40"/>
  <c r="X47" i="40"/>
  <c r="AG39" i="40"/>
  <c r="Y39" i="40"/>
  <c r="AD23" i="40"/>
  <c r="AD64" i="40" s="1"/>
  <c r="AD70" i="40" s="1"/>
  <c r="Z23" i="40"/>
  <c r="Z64" i="40" s="1"/>
  <c r="Z70" i="40" s="1"/>
  <c r="V23" i="40"/>
  <c r="AD47" i="40"/>
  <c r="Z47" i="40"/>
  <c r="V47" i="40"/>
  <c r="V64" i="40" s="1"/>
  <c r="V70" i="40" s="1"/>
  <c r="T47" i="40"/>
  <c r="AF69" i="40"/>
  <c r="AB69" i="40"/>
  <c r="X69" i="40"/>
  <c r="T69" i="40"/>
  <c r="P69" i="40"/>
  <c r="AF23" i="40"/>
  <c r="AB23" i="40"/>
  <c r="AB64" i="40" s="1"/>
  <c r="AB70" i="40" s="1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X31" i="40"/>
  <c r="V31" i="40"/>
  <c r="T31" i="40"/>
  <c r="T64" i="40" s="1"/>
  <c r="AH30" i="40"/>
  <c r="B18" i="145" s="1"/>
  <c r="J18" i="145" s="1"/>
  <c r="AG31" i="40"/>
  <c r="AG64" i="40" s="1"/>
  <c r="AG70" i="40" s="1"/>
  <c r="AE31" i="40"/>
  <c r="AC31" i="40"/>
  <c r="AC64" i="40" s="1"/>
  <c r="AC70" i="40" s="1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Y64" i="40"/>
  <c r="Y70" i="40" s="1"/>
  <c r="B67" i="40"/>
  <c r="B22" i="40"/>
  <c r="M33" i="40"/>
  <c r="N33" i="40"/>
  <c r="O33" i="40"/>
  <c r="O39" i="40" s="1"/>
  <c r="P33" i="40"/>
  <c r="Q33" i="40"/>
  <c r="R33" i="40"/>
  <c r="S33" i="40"/>
  <c r="M35" i="40"/>
  <c r="M39" i="40" s="1"/>
  <c r="N35" i="40"/>
  <c r="O35" i="40"/>
  <c r="P35" i="40"/>
  <c r="Q35" i="40"/>
  <c r="Q39" i="40" s="1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H69" i="40" s="1"/>
  <c r="I67" i="40"/>
  <c r="J67" i="40"/>
  <c r="K67" i="40"/>
  <c r="L67" i="40"/>
  <c r="L69" i="40" s="1"/>
  <c r="C68" i="40"/>
  <c r="C69" i="40" s="1"/>
  <c r="D68" i="40"/>
  <c r="E68" i="40"/>
  <c r="F68" i="40"/>
  <c r="G68" i="40"/>
  <c r="H68" i="40"/>
  <c r="I68" i="40"/>
  <c r="J68" i="40"/>
  <c r="K68" i="40"/>
  <c r="L68" i="40"/>
  <c r="B68" i="40"/>
  <c r="C17" i="40"/>
  <c r="K69" i="40" l="1"/>
  <c r="G69" i="40"/>
  <c r="R47" i="40"/>
  <c r="N47" i="40"/>
  <c r="D69" i="40"/>
  <c r="X64" i="40"/>
  <c r="X70" i="40" s="1"/>
  <c r="AF64" i="40"/>
  <c r="AF70" i="40" s="1"/>
  <c r="I69" i="40"/>
  <c r="E69" i="40"/>
  <c r="P47" i="40"/>
  <c r="AE64" i="40"/>
  <c r="AE70" i="40" s="1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Q23" i="40"/>
  <c r="P23" i="40"/>
  <c r="O23" i="40"/>
  <c r="O64" i="40" s="1"/>
  <c r="O70" i="40" s="1"/>
  <c r="N23" i="40"/>
  <c r="M23" i="40"/>
  <c r="R64" i="40" l="1"/>
  <c r="R70" i="40" s="1"/>
  <c r="AH69" i="40"/>
  <c r="S64" i="40"/>
  <c r="S70" i="40" s="1"/>
  <c r="P64" i="40"/>
  <c r="P70" i="40" s="1"/>
  <c r="M64" i="40"/>
  <c r="M70" i="40" s="1"/>
  <c r="Q64" i="40"/>
  <c r="Q70" i="40" s="1"/>
  <c r="N64" i="40"/>
  <c r="N70" i="40" s="1"/>
  <c r="C41" i="40"/>
  <c r="C47" i="40" s="1"/>
  <c r="D41" i="40"/>
  <c r="E41" i="40"/>
  <c r="F41" i="40"/>
  <c r="G41" i="40"/>
  <c r="G47" i="40" s="1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I39" i="40" s="1"/>
  <c r="J33" i="40"/>
  <c r="J39" i="40" s="1"/>
  <c r="K33" i="40"/>
  <c r="L33" i="40"/>
  <c r="C35" i="40"/>
  <c r="D35" i="40"/>
  <c r="E35" i="40"/>
  <c r="F35" i="40"/>
  <c r="G35" i="40"/>
  <c r="H35" i="40"/>
  <c r="H39" i="40" s="1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E31" i="40" s="1"/>
  <c r="F25" i="40"/>
  <c r="G25" i="40"/>
  <c r="H25" i="40"/>
  <c r="I25" i="40"/>
  <c r="I31" i="40" s="1"/>
  <c r="J25" i="40"/>
  <c r="K25" i="40"/>
  <c r="L25" i="40"/>
  <c r="C29" i="40"/>
  <c r="C31" i="40" s="1"/>
  <c r="D29" i="40"/>
  <c r="E29" i="40"/>
  <c r="F29" i="40"/>
  <c r="G29" i="40"/>
  <c r="H29" i="40"/>
  <c r="I29" i="40"/>
  <c r="J29" i="40"/>
  <c r="K29" i="40"/>
  <c r="K31" i="40" s="1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L19" i="40"/>
  <c r="C21" i="40"/>
  <c r="C23" i="40" s="1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30" i="40"/>
  <c r="D30" i="40"/>
  <c r="E30" i="40"/>
  <c r="F30" i="40"/>
  <c r="G30" i="40"/>
  <c r="H30" i="40"/>
  <c r="I30" i="40"/>
  <c r="J30" i="40"/>
  <c r="K30" i="40"/>
  <c r="L30" i="40"/>
  <c r="G31" i="40"/>
  <c r="C38" i="40"/>
  <c r="D38" i="40"/>
  <c r="E38" i="40"/>
  <c r="F38" i="40"/>
  <c r="G38" i="40"/>
  <c r="H38" i="40"/>
  <c r="I38" i="40"/>
  <c r="J38" i="40"/>
  <c r="K38" i="40"/>
  <c r="L38" i="40"/>
  <c r="C46" i="40"/>
  <c r="D46" i="40"/>
  <c r="E46" i="40"/>
  <c r="F46" i="40"/>
  <c r="G46" i="40"/>
  <c r="H46" i="40"/>
  <c r="I46" i="40"/>
  <c r="J46" i="40"/>
  <c r="K46" i="40"/>
  <c r="L46" i="40"/>
  <c r="K47" i="40"/>
  <c r="B38" i="40"/>
  <c r="K23" i="40" l="1"/>
  <c r="F39" i="40"/>
  <c r="E23" i="40"/>
  <c r="L39" i="40"/>
  <c r="D39" i="40"/>
  <c r="I47" i="40"/>
  <c r="E47" i="40"/>
  <c r="G23" i="40"/>
  <c r="E39" i="40"/>
  <c r="I23" i="40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I64" i="40"/>
  <c r="I70" i="40" s="1"/>
  <c r="E64" i="40"/>
  <c r="E70" i="40" s="1"/>
  <c r="D64" i="40"/>
  <c r="D70" i="40" s="1"/>
  <c r="B23" i="40"/>
  <c r="H64" i="40" l="1"/>
  <c r="H70" i="40" s="1"/>
  <c r="G64" i="40"/>
  <c r="G70" i="40" s="1"/>
  <c r="L64" i="40"/>
  <c r="L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<sst xmlns="http://schemas.openxmlformats.org/spreadsheetml/2006/main" count="773" uniqueCount="152">
  <si>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</si>
  <si>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</si>
  <si>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</si>
  <si>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</si>
  <si>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</si>
  <si>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</si>
  <si>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</si>
  <si>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</si>
  <si>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</si>
  <si>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</si>
  <si>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</si>
  <si>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</si>
  <si>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</si>
  <si>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</si>
  <si>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</si>
  <si>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</si>
  <si>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</si>
  <si>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</si>
  <si>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</si>
  <si>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</si>
  <si>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</si>
  <si>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</si>
  <si>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</si>
  <si>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</si>
  <si>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</si>
  <si>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</si>
  <si>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</si>
  <si>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</si>
  <si>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</si>
  <si>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</si>
  <si>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</si>
  <si>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</si>
  <si>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</si>
  <si>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</si>
  <si>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</si>
  <si>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</si>
  <si>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</si>
  <si>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</si>
  <si>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</si>
  <si>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</si>
  <si>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</si>
  <si>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</si>
  <si>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</si>
  <si>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</si>
  <si>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</si>
  <si>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</si>
  <si>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</si>
  <si>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</si>
  <si>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</si>
  <si>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</si>
  <si>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</si>
  <si>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</si>
  <si>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</si>
  <si>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</si>
  <si>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</si>
  <si>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</si>
  <si>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</si>
  <si>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</si>
  <si>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</si>
  <si>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</si>
  <si>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</si>
  <si>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</si>
  <si>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</si>
  <si>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</si>
  <si>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</si>
  <si>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</si>
  <si>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</si>
  <si>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</si>
  <si>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</si>
  <si>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</si>
  <si>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</si>
  <si>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</si>
  <si>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</si>
  <si>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</si>
  <si>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</si>
  <si>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</si>
  <si>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</si>
  <si>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</si>
  <si>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</si>
  <si>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</si>
  <si>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</si>
  <si>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</si>
  <si>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</si>
  <si>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</si>
  <si>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</si>
  <si>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</si>
  <si>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</si>
  <si>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</si>
  <si>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</si>
  <si>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</si>
  <si>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</si>
  <si>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</si>
  <si>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</si>
  <si>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</si>
  <si>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</si>
  <si>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</si>
  <si>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</si>
  <si>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</si>
  <si>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</si>
  <si>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</si>
  <si>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</si>
  <si>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</si>
  <si>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</si>
  <si>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</si>
  <si>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</si>
  <si>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</si>
  <si>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</si>
  <si>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</si>
  <si>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</si>
  <si>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</si>
  <si>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</si>
  <si>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</si>
  <si>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</si>
  <si>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</si>
  <si>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</si>
  <si>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</si>
  <si>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</si>
  <si>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</si>
  <si>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</si>
  <si>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</si>
  <si>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</si>
  <si>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23.30F/C</t>
  </si>
  <si>
    <t>9.00F/C</t>
  </si>
  <si>
    <t>6.80F/C</t>
  </si>
  <si>
    <t>12.50 F/C</t>
  </si>
  <si>
    <t>NOTA A CREDITO 13$</t>
  </si>
  <si>
    <t xml:space="preserve">sobrante de 1$ </t>
  </si>
  <si>
    <t>y efectivo</t>
  </si>
  <si>
    <t>9.50F/C</t>
  </si>
  <si>
    <t>28.10F/C FALTANTE DE</t>
  </si>
  <si>
    <t>31.34 CUENTA COBRADA</t>
  </si>
  <si>
    <t>POR MENOS #8754</t>
  </si>
  <si>
    <t>periodico 2.00</t>
  </si>
  <si>
    <t>FALTANTE ES EL</t>
  </si>
  <si>
    <t xml:space="preserve">SOBRANTE DE </t>
  </si>
  <si>
    <t>LA CAJA 04 NOCHE</t>
  </si>
  <si>
    <t>DIA 16-01-22</t>
  </si>
  <si>
    <t>8.00 PERIODICO</t>
  </si>
  <si>
    <t>13.30F/C</t>
  </si>
  <si>
    <t>18.00F/C</t>
  </si>
  <si>
    <t>EN EFECTIVO</t>
  </si>
  <si>
    <t>52.00F/C</t>
  </si>
  <si>
    <t>CUENTA COBRADA</t>
  </si>
  <si>
    <t xml:space="preserve">POR MRNOS </t>
  </si>
  <si>
    <t>MAL REGISTRO 0.08$</t>
  </si>
  <si>
    <t>3.50F/C</t>
  </si>
  <si>
    <t xml:space="preserve">FALTANTE ES EL </t>
  </si>
  <si>
    <t xml:space="preserve">SOBRANTE DE LA </t>
  </si>
  <si>
    <t xml:space="preserve">CAJA DE LA MAÑANA </t>
  </si>
  <si>
    <t>53.00F/C</t>
  </si>
  <si>
    <t>MAL REGISTRO DE 0.09$</t>
  </si>
  <si>
    <t xml:space="preserve">SOBRANTE DE 28.58 POR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</si>
</sst>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47252.69</v>
      </c>
      <c r="C2" s="43">
        <f>MODELO!AH12</f>
        <v>19905.02</v>
      </c>
      <c r="D2" s="43">
        <f>EXQUISITECES!AH12</f>
        <v>6575.09</v>
      </c>
      <c r="E2" s="43">
        <f>HOYADA!AH12</f>
        <v>8425.33</v>
      </c>
      <c r="F2" s="43">
        <f>FARMASTOP!AH12</f>
        <v>4099.1899999999996</v>
      </c>
      <c r="G2" s="43">
        <f>BOCAS!AH12</f>
        <v>1307.06</v>
      </c>
      <c r="H2" s="43">
        <f>LAGUNETICA!AH12</f>
        <v>9461.1899999999987</v>
      </c>
      <c r="I2" s="43">
        <f>SANANTONIO!AH12</f>
        <v>0</v>
      </c>
      <c r="J2" s="43">
        <f>SUM(B2:I2)</f>
        <v>97025.57</v>
      </c>
    </row>
    <row r="3" spans="1:10" x14ac:dyDescent="0.25">
      <c r="A3" s="46" t="s">
        <v>0</v>
      </c>
      <c r="B3" s="43">
        <f>AUTOMERCADO!AH15</f>
        <v>617.25</v>
      </c>
      <c r="C3" s="43">
        <f>MODELO!AH15</f>
        <v>447.15000000000003</v>
      </c>
      <c r="D3" s="43">
        <f>EXQUISITECES!AH15</f>
        <v>509.5</v>
      </c>
      <c r="E3" s="43">
        <f>HOYADA!AH15</f>
        <v>554</v>
      </c>
      <c r="F3" s="43">
        <f>FARMASTOP!AH15</f>
        <v>50.2</v>
      </c>
      <c r="G3" s="43">
        <f>BOCAS!AH15</f>
        <v>42.9</v>
      </c>
      <c r="H3" s="43">
        <f>LAGUNETICA!AH15</f>
        <v>751.75</v>
      </c>
      <c r="I3" s="43">
        <f>SANANTONIO!AH15</f>
        <v>0</v>
      </c>
      <c r="J3" s="43">
        <f t="shared" ref="J3:J52" si="0">SUM(B3:I3)</f>
        <v>2972.75</v>
      </c>
    </row>
    <row r="4" spans="1:10" x14ac:dyDescent="0.25">
      <c r="A4" s="73" t="s">
        <v>20</v>
      </c>
      <c r="B4" s="43">
        <f>AUTOMERCADO!AH16</f>
        <v>5085</v>
      </c>
      <c r="C4" s="43">
        <f>MODELO!AH16</f>
        <v>1861</v>
      </c>
      <c r="D4" s="43">
        <f>EXQUISITECES!AH16</f>
        <v>607</v>
      </c>
      <c r="E4" s="43">
        <f>HOYADA!AH16</f>
        <v>648</v>
      </c>
      <c r="F4" s="43">
        <f>FARMASTOP!AH16</f>
        <v>406</v>
      </c>
      <c r="G4" s="43">
        <f>BOCAS!AH16</f>
        <v>168</v>
      </c>
      <c r="H4" s="43">
        <f>LAGUNETICA!AH16</f>
        <v>854</v>
      </c>
      <c r="I4" s="43">
        <f>SANANTONIO!AH16</f>
        <v>0</v>
      </c>
      <c r="J4" s="43">
        <f t="shared" si="0"/>
        <v>9629</v>
      </c>
    </row>
    <row r="5" spans="1:10" x14ac:dyDescent="0.25">
      <c r="A5" s="46" t="s">
        <v>27</v>
      </c>
      <c r="B5" s="43">
        <f>AUTOMERCADO!AH17</f>
        <v>23594.400000000001</v>
      </c>
      <c r="C5" s="43">
        <f>MODELO!AH17</f>
        <v>8635.0399999999991</v>
      </c>
      <c r="D5" s="43">
        <f>EXQUISITECES!AH17</f>
        <v>2816.48</v>
      </c>
      <c r="E5" s="43">
        <f>HOYADA!AH17</f>
        <v>3006.7200000000003</v>
      </c>
      <c r="F5" s="43">
        <f>FARMASTOP!AH17</f>
        <v>1883.84</v>
      </c>
      <c r="G5" s="43">
        <f>BOCAS!AH17</f>
        <v>781.2</v>
      </c>
      <c r="H5" s="43">
        <f>LAGUNETICA!AH17</f>
        <v>3962.56</v>
      </c>
      <c r="I5" s="43">
        <f>SANANTONIO!AH17</f>
        <v>0</v>
      </c>
      <c r="J5" s="43">
        <f t="shared" si="0"/>
        <v>44680.24</v>
      </c>
    </row>
    <row r="6" spans="1:10" x14ac:dyDescent="0.25">
      <c r="A6" s="73" t="s">
        <v>23</v>
      </c>
      <c r="B6" s="43">
        <f>AUTOMERCADO!AH18</f>
        <v>0</v>
      </c>
      <c r="C6" s="43">
        <f>MODELO!AH18</f>
        <v>0</v>
      </c>
      <c r="D6" s="43">
        <f>EXQUISITECES!AH18</f>
        <v>0</v>
      </c>
      <c r="E6" s="43">
        <f>HOYADA!AH18</f>
        <v>0</v>
      </c>
      <c r="F6" s="43">
        <f>FARMASTOP!AH18</f>
        <v>0</v>
      </c>
      <c r="G6" s="43">
        <f>BOCAS!AH18</f>
        <v>0</v>
      </c>
      <c r="H6" s="43">
        <f>LAGUNETICA!AH18</f>
        <v>0</v>
      </c>
      <c r="I6" s="43">
        <f>SANANTONIO!AH18</f>
        <v>0</v>
      </c>
      <c r="J6" s="43">
        <f t="shared" si="0"/>
        <v>0</v>
      </c>
    </row>
    <row r="7" spans="1:10" x14ac:dyDescent="0.25">
      <c r="A7" s="46" t="s">
        <v>27</v>
      </c>
      <c r="B7" s="43">
        <f>AUTOMERCADO!AH19</f>
        <v>0</v>
      </c>
      <c r="C7" s="43">
        <f>MODELO!AH19</f>
        <v>0</v>
      </c>
      <c r="D7" s="43">
        <f>EXQUISITECES!AH19</f>
        <v>0</v>
      </c>
      <c r="E7" s="43">
        <f>HOYADA!AH19</f>
        <v>0</v>
      </c>
      <c r="F7" s="43">
        <f>FARMASTOP!AH19</f>
        <v>0</v>
      </c>
      <c r="G7" s="43">
        <f>BOCAS!AH19</f>
        <v>0</v>
      </c>
      <c r="H7" s="43">
        <f>LAGUNETICA!AH19</f>
        <v>0</v>
      </c>
      <c r="I7" s="43">
        <f>SANANTONIO!AH19</f>
        <v>0</v>
      </c>
      <c r="J7" s="43">
        <f t="shared" si="0"/>
        <v>0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5085</v>
      </c>
      <c r="C10" s="43">
        <f>MODELO!AH22</f>
        <v>1861</v>
      </c>
      <c r="D10" s="43">
        <f>EXQUISITECES!AH22</f>
        <v>607</v>
      </c>
      <c r="E10" s="43">
        <f>HOYADA!AH22</f>
        <v>648</v>
      </c>
      <c r="F10" s="43">
        <f>FARMASTOP!AH22</f>
        <v>406</v>
      </c>
      <c r="G10" s="43">
        <f>BOCAS!AH22</f>
        <v>168</v>
      </c>
      <c r="H10" s="43">
        <f>LAGUNETICA!AH22</f>
        <v>854</v>
      </c>
      <c r="I10" s="43">
        <f>SANANTONIO!AH22</f>
        <v>0</v>
      </c>
      <c r="J10" s="43">
        <f t="shared" si="0"/>
        <v>9629</v>
      </c>
    </row>
    <row r="11" spans="1:10" x14ac:dyDescent="0.25">
      <c r="A11" s="48" t="s">
        <v>26</v>
      </c>
      <c r="B11" s="43">
        <f>AUTOMERCADO!AH23</f>
        <v>23594.400000000001</v>
      </c>
      <c r="C11" s="43">
        <f>MODELO!AH23</f>
        <v>8635.0399999999991</v>
      </c>
      <c r="D11" s="43">
        <f>EXQUISITECES!AH23</f>
        <v>2816.48</v>
      </c>
      <c r="E11" s="43">
        <f>HOYADA!AH23</f>
        <v>3006.7200000000003</v>
      </c>
      <c r="F11" s="43">
        <f>FARMASTOP!AH23</f>
        <v>1883.84</v>
      </c>
      <c r="G11" s="43">
        <f>BOCAS!AH23</f>
        <v>781.2</v>
      </c>
      <c r="H11" s="43">
        <f>LAGUNETICA!AH23</f>
        <v>3962.56</v>
      </c>
      <c r="I11" s="43">
        <f>SANANTONIO!AH23</f>
        <v>0</v>
      </c>
      <c r="J11" s="43">
        <f t="shared" si="0"/>
        <v>44680.24</v>
      </c>
    </row>
    <row r="12" spans="1:10" x14ac:dyDescent="0.25">
      <c r="A12" s="46" t="s">
        <v>28</v>
      </c>
      <c r="B12" s="43">
        <f>AUTOMERCADO!AH24</f>
        <v>0</v>
      </c>
      <c r="C12" s="43">
        <f>MODELO!AH24</f>
        <v>10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10</v>
      </c>
    </row>
    <row r="13" spans="1:10" x14ac:dyDescent="0.25">
      <c r="A13" s="46" t="s">
        <v>31</v>
      </c>
      <c r="B13" s="43">
        <f>AUTOMERCADO!AH25</f>
        <v>0</v>
      </c>
      <c r="C13" s="43">
        <f>MODELO!AH25</f>
        <v>46.4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46.4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0</v>
      </c>
      <c r="C18" s="43">
        <f>MODELO!AH30</f>
        <v>10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10</v>
      </c>
    </row>
    <row r="19" spans="1:10" x14ac:dyDescent="0.25">
      <c r="A19" s="48" t="s">
        <v>33</v>
      </c>
      <c r="B19" s="43">
        <f>AUTOMERCADO!AH31</f>
        <v>0</v>
      </c>
      <c r="C19" s="43">
        <f>MODELO!AH31</f>
        <v>46.4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46.4</v>
      </c>
    </row>
    <row r="20" spans="1:10" x14ac:dyDescent="0.25">
      <c r="A20" s="46" t="s">
        <v>34</v>
      </c>
      <c r="B20" s="43">
        <f>AUTOMERCADO!AH32</f>
        <v>321.49</v>
      </c>
      <c r="C20" s="43">
        <f>MODELO!AH32</f>
        <v>38.79</v>
      </c>
      <c r="D20" s="43">
        <f>EXQUISITECES!AH32</f>
        <v>0</v>
      </c>
      <c r="E20" s="43">
        <f>HOYADA!AH32</f>
        <v>0</v>
      </c>
      <c r="F20" s="43">
        <f>FARMASTOP!AH32</f>
        <v>17.850000000000001</v>
      </c>
      <c r="G20" s="43">
        <f>BOCAS!AH32</f>
        <v>0</v>
      </c>
      <c r="H20" s="43">
        <f>LAGUNETICA!AH32</f>
        <v>0</v>
      </c>
      <c r="I20" s="43">
        <f>SANANTONIO!AH32</f>
        <v>0</v>
      </c>
      <c r="J20" s="43">
        <f t="shared" si="0"/>
        <v>378.13000000000005</v>
      </c>
    </row>
    <row r="21" spans="1:10" x14ac:dyDescent="0.25">
      <c r="A21" s="46" t="s">
        <v>35</v>
      </c>
      <c r="B21" s="43">
        <f>AUTOMERCADO!AH33</f>
        <v>1491.7135999999998</v>
      </c>
      <c r="C21" s="43">
        <f>MODELO!AH33</f>
        <v>179.98560000000001</v>
      </c>
      <c r="D21" s="43">
        <f>EXQUISITECES!AH33</f>
        <v>0</v>
      </c>
      <c r="E21" s="43">
        <f>HOYADA!AH33</f>
        <v>0</v>
      </c>
      <c r="F21" s="43">
        <f>FARMASTOP!AH33</f>
        <v>82.823999999999998</v>
      </c>
      <c r="G21" s="43">
        <f>BOCAS!AH33</f>
        <v>0</v>
      </c>
      <c r="H21" s="43">
        <f>LAGUNETICA!AH33</f>
        <v>0</v>
      </c>
      <c r="I21" s="43">
        <f>SANANTONIO!AH33</f>
        <v>0</v>
      </c>
      <c r="J21" s="43">
        <f t="shared" si="0"/>
        <v>1754.5231999999999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321.49</v>
      </c>
      <c r="C26" s="43">
        <f>MODELO!AH38</f>
        <v>38.79</v>
      </c>
      <c r="D26" s="43">
        <f>EXQUISITECES!AH38</f>
        <v>0</v>
      </c>
      <c r="E26" s="43">
        <f>HOYADA!AH38</f>
        <v>0</v>
      </c>
      <c r="F26" s="43">
        <f>FARMASTOP!AH38</f>
        <v>17.850000000000001</v>
      </c>
      <c r="G26" s="43">
        <f>BOCAS!AH38</f>
        <v>0</v>
      </c>
      <c r="H26" s="43">
        <f>LAGUNETICA!AH38</f>
        <v>0</v>
      </c>
      <c r="I26" s="43">
        <f>SANANTONIO!AH38</f>
        <v>0</v>
      </c>
      <c r="J26" s="43">
        <f t="shared" si="0"/>
        <v>378.13000000000005</v>
      </c>
    </row>
    <row r="27" spans="1:10" x14ac:dyDescent="0.25">
      <c r="A27" s="48" t="s">
        <v>42</v>
      </c>
      <c r="B27" s="43">
        <f>AUTOMERCADO!AH39</f>
        <v>1491.7135999999998</v>
      </c>
      <c r="C27" s="43">
        <f>MODELO!AH39</f>
        <v>179.98560000000001</v>
      </c>
      <c r="D27" s="43">
        <f>EXQUISITECES!AH39</f>
        <v>0</v>
      </c>
      <c r="E27" s="43">
        <f>HOYADA!AH39</f>
        <v>0</v>
      </c>
      <c r="F27" s="43">
        <f>FARMASTOP!AH39</f>
        <v>82.823999999999998</v>
      </c>
      <c r="G27" s="43">
        <f>BOCAS!AH39</f>
        <v>0</v>
      </c>
      <c r="H27" s="43">
        <f>LAGUNETICA!AH39</f>
        <v>0</v>
      </c>
      <c r="I27" s="43">
        <f>SANANTONIO!AH39</f>
        <v>0</v>
      </c>
      <c r="J27" s="43">
        <f t="shared" si="0"/>
        <v>1754.5231999999999</v>
      </c>
    </row>
    <row r="28" spans="1:10" x14ac:dyDescent="0.25">
      <c r="A28" s="46" t="s">
        <v>43</v>
      </c>
      <c r="B28" s="43">
        <f>AUTOMERCADO!AH40</f>
        <v>435.25</v>
      </c>
      <c r="C28" s="43">
        <f>MODELO!AH40</f>
        <v>37.450000000000003</v>
      </c>
      <c r="D28" s="43">
        <f>EXQUISITECES!AH40</f>
        <v>0</v>
      </c>
      <c r="E28" s="43">
        <f>HOYADA!AH40</f>
        <v>86.51</v>
      </c>
      <c r="F28" s="43">
        <f>FARMASTOP!AH40</f>
        <v>9.5500000000000007</v>
      </c>
      <c r="G28" s="43">
        <f>BOCAS!AH40</f>
        <v>0</v>
      </c>
      <c r="H28" s="43">
        <f>LAGUNETICA!AH40</f>
        <v>0</v>
      </c>
      <c r="I28" s="43">
        <f>SANANTONIO!AH40</f>
        <v>0</v>
      </c>
      <c r="J28" s="43">
        <f t="shared" si="0"/>
        <v>568.76</v>
      </c>
    </row>
    <row r="29" spans="1:10" x14ac:dyDescent="0.25">
      <c r="A29" s="46" t="s">
        <v>44</v>
      </c>
      <c r="B29" s="43">
        <f>AUTOMERCADO!AH41</f>
        <v>2019.5599999999997</v>
      </c>
      <c r="C29" s="43">
        <f>MODELO!AH41</f>
        <v>173.76799999999997</v>
      </c>
      <c r="D29" s="43">
        <f>EXQUISITECES!AH41</f>
        <v>0</v>
      </c>
      <c r="E29" s="43">
        <f>HOYADA!AH41</f>
        <v>401.40640000000002</v>
      </c>
      <c r="F29" s="43">
        <f>FARMASTOP!AH41</f>
        <v>44.311999999999998</v>
      </c>
      <c r="G29" s="43">
        <f>BOCAS!AH41</f>
        <v>0</v>
      </c>
      <c r="H29" s="43">
        <f>LAGUNETICA!AH41</f>
        <v>0</v>
      </c>
      <c r="I29" s="43">
        <f>SANANTONIO!AH41</f>
        <v>0</v>
      </c>
      <c r="J29" s="43">
        <f t="shared" si="0"/>
        <v>2639.0463999999993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435.25</v>
      </c>
      <c r="C34" s="43">
        <f>MODELO!AH46</f>
        <v>37.450000000000003</v>
      </c>
      <c r="D34" s="43">
        <f>EXQUISITECES!AH46</f>
        <v>0</v>
      </c>
      <c r="E34" s="43">
        <f>HOYADA!AH46</f>
        <v>86.51</v>
      </c>
      <c r="F34" s="43">
        <f>FARMASTOP!AH46</f>
        <v>9.5500000000000007</v>
      </c>
      <c r="G34" s="43">
        <f>BOCAS!AH46</f>
        <v>0</v>
      </c>
      <c r="H34" s="43">
        <f>LAGUNETICA!AH46</f>
        <v>0</v>
      </c>
      <c r="I34" s="43">
        <f>SANANTONIO!AH46</f>
        <v>0</v>
      </c>
      <c r="J34" s="43">
        <f t="shared" si="0"/>
        <v>568.76</v>
      </c>
    </row>
    <row r="35" spans="1:10" x14ac:dyDescent="0.25">
      <c r="A35" s="48" t="s">
        <v>48</v>
      </c>
      <c r="B35" s="43">
        <f>AUTOMERCADO!AH47</f>
        <v>2019.5599999999997</v>
      </c>
      <c r="C35" s="43">
        <f>MODELO!AH47</f>
        <v>173.76799999999997</v>
      </c>
      <c r="D35" s="43">
        <f>EXQUISITECES!AH47</f>
        <v>0</v>
      </c>
      <c r="E35" s="43">
        <f>HOYADA!AH47</f>
        <v>401.40640000000002</v>
      </c>
      <c r="F35" s="43">
        <f>FARMASTOP!AH47</f>
        <v>44.311999999999998</v>
      </c>
      <c r="G35" s="43">
        <f>BOCAS!AH47</f>
        <v>0</v>
      </c>
      <c r="H35" s="43">
        <f>LAGUNETICA!AH47</f>
        <v>0</v>
      </c>
      <c r="I35" s="43">
        <f>SANANTONIO!AH47</f>
        <v>0</v>
      </c>
      <c r="J35" s="43">
        <f t="shared" si="0"/>
        <v>2639.0463999999993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15527.529999999999</v>
      </c>
      <c r="C37" s="43">
        <f>MODELO!AH49</f>
        <v>8094.7</v>
      </c>
      <c r="D37" s="43">
        <f>EXQUISITECES!AH49</f>
        <v>2422.4499999999998</v>
      </c>
      <c r="E37" s="43">
        <f>HOYADA!AH49</f>
        <v>2798.15</v>
      </c>
      <c r="F37" s="43">
        <f>FARMASTOP!AH49</f>
        <v>1735.99</v>
      </c>
      <c r="G37" s="43">
        <f>BOCAS!AH49</f>
        <v>368.62</v>
      </c>
      <c r="H37" s="43">
        <f>LAGUNETICA!AH49</f>
        <v>1805.12</v>
      </c>
      <c r="I37" s="43">
        <f>SANANTONIO!AH49</f>
        <v>0</v>
      </c>
      <c r="J37" s="43">
        <f t="shared" si="0"/>
        <v>32752.560000000001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0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0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0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2200.02</v>
      </c>
      <c r="I40" s="43">
        <f>SANANTONIO!AH52</f>
        <v>0</v>
      </c>
      <c r="J40" s="43">
        <f t="shared" si="0"/>
        <v>2200.02</v>
      </c>
    </row>
    <row r="41" spans="1:10" x14ac:dyDescent="0.25">
      <c r="A41" s="74" t="s">
        <v>18</v>
      </c>
      <c r="B41" s="43">
        <f>AUTOMERCADO!AH53</f>
        <v>3026.9699999999993</v>
      </c>
      <c r="C41" s="43">
        <f>MODELO!AH53</f>
        <v>2146.7600000000002</v>
      </c>
      <c r="D41" s="43">
        <f>EXQUISITECES!AH53</f>
        <v>813.39</v>
      </c>
      <c r="E41" s="43">
        <f>HOYADA!AH53</f>
        <v>1662.5900000000001</v>
      </c>
      <c r="F41" s="43">
        <f>FARMASTOP!AH53</f>
        <v>164.55</v>
      </c>
      <c r="G41" s="43">
        <f>BOCAS!AH53</f>
        <v>115.69</v>
      </c>
      <c r="H41" s="43">
        <f>LAGUNETICA!AH53</f>
        <v>665.91</v>
      </c>
      <c r="I41" s="43">
        <f>SANANTONIO!AH53</f>
        <v>0</v>
      </c>
      <c r="J41" s="43">
        <f t="shared" si="0"/>
        <v>8595.86</v>
      </c>
    </row>
    <row r="42" spans="1:10" x14ac:dyDescent="0.25">
      <c r="A42" s="74" t="s">
        <v>114</v>
      </c>
      <c r="B42" s="43">
        <f>AUTOMERCADO!AH54</f>
        <v>5.85</v>
      </c>
      <c r="C42" s="43">
        <f>MODELO!AH54</f>
        <v>11.2</v>
      </c>
      <c r="D42" s="43">
        <f>EXQUISITECES!AH54</f>
        <v>0</v>
      </c>
      <c r="E42" s="43">
        <f>HOYADA!AH54</f>
        <v>0</v>
      </c>
      <c r="F42" s="43">
        <f>FARMASTOP!AH54</f>
        <v>0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17.049999999999997</v>
      </c>
    </row>
    <row r="43" spans="1:10" x14ac:dyDescent="0.25">
      <c r="A43" s="74" t="s">
        <v>52</v>
      </c>
      <c r="B43" s="43">
        <f>AUTOMERCADO!AH55</f>
        <v>1082.48</v>
      </c>
      <c r="C43" s="43">
        <f>MODELO!AH55</f>
        <v>296.47300000000001</v>
      </c>
      <c r="D43" s="43">
        <f>EXQUISITECES!AH55</f>
        <v>50.43</v>
      </c>
      <c r="E43" s="43">
        <f>HOYADA!AH55</f>
        <v>0</v>
      </c>
      <c r="F43" s="43">
        <f>FARMASTOP!AH55</f>
        <v>202.36999999999998</v>
      </c>
      <c r="G43" s="43">
        <f>BOCAS!AH55</f>
        <v>0</v>
      </c>
      <c r="H43" s="43">
        <f>LAGUNETICA!AH55</f>
        <v>124.54</v>
      </c>
      <c r="I43" s="43">
        <f>SANANTONIO!AH55</f>
        <v>0</v>
      </c>
      <c r="J43" s="43">
        <f t="shared" si="0"/>
        <v>1756.2929999999999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0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0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0</v>
      </c>
      <c r="I47" s="43">
        <f>SANANTONIO!AH59</f>
        <v>0</v>
      </c>
      <c r="J47" s="43">
        <f t="shared" si="0"/>
        <v>0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0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47365.753600000004</v>
      </c>
      <c r="C52" s="75">
        <f>MODELO!AH64</f>
        <v>20031.476600000002</v>
      </c>
      <c r="D52" s="75">
        <f>EXQUISITECES!AH64</f>
        <v>6612.2500000000009</v>
      </c>
      <c r="E52" s="75">
        <f>HOYADA!AH64</f>
        <v>8422.8664000000008</v>
      </c>
      <c r="F52" s="75">
        <f>FARMASTOP!AH64</f>
        <v>4164.0860000000002</v>
      </c>
      <c r="G52" s="75">
        <f>BOCAS!AH64</f>
        <v>1308.4100000000001</v>
      </c>
      <c r="H52" s="75">
        <f>LAGUNETICA!AH64</f>
        <v>9509.9</v>
      </c>
      <c r="I52" s="75">
        <f>SANANTONIO!AH64</f>
        <v>0</v>
      </c>
      <c r="J52" s="75">
        <f t="shared" si="0"/>
        <v>97414.742599999998</v>
      </c>
    </row>
    <row r="53" spans="1:10" x14ac:dyDescent="0.25">
      <c r="A53" s="56" t="s">
        <v>3</v>
      </c>
      <c r="B53" s="43">
        <f>B2</f>
        <v>47252.69</v>
      </c>
      <c r="C53" s="43">
        <f t="shared" ref="C53:I53" si="1">C2</f>
        <v>19905.02</v>
      </c>
      <c r="D53" s="43">
        <f t="shared" si="1"/>
        <v>6575.09</v>
      </c>
      <c r="E53" s="43">
        <f t="shared" si="1"/>
        <v>8425.33</v>
      </c>
      <c r="F53" s="43">
        <f t="shared" si="1"/>
        <v>4099.1899999999996</v>
      </c>
      <c r="G53" s="43">
        <f t="shared" si="1"/>
        <v>1307.06</v>
      </c>
      <c r="H53" s="43">
        <f t="shared" si="1"/>
        <v>9461.1899999999987</v>
      </c>
      <c r="I53" s="43">
        <f t="shared" si="1"/>
        <v>0</v>
      </c>
      <c r="J53" s="43">
        <f>J2</f>
        <v>97025.57</v>
      </c>
    </row>
    <row r="54" spans="1:10" x14ac:dyDescent="0.25">
      <c r="A54" s="58" t="s">
        <v>95</v>
      </c>
      <c r="B54" s="43">
        <f>+B52-B53</f>
        <v>113.06360000000132</v>
      </c>
      <c r="C54" s="43">
        <f t="shared" ref="C54:I54" si="2">+C52-C53</f>
        <v>126.45660000000134</v>
      </c>
      <c r="D54" s="43">
        <f t="shared" si="2"/>
        <v>37.160000000000764</v>
      </c>
      <c r="E54" s="43">
        <f t="shared" si="2"/>
        <v>-2.4635999999991327</v>
      </c>
      <c r="F54" s="43">
        <f t="shared" si="2"/>
        <v>64.89600000000064</v>
      </c>
      <c r="G54" s="43">
        <f t="shared" si="2"/>
        <v>1.3500000000001364</v>
      </c>
      <c r="H54" s="43">
        <f t="shared" si="2"/>
        <v>48.710000000000946</v>
      </c>
      <c r="I54" s="43">
        <f t="shared" si="2"/>
        <v>0</v>
      </c>
      <c r="J54" s="43">
        <f>+J52-J53</f>
        <v>389.17259999999078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54" activePane="bottomRight" state="frozen"/>
      <selection pane="topRight" activeCell="B1" sqref="B1"/>
      <selection pane="bottomLeft" activeCell="A5" sqref="A5"/>
      <selection pane="bottomRight" activeCell="A72" sqref="A72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44578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4.6399999999999997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61</v>
      </c>
      <c r="G11" s="5" t="s">
        <v>65</v>
      </c>
      <c r="H11" s="5" t="s">
        <v>75</v>
      </c>
      <c r="I11" s="5" t="s">
        <v>54</v>
      </c>
      <c r="J11" s="5" t="s">
        <v>56</v>
      </c>
      <c r="K11" s="5" t="s">
        <v>58</v>
      </c>
      <c r="L11" s="5" t="s">
        <v>60</v>
      </c>
      <c r="M11" s="5" t="s">
        <v>62</v>
      </c>
      <c r="N11" s="5" t="s">
        <v>66</v>
      </c>
      <c r="O11" s="5" t="s">
        <v>70</v>
      </c>
      <c r="P11" s="5" t="s">
        <v>72</v>
      </c>
      <c r="Q11" s="5" t="s">
        <v>72</v>
      </c>
      <c r="R11" s="5" t="s">
        <v>76</v>
      </c>
      <c r="S11" s="5" t="s">
        <v>80</v>
      </c>
      <c r="T11" s="5" t="s">
        <v>82</v>
      </c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2743.76</v>
      </c>
      <c r="C12" s="26">
        <v>2142.77</v>
      </c>
      <c r="D12" s="26">
        <v>2876.04</v>
      </c>
      <c r="E12" s="26">
        <v>1098.75</v>
      </c>
      <c r="F12" s="26">
        <v>2351.58</v>
      </c>
      <c r="G12" s="26">
        <v>2269.2600000000002</v>
      </c>
      <c r="H12" s="26">
        <v>213.43</v>
      </c>
      <c r="I12" s="26">
        <v>4490.95</v>
      </c>
      <c r="J12" s="26">
        <v>3631.13</v>
      </c>
      <c r="K12" s="26">
        <v>4280.6899999999996</v>
      </c>
      <c r="L12" s="26">
        <v>216.82</v>
      </c>
      <c r="M12" s="26">
        <v>3729.8</v>
      </c>
      <c r="N12" s="26">
        <v>1415.16</v>
      </c>
      <c r="O12" s="26">
        <v>5156.12</v>
      </c>
      <c r="P12" s="26">
        <v>432.11</v>
      </c>
      <c r="Q12" s="26">
        <v>4370.28</v>
      </c>
      <c r="R12" s="26">
        <v>1338.44</v>
      </c>
      <c r="S12" s="26">
        <v>388.15</v>
      </c>
      <c r="T12" s="26">
        <v>4107.45</v>
      </c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47252.69</v>
      </c>
      <c r="AI12" s="26">
        <v>47252.69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>
        <v>3</v>
      </c>
      <c r="D15" s="23"/>
      <c r="E15" s="23"/>
      <c r="F15" s="23"/>
      <c r="G15" s="23">
        <v>18.5</v>
      </c>
      <c r="H15" s="23"/>
      <c r="I15" s="23">
        <v>66.5</v>
      </c>
      <c r="J15" s="23">
        <v>150.4</v>
      </c>
      <c r="K15" s="23">
        <v>48.5</v>
      </c>
      <c r="L15" s="23"/>
      <c r="M15" s="23">
        <v>21.05</v>
      </c>
      <c r="N15" s="23"/>
      <c r="O15" s="23">
        <v>161.5</v>
      </c>
      <c r="P15" s="23"/>
      <c r="Q15" s="23"/>
      <c r="R15" s="23">
        <v>6.5</v>
      </c>
      <c r="S15" s="23">
        <v>73.2</v>
      </c>
      <c r="T15" s="23">
        <v>68.099999999999994</v>
      </c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617.25</v>
      </c>
    </row>
    <row r="16" spans="1:36" s="32" customFormat="1" x14ac:dyDescent="0.25">
      <c r="A16" s="30" t="s">
        <v>20</v>
      </c>
      <c r="B16" s="31">
        <v>433</v>
      </c>
      <c r="C16" s="31">
        <v>156</v>
      </c>
      <c r="D16" s="31">
        <v>216</v>
      </c>
      <c r="E16" s="31">
        <v>55</v>
      </c>
      <c r="F16" s="31">
        <v>134</v>
      </c>
      <c r="G16" s="31">
        <v>228</v>
      </c>
      <c r="H16" s="31">
        <v>5</v>
      </c>
      <c r="I16" s="31">
        <v>454</v>
      </c>
      <c r="J16" s="31">
        <v>412</v>
      </c>
      <c r="K16" s="31">
        <v>466</v>
      </c>
      <c r="L16" s="31">
        <v>10</v>
      </c>
      <c r="M16" s="31">
        <v>534</v>
      </c>
      <c r="N16" s="31">
        <v>240</v>
      </c>
      <c r="O16" s="31">
        <v>619</v>
      </c>
      <c r="P16" s="31">
        <v>35</v>
      </c>
      <c r="Q16" s="31">
        <v>499</v>
      </c>
      <c r="R16" s="31">
        <v>182</v>
      </c>
      <c r="S16" s="31">
        <v>14</v>
      </c>
      <c r="T16" s="31">
        <v>393</v>
      </c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5085</v>
      </c>
      <c r="AJ16" s="70"/>
    </row>
    <row r="17" spans="1:36" s="47" customFormat="1" x14ac:dyDescent="0.25">
      <c r="A17" s="46" t="s">
        <v>27</v>
      </c>
      <c r="B17" s="22">
        <f>B16*$B$8</f>
        <v>2009.12</v>
      </c>
      <c r="C17" s="22">
        <f>C16*$B$8</f>
        <v>723.83999999999992</v>
      </c>
      <c r="D17" s="22">
        <f t="shared" ref="D17:L17" si="2">D16*$B$8</f>
        <v>1002.2399999999999</v>
      </c>
      <c r="E17" s="22">
        <f t="shared" si="2"/>
        <v>255.2</v>
      </c>
      <c r="F17" s="22">
        <f t="shared" si="2"/>
        <v>621.76</v>
      </c>
      <c r="G17" s="22">
        <f t="shared" si="2"/>
        <v>1057.9199999999998</v>
      </c>
      <c r="H17" s="22">
        <f t="shared" si="2"/>
        <v>23.2</v>
      </c>
      <c r="I17" s="22">
        <f t="shared" si="2"/>
        <v>2106.56</v>
      </c>
      <c r="J17" s="22">
        <f t="shared" si="2"/>
        <v>1911.6799999999998</v>
      </c>
      <c r="K17" s="22">
        <f t="shared" si="2"/>
        <v>2162.2399999999998</v>
      </c>
      <c r="L17" s="22">
        <f t="shared" si="2"/>
        <v>46.4</v>
      </c>
      <c r="M17" s="22">
        <f t="shared" ref="M17:R17" si="3">M16*$B$8</f>
        <v>2477.7599999999998</v>
      </c>
      <c r="N17" s="22">
        <f t="shared" si="3"/>
        <v>1113.5999999999999</v>
      </c>
      <c r="O17" s="22">
        <f t="shared" si="3"/>
        <v>2872.16</v>
      </c>
      <c r="P17" s="22">
        <f t="shared" si="3"/>
        <v>162.39999999999998</v>
      </c>
      <c r="Q17" s="22">
        <f t="shared" si="3"/>
        <v>2315.3599999999997</v>
      </c>
      <c r="R17" s="22">
        <f t="shared" si="3"/>
        <v>844.4799999999999</v>
      </c>
      <c r="S17" s="22">
        <f t="shared" ref="S17:AG17" si="4">S16*$B$8</f>
        <v>64.959999999999994</v>
      </c>
      <c r="T17" s="22">
        <f t="shared" si="4"/>
        <v>1823.52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23594.400000000001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433</v>
      </c>
      <c r="C22" s="20">
        <f t="shared" ref="C22:L22" si="11">+C16+C18+C20</f>
        <v>156</v>
      </c>
      <c r="D22" s="20">
        <f t="shared" si="11"/>
        <v>216</v>
      </c>
      <c r="E22" s="20">
        <f t="shared" si="11"/>
        <v>55</v>
      </c>
      <c r="F22" s="20">
        <f t="shared" si="11"/>
        <v>134</v>
      </c>
      <c r="G22" s="20">
        <f t="shared" si="11"/>
        <v>228</v>
      </c>
      <c r="H22" s="20">
        <f t="shared" si="11"/>
        <v>5</v>
      </c>
      <c r="I22" s="20">
        <f t="shared" si="11"/>
        <v>454</v>
      </c>
      <c r="J22" s="20">
        <f t="shared" si="11"/>
        <v>412</v>
      </c>
      <c r="K22" s="20">
        <f t="shared" si="11"/>
        <v>466</v>
      </c>
      <c r="L22" s="20">
        <f t="shared" si="11"/>
        <v>10</v>
      </c>
      <c r="M22" s="20">
        <f t="shared" ref="M22:S22" si="12">+M16+M18+M20</f>
        <v>534</v>
      </c>
      <c r="N22" s="20">
        <f t="shared" si="12"/>
        <v>240</v>
      </c>
      <c r="O22" s="20">
        <f t="shared" si="12"/>
        <v>619</v>
      </c>
      <c r="P22" s="20">
        <f t="shared" si="12"/>
        <v>35</v>
      </c>
      <c r="Q22" s="20">
        <f t="shared" si="12"/>
        <v>499</v>
      </c>
      <c r="R22" s="20">
        <f t="shared" si="12"/>
        <v>182</v>
      </c>
      <c r="S22" s="20">
        <f t="shared" si="12"/>
        <v>14</v>
      </c>
      <c r="T22" s="20">
        <f t="shared" ref="T22:AG22" si="13">+T16+T18+T20</f>
        <v>393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5085</v>
      </c>
    </row>
    <row r="23" spans="1:36" s="47" customFormat="1" x14ac:dyDescent="0.25">
      <c r="A23" s="48" t="s">
        <v>26</v>
      </c>
      <c r="B23" s="19">
        <f>+B17+B19+B21</f>
        <v>2009.12</v>
      </c>
      <c r="C23" s="19">
        <f t="shared" ref="C23:L23" si="14">+C17+C19+C21</f>
        <v>723.83999999999992</v>
      </c>
      <c r="D23" s="19">
        <f t="shared" si="14"/>
        <v>1002.2399999999999</v>
      </c>
      <c r="E23" s="19">
        <f t="shared" si="14"/>
        <v>255.2</v>
      </c>
      <c r="F23" s="19">
        <f t="shared" si="14"/>
        <v>621.76</v>
      </c>
      <c r="G23" s="19">
        <f t="shared" si="14"/>
        <v>1057.9199999999998</v>
      </c>
      <c r="H23" s="19">
        <f t="shared" si="14"/>
        <v>23.2</v>
      </c>
      <c r="I23" s="19">
        <f t="shared" si="14"/>
        <v>2106.56</v>
      </c>
      <c r="J23" s="19">
        <f t="shared" si="14"/>
        <v>1911.6799999999998</v>
      </c>
      <c r="K23" s="19">
        <f t="shared" si="14"/>
        <v>2162.2399999999998</v>
      </c>
      <c r="L23" s="19">
        <f t="shared" si="14"/>
        <v>46.4</v>
      </c>
      <c r="M23" s="19">
        <f t="shared" ref="M23:S23" si="15">+M17+M19+M21</f>
        <v>2477.7599999999998</v>
      </c>
      <c r="N23" s="19">
        <f t="shared" si="15"/>
        <v>1113.5999999999999</v>
      </c>
      <c r="O23" s="19">
        <f t="shared" si="15"/>
        <v>2872.16</v>
      </c>
      <c r="P23" s="19">
        <f t="shared" si="15"/>
        <v>162.39999999999998</v>
      </c>
      <c r="Q23" s="19">
        <f t="shared" si="15"/>
        <v>2315.3599999999997</v>
      </c>
      <c r="R23" s="19">
        <f t="shared" si="15"/>
        <v>844.4799999999999</v>
      </c>
      <c r="S23" s="19">
        <f t="shared" si="15"/>
        <v>64.959999999999994</v>
      </c>
      <c r="T23" s="19">
        <f t="shared" ref="T23:AG23" si="16">+T17+T19+T21</f>
        <v>1823.52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23594.400000000001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0</v>
      </c>
    </row>
    <row r="32" spans="1:36" x14ac:dyDescent="0.25">
      <c r="A32" s="13" t="s">
        <v>34</v>
      </c>
      <c r="B32" s="36"/>
      <c r="C32" s="36">
        <v>156.97</v>
      </c>
      <c r="D32" s="36"/>
      <c r="E32" s="36"/>
      <c r="F32" s="36">
        <v>53.58</v>
      </c>
      <c r="G32" s="36"/>
      <c r="H32" s="36"/>
      <c r="I32" s="36"/>
      <c r="J32" s="36"/>
      <c r="K32" s="36"/>
      <c r="L32" s="36"/>
      <c r="M32" s="37"/>
      <c r="N32" s="37"/>
      <c r="O32" s="37">
        <v>84.34</v>
      </c>
      <c r="P32" s="37"/>
      <c r="Q32" s="37"/>
      <c r="R32" s="37">
        <v>26.6</v>
      </c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321.49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728.34079999999994</v>
      </c>
      <c r="D33" s="22">
        <f t="shared" si="30"/>
        <v>0</v>
      </c>
      <c r="E33" s="22">
        <f t="shared" si="30"/>
        <v>0</v>
      </c>
      <c r="F33" s="22">
        <f t="shared" si="30"/>
        <v>248.61119999999997</v>
      </c>
      <c r="G33" s="22">
        <f t="shared" si="30"/>
        <v>0</v>
      </c>
      <c r="H33" s="22">
        <f t="shared" si="30"/>
        <v>0</v>
      </c>
      <c r="I33" s="22">
        <f t="shared" si="30"/>
        <v>0</v>
      </c>
      <c r="J33" s="22">
        <f t="shared" si="30"/>
        <v>0</v>
      </c>
      <c r="K33" s="22">
        <f t="shared" si="30"/>
        <v>0</v>
      </c>
      <c r="L33" s="22">
        <f t="shared" si="30"/>
        <v>0</v>
      </c>
      <c r="M33" s="22">
        <f t="shared" ref="M33:R33" si="31">M32*$B$8</f>
        <v>0</v>
      </c>
      <c r="N33" s="22">
        <f t="shared" si="31"/>
        <v>0</v>
      </c>
      <c r="O33" s="22">
        <f t="shared" si="31"/>
        <v>391.33760000000001</v>
      </c>
      <c r="P33" s="22">
        <f t="shared" si="31"/>
        <v>0</v>
      </c>
      <c r="Q33" s="22">
        <f t="shared" si="31"/>
        <v>0</v>
      </c>
      <c r="R33" s="22">
        <f t="shared" si="31"/>
        <v>123.42399999999999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1491.7135999999998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L38" si="39">+C32+C34+C36</f>
        <v>156.97</v>
      </c>
      <c r="D38" s="20">
        <f t="shared" si="39"/>
        <v>0</v>
      </c>
      <c r="E38" s="20">
        <f t="shared" si="39"/>
        <v>0</v>
      </c>
      <c r="F38" s="20">
        <f t="shared" si="39"/>
        <v>53.58</v>
      </c>
      <c r="G38" s="20">
        <f t="shared" si="39"/>
        <v>0</v>
      </c>
      <c r="H38" s="20">
        <f t="shared" si="39"/>
        <v>0</v>
      </c>
      <c r="I38" s="20">
        <f t="shared" si="39"/>
        <v>0</v>
      </c>
      <c r="J38" s="20">
        <f t="shared" si="39"/>
        <v>0</v>
      </c>
      <c r="K38" s="20">
        <f t="shared" si="39"/>
        <v>0</v>
      </c>
      <c r="L38" s="20">
        <f t="shared" si="39"/>
        <v>0</v>
      </c>
      <c r="M38" s="20">
        <f t="shared" ref="M38:S38" si="40">+M32+M34+M36</f>
        <v>0</v>
      </c>
      <c r="N38" s="20">
        <f t="shared" si="40"/>
        <v>0</v>
      </c>
      <c r="O38" s="20">
        <f t="shared" si="40"/>
        <v>84.34</v>
      </c>
      <c r="P38" s="20">
        <f t="shared" si="40"/>
        <v>0</v>
      </c>
      <c r="Q38" s="20">
        <f t="shared" si="40"/>
        <v>0</v>
      </c>
      <c r="R38" s="20">
        <f t="shared" si="40"/>
        <v>26.6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321.49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ref="C39:L39" si="42">+C33+C35+C37</f>
        <v>728.34079999999994</v>
      </c>
      <c r="D39" s="19">
        <f t="shared" si="42"/>
        <v>0</v>
      </c>
      <c r="E39" s="19">
        <f t="shared" si="42"/>
        <v>0</v>
      </c>
      <c r="F39" s="19">
        <f t="shared" si="42"/>
        <v>248.61119999999997</v>
      </c>
      <c r="G39" s="19">
        <f t="shared" si="42"/>
        <v>0</v>
      </c>
      <c r="H39" s="19">
        <f t="shared" si="42"/>
        <v>0</v>
      </c>
      <c r="I39" s="19">
        <f t="shared" si="42"/>
        <v>0</v>
      </c>
      <c r="J39" s="19">
        <f t="shared" si="42"/>
        <v>0</v>
      </c>
      <c r="K39" s="19">
        <f t="shared" si="42"/>
        <v>0</v>
      </c>
      <c r="L39" s="19">
        <f t="shared" si="42"/>
        <v>0</v>
      </c>
      <c r="M39" s="19">
        <f t="shared" ref="M39:S39" si="43">+M33+M35+M37</f>
        <v>0</v>
      </c>
      <c r="N39" s="19">
        <f t="shared" si="43"/>
        <v>0</v>
      </c>
      <c r="O39" s="19">
        <f t="shared" si="43"/>
        <v>391.33760000000001</v>
      </c>
      <c r="P39" s="19">
        <f t="shared" si="43"/>
        <v>0</v>
      </c>
      <c r="Q39" s="19">
        <f t="shared" si="43"/>
        <v>0</v>
      </c>
      <c r="R39" s="19">
        <f t="shared" si="43"/>
        <v>123.42399999999999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1491.7135999999998</v>
      </c>
    </row>
    <row r="40" spans="1:34" x14ac:dyDescent="0.25">
      <c r="A40" s="13" t="s">
        <v>43</v>
      </c>
      <c r="B40" s="36"/>
      <c r="C40" s="36"/>
      <c r="D40" s="36">
        <v>22.98</v>
      </c>
      <c r="E40" s="36">
        <v>76.92</v>
      </c>
      <c r="F40" s="36">
        <v>74.55</v>
      </c>
      <c r="G40" s="36">
        <v>72.97</v>
      </c>
      <c r="H40" s="36"/>
      <c r="I40" s="36"/>
      <c r="J40" s="36">
        <v>65.290000000000006</v>
      </c>
      <c r="K40" s="36"/>
      <c r="L40" s="36"/>
      <c r="M40" s="36"/>
      <c r="N40" s="36">
        <v>11.45</v>
      </c>
      <c r="O40" s="36"/>
      <c r="P40" s="36"/>
      <c r="Q40" s="36">
        <v>40.11</v>
      </c>
      <c r="R40" s="36"/>
      <c r="S40" s="36">
        <v>7.99</v>
      </c>
      <c r="T40" s="36">
        <v>62.99</v>
      </c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435.25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L41" si="45">C40*$B$8</f>
        <v>0</v>
      </c>
      <c r="D41" s="22">
        <f t="shared" si="45"/>
        <v>106.62719999999999</v>
      </c>
      <c r="E41" s="22">
        <f t="shared" si="45"/>
        <v>356.90879999999999</v>
      </c>
      <c r="F41" s="22">
        <f t="shared" si="45"/>
        <v>345.91199999999998</v>
      </c>
      <c r="G41" s="22">
        <f t="shared" si="45"/>
        <v>338.58079999999995</v>
      </c>
      <c r="H41" s="22">
        <f t="shared" si="45"/>
        <v>0</v>
      </c>
      <c r="I41" s="22">
        <f t="shared" si="45"/>
        <v>0</v>
      </c>
      <c r="J41" s="22">
        <f t="shared" si="45"/>
        <v>302.94560000000001</v>
      </c>
      <c r="K41" s="22">
        <f t="shared" si="45"/>
        <v>0</v>
      </c>
      <c r="L41" s="22">
        <f t="shared" si="45"/>
        <v>0</v>
      </c>
      <c r="M41" s="22">
        <f t="shared" ref="M41:R41" si="46">M40*$B$8</f>
        <v>0</v>
      </c>
      <c r="N41" s="22">
        <f t="shared" si="46"/>
        <v>53.127999999999993</v>
      </c>
      <c r="O41" s="22">
        <f t="shared" si="46"/>
        <v>0</v>
      </c>
      <c r="P41" s="22">
        <f t="shared" si="46"/>
        <v>0</v>
      </c>
      <c r="Q41" s="22">
        <f t="shared" si="46"/>
        <v>186.1104</v>
      </c>
      <c r="R41" s="22">
        <f t="shared" si="46"/>
        <v>0</v>
      </c>
      <c r="S41" s="22">
        <f t="shared" ref="S41:AG41" si="47">S40*$B$8</f>
        <v>37.073599999999999</v>
      </c>
      <c r="T41" s="22">
        <f t="shared" si="47"/>
        <v>292.27359999999999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2019.5599999999997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L46" si="54">+C40+C42+C44</f>
        <v>0</v>
      </c>
      <c r="D46" s="20">
        <f t="shared" si="54"/>
        <v>22.98</v>
      </c>
      <c r="E46" s="20">
        <f t="shared" si="54"/>
        <v>76.92</v>
      </c>
      <c r="F46" s="20">
        <f t="shared" si="54"/>
        <v>74.55</v>
      </c>
      <c r="G46" s="20">
        <f t="shared" si="54"/>
        <v>72.97</v>
      </c>
      <c r="H46" s="20">
        <f t="shared" si="54"/>
        <v>0</v>
      </c>
      <c r="I46" s="20">
        <f t="shared" si="54"/>
        <v>0</v>
      </c>
      <c r="J46" s="20">
        <f t="shared" si="54"/>
        <v>65.290000000000006</v>
      </c>
      <c r="K46" s="20">
        <f t="shared" si="54"/>
        <v>0</v>
      </c>
      <c r="L46" s="20">
        <f t="shared" si="54"/>
        <v>0</v>
      </c>
      <c r="M46" s="20">
        <f t="shared" ref="M46:S46" si="55">+M40+M42+M44</f>
        <v>0</v>
      </c>
      <c r="N46" s="20">
        <f t="shared" si="55"/>
        <v>11.45</v>
      </c>
      <c r="O46" s="20">
        <f t="shared" si="55"/>
        <v>0</v>
      </c>
      <c r="P46" s="20">
        <f t="shared" si="55"/>
        <v>0</v>
      </c>
      <c r="Q46" s="20">
        <f t="shared" si="55"/>
        <v>40.11</v>
      </c>
      <c r="R46" s="20">
        <f t="shared" si="55"/>
        <v>0</v>
      </c>
      <c r="S46" s="20">
        <f t="shared" si="55"/>
        <v>7.99</v>
      </c>
      <c r="T46" s="20">
        <f t="shared" ref="T46:AG46" si="56">+T40+T42+T44</f>
        <v>62.99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435.25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ref="C47:L47" si="57">+C41+C43+C45</f>
        <v>0</v>
      </c>
      <c r="D47" s="19">
        <f t="shared" si="57"/>
        <v>106.62719999999999</v>
      </c>
      <c r="E47" s="19">
        <f t="shared" si="57"/>
        <v>356.90879999999999</v>
      </c>
      <c r="F47" s="19">
        <f t="shared" si="57"/>
        <v>345.91199999999998</v>
      </c>
      <c r="G47" s="19">
        <f t="shared" si="57"/>
        <v>338.58079999999995</v>
      </c>
      <c r="H47" s="19">
        <f t="shared" si="57"/>
        <v>0</v>
      </c>
      <c r="I47" s="19">
        <f t="shared" si="57"/>
        <v>0</v>
      </c>
      <c r="J47" s="19">
        <f t="shared" si="57"/>
        <v>302.94560000000001</v>
      </c>
      <c r="K47" s="19">
        <f t="shared" si="57"/>
        <v>0</v>
      </c>
      <c r="L47" s="19">
        <f t="shared" si="57"/>
        <v>0</v>
      </c>
      <c r="M47" s="19">
        <f t="shared" ref="M47:S47" si="58">+M41+M43+M45</f>
        <v>0</v>
      </c>
      <c r="N47" s="19">
        <f t="shared" si="58"/>
        <v>53.127999999999993</v>
      </c>
      <c r="O47" s="19">
        <f t="shared" si="58"/>
        <v>0</v>
      </c>
      <c r="P47" s="19">
        <f t="shared" si="58"/>
        <v>0</v>
      </c>
      <c r="Q47" s="19">
        <f t="shared" si="58"/>
        <v>186.1104</v>
      </c>
      <c r="R47" s="19">
        <f t="shared" si="58"/>
        <v>0</v>
      </c>
      <c r="S47" s="19">
        <f t="shared" si="58"/>
        <v>37.073599999999999</v>
      </c>
      <c r="T47" s="19">
        <f t="shared" ref="T47:AG47" si="59">+T41+T43+T45</f>
        <v>292.27359999999999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2019.5599999999997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447.93</v>
      </c>
      <c r="C49" s="44">
        <v>687.23</v>
      </c>
      <c r="D49" s="44">
        <v>911.54</v>
      </c>
      <c r="E49" s="44">
        <v>447.98</v>
      </c>
      <c r="F49" s="44">
        <v>1149.17</v>
      </c>
      <c r="G49" s="44">
        <v>846.26</v>
      </c>
      <c r="H49" s="44">
        <v>70.180000000000007</v>
      </c>
      <c r="I49" s="44">
        <v>1686.05</v>
      </c>
      <c r="J49" s="44">
        <v>1232.19</v>
      </c>
      <c r="K49" s="44">
        <v>1320.24</v>
      </c>
      <c r="L49" s="44">
        <v>170.42</v>
      </c>
      <c r="M49" s="45">
        <v>1009.97</v>
      </c>
      <c r="N49" s="45">
        <v>261.77999999999997</v>
      </c>
      <c r="O49" s="45">
        <v>1393.64</v>
      </c>
      <c r="P49" s="45">
        <v>195.89</v>
      </c>
      <c r="Q49" s="45">
        <v>1516.34</v>
      </c>
      <c r="R49" s="45">
        <v>357.24</v>
      </c>
      <c r="S49" s="45">
        <v>167.6</v>
      </c>
      <c r="T49" s="45">
        <v>1655.88</v>
      </c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15527.529999999999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312.95</v>
      </c>
      <c r="C53" s="44"/>
      <c r="D53" s="44">
        <v>772.11</v>
      </c>
      <c r="E53" s="44"/>
      <c r="F53" s="44"/>
      <c r="G53" s="44"/>
      <c r="H53" s="44"/>
      <c r="I53" s="44">
        <v>630.96</v>
      </c>
      <c r="J53" s="44"/>
      <c r="K53" s="44">
        <v>760.47</v>
      </c>
      <c r="L53" s="44"/>
      <c r="M53" s="45">
        <v>222.37</v>
      </c>
      <c r="N53" s="45"/>
      <c r="O53" s="45"/>
      <c r="P53" s="45">
        <v>33.68</v>
      </c>
      <c r="Q53" s="45">
        <v>251.48</v>
      </c>
      <c r="R53" s="45"/>
      <c r="S53" s="45">
        <v>42.95</v>
      </c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3026.9699999999993</v>
      </c>
    </row>
    <row r="54" spans="1:34" x14ac:dyDescent="0.25">
      <c r="A54" s="17" t="s">
        <v>114</v>
      </c>
      <c r="B54" s="44"/>
      <c r="C54" s="44"/>
      <c r="D54" s="44">
        <v>3.35</v>
      </c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>
        <v>2.5</v>
      </c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5.85</v>
      </c>
    </row>
    <row r="55" spans="1:34" x14ac:dyDescent="0.25">
      <c r="A55" s="17" t="s">
        <v>52</v>
      </c>
      <c r="B55" s="44"/>
      <c r="C55" s="44"/>
      <c r="D55" s="44">
        <v>91.95</v>
      </c>
      <c r="E55" s="44">
        <v>47.99</v>
      </c>
      <c r="F55" s="44"/>
      <c r="G55" s="44">
        <v>10</v>
      </c>
      <c r="H55" s="44">
        <v>120.09</v>
      </c>
      <c r="I55" s="44">
        <v>2.4</v>
      </c>
      <c r="J55" s="44">
        <v>39.72</v>
      </c>
      <c r="K55" s="44"/>
      <c r="L55" s="44"/>
      <c r="M55" s="45"/>
      <c r="N55" s="45"/>
      <c r="O55" s="45">
        <v>339.31</v>
      </c>
      <c r="P55" s="45">
        <v>50.19</v>
      </c>
      <c r="Q55" s="45">
        <v>104.22</v>
      </c>
      <c r="R55" s="45">
        <v>7</v>
      </c>
      <c r="S55" s="45"/>
      <c r="T55" s="45">
        <v>269.61</v>
      </c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1082.48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2769.9999999999995</v>
      </c>
      <c r="C64" s="53">
        <f t="shared" ref="C64:AG64" si="61">+C15+C23+C31+C39+C47+C48+C49+C50+C51+C52+C53+C54+C55+C56+C57+C58+C59+C60+C61+C62+C63</f>
        <v>2142.4107999999997</v>
      </c>
      <c r="D64" s="53">
        <f t="shared" si="61"/>
        <v>2887.8171999999995</v>
      </c>
      <c r="E64" s="53">
        <f t="shared" si="61"/>
        <v>1108.0788</v>
      </c>
      <c r="F64" s="53">
        <f t="shared" si="61"/>
        <v>2365.4531999999999</v>
      </c>
      <c r="G64" s="53">
        <f t="shared" si="61"/>
        <v>2271.2608</v>
      </c>
      <c r="H64" s="53">
        <f t="shared" si="61"/>
        <v>213.47000000000003</v>
      </c>
      <c r="I64" s="53">
        <f t="shared" si="61"/>
        <v>4492.4699999999993</v>
      </c>
      <c r="J64" s="53">
        <f t="shared" si="61"/>
        <v>3636.9355999999998</v>
      </c>
      <c r="K64" s="53">
        <f t="shared" si="61"/>
        <v>4291.45</v>
      </c>
      <c r="L64" s="53">
        <f t="shared" si="61"/>
        <v>216.82</v>
      </c>
      <c r="M64" s="53">
        <f t="shared" si="61"/>
        <v>3731.1499999999996</v>
      </c>
      <c r="N64" s="53">
        <f t="shared" si="61"/>
        <v>1428.5079999999998</v>
      </c>
      <c r="O64" s="53">
        <f t="shared" si="61"/>
        <v>5157.9476000000004</v>
      </c>
      <c r="P64" s="53">
        <f t="shared" si="61"/>
        <v>442.15999999999997</v>
      </c>
      <c r="Q64" s="53">
        <f t="shared" si="61"/>
        <v>4373.5103999999992</v>
      </c>
      <c r="R64" s="53">
        <f t="shared" si="61"/>
        <v>1338.6439999999998</v>
      </c>
      <c r="S64" s="53">
        <f t="shared" si="61"/>
        <v>388.28359999999998</v>
      </c>
      <c r="T64" s="53">
        <f t="shared" si="61"/>
        <v>4109.3836000000001</v>
      </c>
      <c r="U64" s="53">
        <f t="shared" si="61"/>
        <v>0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47365.753600000004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6" si="62">D11</f>
        <v>CAJA 3 D</v>
      </c>
      <c r="E66" s="55" t="str">
        <f t="shared" si="62"/>
        <v>CAJA 4 D</v>
      </c>
      <c r="F66" s="55" t="str">
        <f t="shared" si="62"/>
        <v>CAJA 5 D</v>
      </c>
      <c r="G66" s="55" t="str">
        <f t="shared" si="62"/>
        <v>CAJA 7 D</v>
      </c>
      <c r="H66" s="55" t="str">
        <f t="shared" si="62"/>
        <v>CAJA 12 D</v>
      </c>
      <c r="I66" s="55" t="str">
        <f t="shared" si="62"/>
        <v>CAJA 1 N</v>
      </c>
      <c r="J66" s="55" t="str">
        <f t="shared" si="62"/>
        <v>CAJA 2 N</v>
      </c>
      <c r="K66" s="55" t="str">
        <f t="shared" si="62"/>
        <v>CAJA 3 N</v>
      </c>
      <c r="L66" s="55" t="str">
        <f t="shared" si="62"/>
        <v>CAJA 4 N</v>
      </c>
      <c r="M66" s="55" t="str">
        <f t="shared" si="62"/>
        <v>CAJA 5 N</v>
      </c>
      <c r="N66" s="55" t="str">
        <f t="shared" si="62"/>
        <v>CAJA 7 N</v>
      </c>
      <c r="O66" s="55" t="str">
        <f t="shared" si="62"/>
        <v>CAJA 9 N</v>
      </c>
      <c r="P66" s="55" t="str">
        <f t="shared" si="62"/>
        <v>CAJA 10 N</v>
      </c>
      <c r="Q66" s="55" t="str">
        <f t="shared" si="62"/>
        <v>CAJA 10 N</v>
      </c>
      <c r="R66" s="55" t="str">
        <f t="shared" si="62"/>
        <v>CAJA 12 N</v>
      </c>
      <c r="S66" s="55" t="str">
        <f t="shared" si="62"/>
        <v>CAJA 14 N</v>
      </c>
      <c r="T66" s="55" t="str">
        <f t="shared" si="62"/>
        <v>CAJA 15 N</v>
      </c>
      <c r="U66" s="55">
        <f t="shared" si="62"/>
        <v>0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2743.76</v>
      </c>
      <c r="C67" s="57">
        <f t="shared" ref="C67:L67" si="63">C12</f>
        <v>2142.77</v>
      </c>
      <c r="D67" s="57">
        <f t="shared" si="63"/>
        <v>2876.04</v>
      </c>
      <c r="E67" s="57">
        <f t="shared" si="63"/>
        <v>1098.75</v>
      </c>
      <c r="F67" s="57">
        <f t="shared" si="63"/>
        <v>2351.58</v>
      </c>
      <c r="G67" s="57">
        <f t="shared" si="63"/>
        <v>2269.2600000000002</v>
      </c>
      <c r="H67" s="57">
        <f t="shared" si="63"/>
        <v>213.43</v>
      </c>
      <c r="I67" s="57">
        <f t="shared" si="63"/>
        <v>4490.95</v>
      </c>
      <c r="J67" s="57">
        <f t="shared" si="63"/>
        <v>3631.13</v>
      </c>
      <c r="K67" s="57">
        <f t="shared" si="63"/>
        <v>4280.6899999999996</v>
      </c>
      <c r="L67" s="57">
        <f t="shared" si="63"/>
        <v>216.82</v>
      </c>
      <c r="M67" s="57">
        <f t="shared" ref="M67:AG67" si="64">M12</f>
        <v>3729.8</v>
      </c>
      <c r="N67" s="57">
        <f t="shared" si="64"/>
        <v>1415.16</v>
      </c>
      <c r="O67" s="57">
        <f t="shared" si="64"/>
        <v>5156.12</v>
      </c>
      <c r="P67" s="57">
        <f t="shared" si="64"/>
        <v>432.11</v>
      </c>
      <c r="Q67" s="57">
        <f t="shared" si="64"/>
        <v>4370.28</v>
      </c>
      <c r="R67" s="57">
        <f t="shared" si="64"/>
        <v>1338.44</v>
      </c>
      <c r="S67" s="57">
        <f t="shared" si="64"/>
        <v>388.15</v>
      </c>
      <c r="T67" s="57">
        <f t="shared" si="64"/>
        <v>4107.45</v>
      </c>
      <c r="U67" s="57">
        <f t="shared" si="64"/>
        <v>0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47252.69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2743.76</v>
      </c>
      <c r="C69" s="59">
        <f t="shared" ref="C69:L69" si="67">+C67+C68</f>
        <v>2142.77</v>
      </c>
      <c r="D69" s="59">
        <f t="shared" si="67"/>
        <v>2876.04</v>
      </c>
      <c r="E69" s="59">
        <f t="shared" si="67"/>
        <v>1098.75</v>
      </c>
      <c r="F69" s="59">
        <f t="shared" si="67"/>
        <v>2351.58</v>
      </c>
      <c r="G69" s="59">
        <f t="shared" si="67"/>
        <v>2269.2600000000002</v>
      </c>
      <c r="H69" s="59">
        <f t="shared" si="67"/>
        <v>213.43</v>
      </c>
      <c r="I69" s="59">
        <f t="shared" si="67"/>
        <v>4490.95</v>
      </c>
      <c r="J69" s="59">
        <f t="shared" si="67"/>
        <v>3631.13</v>
      </c>
      <c r="K69" s="59">
        <f t="shared" si="67"/>
        <v>4280.6899999999996</v>
      </c>
      <c r="L69" s="59">
        <f t="shared" si="67"/>
        <v>216.82</v>
      </c>
      <c r="M69" s="59">
        <f t="shared" ref="M69:AG69" si="68">+M67+M68</f>
        <v>3729.8</v>
      </c>
      <c r="N69" s="59">
        <f t="shared" si="68"/>
        <v>1415.16</v>
      </c>
      <c r="O69" s="59">
        <f t="shared" si="68"/>
        <v>5156.12</v>
      </c>
      <c r="P69" s="59">
        <f t="shared" si="68"/>
        <v>432.11</v>
      </c>
      <c r="Q69" s="59">
        <f t="shared" si="68"/>
        <v>4370.28</v>
      </c>
      <c r="R69" s="59">
        <f t="shared" si="68"/>
        <v>1338.44</v>
      </c>
      <c r="S69" s="59">
        <f t="shared" si="68"/>
        <v>388.15</v>
      </c>
      <c r="T69" s="59">
        <f t="shared" si="68"/>
        <v>4107.45</v>
      </c>
      <c r="U69" s="59">
        <f t="shared" si="68"/>
        <v>0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47252.69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26.239999999999327</v>
      </c>
      <c r="C70" s="57">
        <f t="shared" si="69"/>
        <v>-0.35920000000032815</v>
      </c>
      <c r="D70" s="57">
        <f t="shared" si="69"/>
        <v>11.777199999999539</v>
      </c>
      <c r="E70" s="57">
        <f t="shared" si="69"/>
        <v>9.3288000000000011</v>
      </c>
      <c r="F70" s="57">
        <f t="shared" si="69"/>
        <v>13.873199999999997</v>
      </c>
      <c r="G70" s="57">
        <f t="shared" si="69"/>
        <v>2.0007999999997992</v>
      </c>
      <c r="H70" s="57">
        <f t="shared" si="69"/>
        <v>4.0000000000020464E-2</v>
      </c>
      <c r="I70" s="57">
        <f t="shared" si="69"/>
        <v>1.5199999999995271</v>
      </c>
      <c r="J70" s="57">
        <f t="shared" si="69"/>
        <v>5.8055999999996857</v>
      </c>
      <c r="K70" s="57">
        <f t="shared" si="69"/>
        <v>10.760000000000218</v>
      </c>
      <c r="L70" s="57">
        <f t="shared" si="69"/>
        <v>0</v>
      </c>
      <c r="M70" s="57">
        <f t="shared" ref="M70:AG70" si="70">+M64-M69</f>
        <v>1.3499999999994543</v>
      </c>
      <c r="N70" s="57">
        <f t="shared" si="70"/>
        <v>13.347999999999729</v>
      </c>
      <c r="O70" s="57">
        <f t="shared" si="70"/>
        <v>1.8276000000005297</v>
      </c>
      <c r="P70" s="57">
        <f t="shared" si="70"/>
        <v>10.049999999999955</v>
      </c>
      <c r="Q70" s="57">
        <f t="shared" si="70"/>
        <v>3.230399999999463</v>
      </c>
      <c r="R70" s="57">
        <f t="shared" si="70"/>
        <v>0.20399999999972351</v>
      </c>
      <c r="S70" s="57">
        <f t="shared" si="70"/>
        <v>0.13360000000000127</v>
      </c>
      <c r="T70" s="57">
        <f t="shared" si="70"/>
        <v>1.9336000000002969</v>
      </c>
      <c r="U70" s="57">
        <f t="shared" si="70"/>
        <v>0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113.06359999999694</v>
      </c>
    </row>
    <row r="71" spans="1:34" ht="101.25" customHeight="1" x14ac:dyDescent="0.25">
      <c r="A71" s="77" t="s">
        <v>96</v>
      </c>
      <c r="B71" s="14" t="s">
        <v>121</v>
      </c>
      <c r="C71" s="14"/>
      <c r="D71" s="14" t="s">
        <v>122</v>
      </c>
      <c r="E71" s="14" t="s">
        <v>123</v>
      </c>
      <c r="F71" s="14" t="s">
        <v>124</v>
      </c>
      <c r="G71" s="14"/>
      <c r="H71" s="14"/>
      <c r="I71" s="14" t="s">
        <v>125</v>
      </c>
      <c r="J71" s="14"/>
      <c r="K71" s="14" t="s">
        <v>126</v>
      </c>
      <c r="L71" s="14"/>
      <c r="M71" s="29"/>
      <c r="N71" s="29" t="s">
        <v>128</v>
      </c>
      <c r="O71" s="29"/>
      <c r="P71" s="29" t="s">
        <v>128</v>
      </c>
      <c r="Q71" s="29" t="s">
        <v>129</v>
      </c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K72" s="12" t="s">
        <v>127</v>
      </c>
      <c r="Q72" s="12" t="s">
        <v>130</v>
      </c>
      <c r="AH72" s="47"/>
    </row>
    <row r="73" spans="1:34" x14ac:dyDescent="0.25">
      <c r="Q73" s="12" t="s">
        <v>131</v>
      </c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E47" activePane="bottomRight" state="frozen"/>
      <selection pane="topRight" activeCell="B1" sqref="B1"/>
      <selection pane="bottomLeft" activeCell="A5" sqref="A5"/>
      <selection pane="bottomRight" activeCell="AH53" sqref="AH5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44578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4.6399999999999997</v>
      </c>
      <c r="C8" s="1" t="s">
        <v>38</v>
      </c>
      <c r="D8" s="2">
        <v>4.6399999999999997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57</v>
      </c>
      <c r="D11" s="5" t="s">
        <v>57</v>
      </c>
      <c r="E11" s="5" t="s">
        <v>63</v>
      </c>
      <c r="F11" s="5" t="s">
        <v>67</v>
      </c>
      <c r="G11" s="5" t="s">
        <v>69</v>
      </c>
      <c r="H11" s="5" t="s">
        <v>54</v>
      </c>
      <c r="I11" s="5" t="s">
        <v>58</v>
      </c>
      <c r="J11" s="5" t="s">
        <v>64</v>
      </c>
      <c r="K11" s="5" t="s">
        <v>68</v>
      </c>
      <c r="L11" s="5" t="s">
        <v>70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1688.33</v>
      </c>
      <c r="C12" s="26">
        <v>1594.97</v>
      </c>
      <c r="D12" s="26">
        <v>162.76</v>
      </c>
      <c r="E12" s="26">
        <v>1936.39</v>
      </c>
      <c r="F12" s="26">
        <v>717.3</v>
      </c>
      <c r="G12" s="26">
        <v>664.79</v>
      </c>
      <c r="H12" s="26">
        <v>3217.33</v>
      </c>
      <c r="I12" s="26">
        <v>3515.16</v>
      </c>
      <c r="J12" s="26">
        <v>2871.17</v>
      </c>
      <c r="K12" s="26">
        <v>2271.91</v>
      </c>
      <c r="L12" s="26">
        <v>1264.9100000000001</v>
      </c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19905.02</v>
      </c>
      <c r="AI12" s="26">
        <v>19905.02</v>
      </c>
      <c r="AJ12" s="69">
        <f>+AI12-AH12</f>
        <v>0</v>
      </c>
    </row>
    <row r="13" spans="1:36" ht="19.5" customHeight="1" x14ac:dyDescent="0.25">
      <c r="A13" s="25" t="s">
        <v>117</v>
      </c>
      <c r="B13" s="26"/>
      <c r="C13" s="26"/>
      <c r="D13" s="26"/>
      <c r="E13" s="26">
        <v>20.36</v>
      </c>
      <c r="F13" s="26">
        <v>0</v>
      </c>
      <c r="G13" s="26"/>
      <c r="H13" s="26">
        <v>12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32.36</v>
      </c>
      <c r="AI13" s="26"/>
      <c r="AJ13" s="69">
        <f>+AI13-AH13</f>
        <v>-32.36</v>
      </c>
    </row>
    <row r="14" spans="1:36" ht="19.5" customHeight="1" x14ac:dyDescent="0.25">
      <c r="A14" s="25" t="s">
        <v>118</v>
      </c>
      <c r="B14" s="26"/>
      <c r="C14" s="26"/>
      <c r="D14" s="26"/>
      <c r="E14" s="26">
        <v>6</v>
      </c>
      <c r="F14" s="26">
        <v>0</v>
      </c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6</v>
      </c>
      <c r="AI14" s="26"/>
      <c r="AJ14" s="69">
        <f>+AI14-AH14</f>
        <v>-6</v>
      </c>
    </row>
    <row r="15" spans="1:36" x14ac:dyDescent="0.25">
      <c r="A15" s="13" t="s">
        <v>0</v>
      </c>
      <c r="B15" s="23">
        <v>23</v>
      </c>
      <c r="C15" s="23">
        <v>154.69999999999999</v>
      </c>
      <c r="D15" s="23">
        <v>3</v>
      </c>
      <c r="E15" s="23">
        <v>68.400000000000006</v>
      </c>
      <c r="F15" s="23">
        <v>2</v>
      </c>
      <c r="G15" s="23">
        <v>0</v>
      </c>
      <c r="H15" s="23">
        <v>78</v>
      </c>
      <c r="I15" s="23">
        <v>41.5</v>
      </c>
      <c r="J15" s="23"/>
      <c r="K15" s="23">
        <v>21.5</v>
      </c>
      <c r="L15" s="23">
        <v>55.05</v>
      </c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447.15000000000003</v>
      </c>
    </row>
    <row r="16" spans="1:36" s="32" customFormat="1" x14ac:dyDescent="0.25">
      <c r="A16" s="30" t="s">
        <v>20</v>
      </c>
      <c r="B16" s="31">
        <v>176</v>
      </c>
      <c r="C16" s="31">
        <v>58</v>
      </c>
      <c r="D16" s="31">
        <v>16</v>
      </c>
      <c r="E16" s="31">
        <v>169</v>
      </c>
      <c r="F16" s="31">
        <v>69</v>
      </c>
      <c r="G16" s="31">
        <v>58</v>
      </c>
      <c r="H16" s="31">
        <v>302</v>
      </c>
      <c r="I16" s="31">
        <v>339</v>
      </c>
      <c r="J16" s="31">
        <v>286</v>
      </c>
      <c r="K16" s="31">
        <v>293</v>
      </c>
      <c r="L16" s="31">
        <v>95</v>
      </c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1861</v>
      </c>
      <c r="AJ16" s="70"/>
    </row>
    <row r="17" spans="1:36" s="47" customFormat="1" x14ac:dyDescent="0.25">
      <c r="A17" s="46" t="s">
        <v>27</v>
      </c>
      <c r="B17" s="22">
        <f>B16*$B$8</f>
        <v>816.64</v>
      </c>
      <c r="C17" s="22">
        <f>C16*$B$8</f>
        <v>269.12</v>
      </c>
      <c r="D17" s="22">
        <f t="shared" ref="D17:AG17" si="2">D16*$B$8</f>
        <v>74.239999999999995</v>
      </c>
      <c r="E17" s="22">
        <f t="shared" si="2"/>
        <v>784.16</v>
      </c>
      <c r="F17" s="22">
        <f t="shared" si="2"/>
        <v>320.15999999999997</v>
      </c>
      <c r="G17" s="22">
        <f t="shared" si="2"/>
        <v>269.12</v>
      </c>
      <c r="H17" s="22">
        <f t="shared" si="2"/>
        <v>1401.28</v>
      </c>
      <c r="I17" s="22">
        <f t="shared" si="2"/>
        <v>1572.9599999999998</v>
      </c>
      <c r="J17" s="22">
        <f t="shared" si="2"/>
        <v>1327.04</v>
      </c>
      <c r="K17" s="22">
        <f t="shared" si="2"/>
        <v>1359.52</v>
      </c>
      <c r="L17" s="22">
        <f t="shared" si="2"/>
        <v>440.79999999999995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8635.0399999999991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176</v>
      </c>
      <c r="C22" s="20">
        <f t="shared" ref="C22:AG23" si="5">+C16+C18+C20</f>
        <v>58</v>
      </c>
      <c r="D22" s="20">
        <f t="shared" si="5"/>
        <v>16</v>
      </c>
      <c r="E22" s="20">
        <f t="shared" si="5"/>
        <v>169</v>
      </c>
      <c r="F22" s="20">
        <f t="shared" si="5"/>
        <v>69</v>
      </c>
      <c r="G22" s="20">
        <f t="shared" si="5"/>
        <v>58</v>
      </c>
      <c r="H22" s="20">
        <f t="shared" si="5"/>
        <v>302</v>
      </c>
      <c r="I22" s="20">
        <f t="shared" si="5"/>
        <v>339</v>
      </c>
      <c r="J22" s="20">
        <f t="shared" si="5"/>
        <v>286</v>
      </c>
      <c r="K22" s="20">
        <f t="shared" si="5"/>
        <v>293</v>
      </c>
      <c r="L22" s="20">
        <f t="shared" si="5"/>
        <v>95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1861</v>
      </c>
    </row>
    <row r="23" spans="1:36" s="47" customFormat="1" x14ac:dyDescent="0.25">
      <c r="A23" s="48" t="s">
        <v>26</v>
      </c>
      <c r="B23" s="19">
        <f>+B17+B19+B21</f>
        <v>816.64</v>
      </c>
      <c r="C23" s="19">
        <f t="shared" si="5"/>
        <v>269.12</v>
      </c>
      <c r="D23" s="19">
        <f t="shared" si="5"/>
        <v>74.239999999999995</v>
      </c>
      <c r="E23" s="19">
        <f t="shared" si="5"/>
        <v>784.16</v>
      </c>
      <c r="F23" s="19">
        <f t="shared" si="5"/>
        <v>320.15999999999997</v>
      </c>
      <c r="G23" s="19">
        <f t="shared" si="5"/>
        <v>269.12</v>
      </c>
      <c r="H23" s="19">
        <f t="shared" si="5"/>
        <v>1401.28</v>
      </c>
      <c r="I23" s="19">
        <f t="shared" si="5"/>
        <v>1572.9599999999998</v>
      </c>
      <c r="J23" s="19">
        <f t="shared" si="5"/>
        <v>1327.04</v>
      </c>
      <c r="K23" s="19">
        <f t="shared" si="5"/>
        <v>1359.52</v>
      </c>
      <c r="L23" s="19">
        <f t="shared" si="5"/>
        <v>440.79999999999995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8635.0399999999991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>
        <v>10</v>
      </c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10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46.4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46.4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10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10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46.4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46.4</v>
      </c>
    </row>
    <row r="32" spans="1:36" x14ac:dyDescent="0.25">
      <c r="A32" s="13" t="s">
        <v>34</v>
      </c>
      <c r="B32" s="36">
        <v>20</v>
      </c>
      <c r="C32" s="36"/>
      <c r="D32" s="36"/>
      <c r="E32" s="36"/>
      <c r="F32" s="36">
        <v>8.7899999999999991</v>
      </c>
      <c r="G32" s="36"/>
      <c r="H32" s="36"/>
      <c r="I32" s="36"/>
      <c r="J32" s="36"/>
      <c r="K32" s="36">
        <v>10</v>
      </c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38.79</v>
      </c>
    </row>
    <row r="33" spans="1:34" s="47" customFormat="1" x14ac:dyDescent="0.25">
      <c r="A33" s="46" t="s">
        <v>35</v>
      </c>
      <c r="B33" s="22">
        <f>B32*$B$8</f>
        <v>92.8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40.785599999999995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46.4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179.98560000000001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20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8.7899999999999991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10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38.79</v>
      </c>
    </row>
    <row r="39" spans="1:34" s="47" customFormat="1" x14ac:dyDescent="0.25">
      <c r="A39" s="48" t="s">
        <v>42</v>
      </c>
      <c r="B39" s="19">
        <f>+B33+B35+B37</f>
        <v>92.8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40.785599999999995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46.4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179.98560000000001</v>
      </c>
    </row>
    <row r="40" spans="1:34" x14ac:dyDescent="0.25">
      <c r="A40" s="13" t="s">
        <v>43</v>
      </c>
      <c r="B40" s="36">
        <v>28.45</v>
      </c>
      <c r="C40" s="36"/>
      <c r="D40" s="36"/>
      <c r="E40" s="36"/>
      <c r="F40" s="36"/>
      <c r="G40" s="36"/>
      <c r="H40" s="36"/>
      <c r="I40" s="36">
        <v>9</v>
      </c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37.450000000000003</v>
      </c>
    </row>
    <row r="41" spans="1:34" s="47" customFormat="1" x14ac:dyDescent="0.25">
      <c r="A41" s="46" t="s">
        <v>44</v>
      </c>
      <c r="B41" s="22">
        <f>B40*$B$8</f>
        <v>132.00799999999998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41.76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173.76799999999997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28.45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9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37.450000000000003</v>
      </c>
    </row>
    <row r="47" spans="1:34" s="47" customFormat="1" x14ac:dyDescent="0.25">
      <c r="A47" s="48" t="s">
        <v>48</v>
      </c>
      <c r="B47" s="19">
        <f>+B41+B43+B45</f>
        <v>132.00799999999998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41.76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173.76799999999997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493.24</v>
      </c>
      <c r="C49" s="44">
        <v>1012.06</v>
      </c>
      <c r="D49" s="44">
        <v>71.75</v>
      </c>
      <c r="E49" s="44">
        <v>880.48</v>
      </c>
      <c r="F49" s="44">
        <v>360.26</v>
      </c>
      <c r="G49" s="44">
        <v>323.86</v>
      </c>
      <c r="H49" s="44">
        <v>1251.93</v>
      </c>
      <c r="I49" s="44">
        <v>1395.69</v>
      </c>
      <c r="J49" s="44">
        <v>921.28</v>
      </c>
      <c r="K49" s="44">
        <v>853.57</v>
      </c>
      <c r="L49" s="44">
        <v>530.58000000000004</v>
      </c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8094.7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87.55</v>
      </c>
      <c r="C53" s="44">
        <v>160.65</v>
      </c>
      <c r="D53" s="44">
        <v>13.99</v>
      </c>
      <c r="E53" s="44">
        <v>174.36</v>
      </c>
      <c r="F53" s="44">
        <v>0</v>
      </c>
      <c r="G53" s="44">
        <v>74.38</v>
      </c>
      <c r="H53" s="44">
        <v>390.53</v>
      </c>
      <c r="I53" s="44">
        <v>438.43</v>
      </c>
      <c r="J53" s="44">
        <v>565.86</v>
      </c>
      <c r="K53" s="44"/>
      <c r="L53" s="44">
        <v>241.01</v>
      </c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2146.7600000000002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>
        <v>10</v>
      </c>
      <c r="H54" s="44"/>
      <c r="I54" s="44">
        <v>1.2</v>
      </c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11.2</v>
      </c>
    </row>
    <row r="55" spans="1:34" x14ac:dyDescent="0.25">
      <c r="A55" s="17" t="s">
        <v>52</v>
      </c>
      <c r="B55" s="44">
        <v>47.61</v>
      </c>
      <c r="C55" s="44"/>
      <c r="D55" s="44">
        <v>0</v>
      </c>
      <c r="E55" s="44">
        <v>51.14</v>
      </c>
      <c r="F55" s="44">
        <v>2.91</v>
      </c>
      <c r="G55" s="44">
        <v>5.5430000000000001</v>
      </c>
      <c r="H55" s="44">
        <v>84.2</v>
      </c>
      <c r="I55" s="44">
        <v>27.61</v>
      </c>
      <c r="J55" s="44">
        <v>77.459999999999994</v>
      </c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296.47300000000001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1692.8479999999997</v>
      </c>
      <c r="C64" s="53">
        <f t="shared" ref="C64:AG64" si="21">+C15+C23+C31+C39+C47+C48+C49+C50+C51+C52+C53+C54+C55+C56+C57+C58+C59+C60+C61+C62+C63</f>
        <v>1596.53</v>
      </c>
      <c r="D64" s="53">
        <f t="shared" si="21"/>
        <v>162.98000000000002</v>
      </c>
      <c r="E64" s="53">
        <f t="shared" si="21"/>
        <v>1958.5400000000002</v>
      </c>
      <c r="F64" s="53">
        <f t="shared" si="21"/>
        <v>726.11559999999997</v>
      </c>
      <c r="G64" s="53">
        <f t="shared" si="21"/>
        <v>682.90300000000002</v>
      </c>
      <c r="H64" s="53">
        <f t="shared" si="21"/>
        <v>3252.34</v>
      </c>
      <c r="I64" s="53">
        <f t="shared" si="21"/>
        <v>3519.1499999999996</v>
      </c>
      <c r="J64" s="53">
        <f t="shared" si="21"/>
        <v>2891.64</v>
      </c>
      <c r="K64" s="53">
        <f t="shared" si="21"/>
        <v>2280.9900000000002</v>
      </c>
      <c r="L64" s="53">
        <f t="shared" si="21"/>
        <v>1267.44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20031.476600000002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3 D</v>
      </c>
      <c r="D66" s="55" t="str">
        <f t="shared" ref="D66:AG67" si="22">D11</f>
        <v>CAJA 3 D</v>
      </c>
      <c r="E66" s="55" t="str">
        <f t="shared" si="22"/>
        <v>CAJA 6 D</v>
      </c>
      <c r="F66" s="55" t="str">
        <f t="shared" si="22"/>
        <v>CAJA 8 D</v>
      </c>
      <c r="G66" s="55" t="str">
        <f t="shared" si="22"/>
        <v>CAJA 9 D</v>
      </c>
      <c r="H66" s="55" t="str">
        <f t="shared" si="22"/>
        <v>CAJA 1 N</v>
      </c>
      <c r="I66" s="55" t="str">
        <f t="shared" si="22"/>
        <v>CAJA 3 N</v>
      </c>
      <c r="J66" s="55" t="str">
        <f t="shared" si="22"/>
        <v>CAJA 6 N</v>
      </c>
      <c r="K66" s="55" t="str">
        <f t="shared" si="22"/>
        <v>CAJA 8 N</v>
      </c>
      <c r="L66" s="55" t="str">
        <f t="shared" si="22"/>
        <v>CAJA 9 N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1688.33</v>
      </c>
      <c r="C67" s="57">
        <f t="shared" ref="C67:L67" si="23">C12</f>
        <v>1594.97</v>
      </c>
      <c r="D67" s="57">
        <f t="shared" si="23"/>
        <v>162.76</v>
      </c>
      <c r="E67" s="57">
        <f t="shared" si="23"/>
        <v>1936.39</v>
      </c>
      <c r="F67" s="57">
        <f t="shared" si="23"/>
        <v>717.3</v>
      </c>
      <c r="G67" s="57">
        <f t="shared" si="23"/>
        <v>664.79</v>
      </c>
      <c r="H67" s="57">
        <f t="shared" si="23"/>
        <v>3217.33</v>
      </c>
      <c r="I67" s="57">
        <f t="shared" si="23"/>
        <v>3515.16</v>
      </c>
      <c r="J67" s="57">
        <f t="shared" si="23"/>
        <v>2871.17</v>
      </c>
      <c r="K67" s="57">
        <f t="shared" si="23"/>
        <v>2271.91</v>
      </c>
      <c r="L67" s="57">
        <f t="shared" si="23"/>
        <v>1264.9100000000001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19905.02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26.36</v>
      </c>
      <c r="F68" s="59">
        <f t="shared" si="24"/>
        <v>0</v>
      </c>
      <c r="G68" s="59">
        <f t="shared" si="24"/>
        <v>0</v>
      </c>
      <c r="H68" s="59">
        <f t="shared" si="24"/>
        <v>12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38.36</v>
      </c>
    </row>
    <row r="69" spans="1:34" s="47" customFormat="1" x14ac:dyDescent="0.25">
      <c r="A69" s="58" t="s">
        <v>94</v>
      </c>
      <c r="B69" s="59">
        <f>+B67+B68</f>
        <v>1688.33</v>
      </c>
      <c r="C69" s="59">
        <f t="shared" ref="C69:AG69" si="25">+C67+C68</f>
        <v>1594.97</v>
      </c>
      <c r="D69" s="59">
        <f t="shared" si="25"/>
        <v>162.76</v>
      </c>
      <c r="E69" s="59">
        <f t="shared" si="25"/>
        <v>1962.75</v>
      </c>
      <c r="F69" s="59">
        <f t="shared" si="25"/>
        <v>717.3</v>
      </c>
      <c r="G69" s="59">
        <f t="shared" si="25"/>
        <v>664.79</v>
      </c>
      <c r="H69" s="59">
        <f t="shared" si="25"/>
        <v>3229.33</v>
      </c>
      <c r="I69" s="59">
        <f t="shared" si="25"/>
        <v>3515.16</v>
      </c>
      <c r="J69" s="59">
        <f t="shared" si="25"/>
        <v>2871.17</v>
      </c>
      <c r="K69" s="59">
        <f t="shared" si="25"/>
        <v>2271.91</v>
      </c>
      <c r="L69" s="59">
        <f t="shared" si="25"/>
        <v>1264.9100000000001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19943.379999999997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4.5179999999998017</v>
      </c>
      <c r="C70" s="57">
        <f t="shared" si="26"/>
        <v>1.5599999999999454</v>
      </c>
      <c r="D70" s="57">
        <f t="shared" si="26"/>
        <v>0.22000000000002728</v>
      </c>
      <c r="E70" s="57">
        <f t="shared" si="26"/>
        <v>-4.209999999999809</v>
      </c>
      <c r="F70" s="57">
        <f t="shared" si="26"/>
        <v>8.8156000000000176</v>
      </c>
      <c r="G70" s="57">
        <f t="shared" si="26"/>
        <v>18.113000000000056</v>
      </c>
      <c r="H70" s="57">
        <f t="shared" si="26"/>
        <v>23.010000000000218</v>
      </c>
      <c r="I70" s="57">
        <f t="shared" si="26"/>
        <v>3.9899999999997817</v>
      </c>
      <c r="J70" s="57">
        <f t="shared" si="26"/>
        <v>20.4699999999998</v>
      </c>
      <c r="K70" s="57">
        <f t="shared" si="26"/>
        <v>9.080000000000382</v>
      </c>
      <c r="L70" s="57">
        <f t="shared" si="26"/>
        <v>2.5299999999999727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88.096600000000194</v>
      </c>
    </row>
    <row r="71" spans="1:34" ht="112.5" customHeight="1" x14ac:dyDescent="0.25">
      <c r="A71" s="77" t="s">
        <v>96</v>
      </c>
      <c r="B71" s="14" t="s">
        <v>132</v>
      </c>
      <c r="C71" s="14"/>
      <c r="D71" s="14"/>
      <c r="E71" s="14" t="s">
        <v>133</v>
      </c>
      <c r="F71" s="14" t="s">
        <v>137</v>
      </c>
      <c r="G71" s="14" t="s">
        <v>138</v>
      </c>
      <c r="H71" s="14"/>
      <c r="I71" s="14"/>
      <c r="J71" s="14" t="s">
        <v>139</v>
      </c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E72" s="15" t="s">
        <v>134</v>
      </c>
      <c r="AH72" s="47"/>
    </row>
    <row r="73" spans="1:34" x14ac:dyDescent="0.25">
      <c r="E73" s="15" t="s">
        <v>135</v>
      </c>
      <c r="AH73" s="47"/>
    </row>
    <row r="74" spans="1:34" x14ac:dyDescent="0.25">
      <c r="E74" s="15" t="s">
        <v>136</v>
      </c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AH45" activePane="bottomRight" state="frozen"/>
      <selection pane="topRight" activeCell="B1" sqref="B1"/>
      <selection pane="bottomLeft" activeCell="A5" sqref="A5"/>
      <selection pane="bottomRight" activeCell="A68" sqref="A6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44578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4.6399999999999997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54</v>
      </c>
      <c r="C11" s="5" t="s">
        <v>55</v>
      </c>
      <c r="D11" s="5" t="s">
        <v>57</v>
      </c>
      <c r="E11" s="5" t="s">
        <v>59</v>
      </c>
      <c r="F11" s="5" t="s">
        <v>60</v>
      </c>
      <c r="G11" s="5" t="s">
        <v>61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1164.32</v>
      </c>
      <c r="C12" s="26">
        <v>1971.63</v>
      </c>
      <c r="D12" s="26">
        <v>1725.76</v>
      </c>
      <c r="E12" s="26">
        <v>447.92</v>
      </c>
      <c r="F12" s="26">
        <v>1010.33</v>
      </c>
      <c r="G12" s="26">
        <v>255.13</v>
      </c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6575.09</v>
      </c>
      <c r="AI12" s="26">
        <v>6575.09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6.7</v>
      </c>
      <c r="C15" s="23">
        <v>383.6</v>
      </c>
      <c r="D15" s="23">
        <v>83.5</v>
      </c>
      <c r="E15" s="23">
        <v>7.7</v>
      </c>
      <c r="F15" s="23"/>
      <c r="G15" s="23">
        <v>28</v>
      </c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509.5</v>
      </c>
    </row>
    <row r="16" spans="1:36" s="32" customFormat="1" x14ac:dyDescent="0.25">
      <c r="A16" s="30" t="s">
        <v>20</v>
      </c>
      <c r="B16" s="31">
        <v>75</v>
      </c>
      <c r="C16" s="31">
        <v>131</v>
      </c>
      <c r="D16" s="31">
        <v>190</v>
      </c>
      <c r="E16" s="31">
        <v>31</v>
      </c>
      <c r="F16" s="31">
        <v>156</v>
      </c>
      <c r="G16" s="31">
        <v>24</v>
      </c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607</v>
      </c>
      <c r="AJ16" s="70"/>
    </row>
    <row r="17" spans="1:36" s="47" customFormat="1" x14ac:dyDescent="0.25">
      <c r="A17" s="46" t="s">
        <v>27</v>
      </c>
      <c r="B17" s="22">
        <f>B16*$B$8</f>
        <v>348</v>
      </c>
      <c r="C17" s="22">
        <f>C16*$B$8</f>
        <v>607.83999999999992</v>
      </c>
      <c r="D17" s="22">
        <f t="shared" ref="D17:AG17" si="2">D16*$B$8</f>
        <v>881.59999999999991</v>
      </c>
      <c r="E17" s="22">
        <f t="shared" si="2"/>
        <v>143.84</v>
      </c>
      <c r="F17" s="22">
        <f t="shared" si="2"/>
        <v>723.83999999999992</v>
      </c>
      <c r="G17" s="22">
        <f t="shared" si="2"/>
        <v>111.35999999999999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2816.48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75</v>
      </c>
      <c r="C22" s="20">
        <f t="shared" ref="C22:AG23" si="5">+C16+C18+C20</f>
        <v>131</v>
      </c>
      <c r="D22" s="20">
        <f t="shared" si="5"/>
        <v>190</v>
      </c>
      <c r="E22" s="20">
        <f t="shared" si="5"/>
        <v>31</v>
      </c>
      <c r="F22" s="20">
        <f t="shared" si="5"/>
        <v>156</v>
      </c>
      <c r="G22" s="20">
        <f t="shared" si="5"/>
        <v>24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607</v>
      </c>
    </row>
    <row r="23" spans="1:36" s="47" customFormat="1" x14ac:dyDescent="0.25">
      <c r="A23" s="48" t="s">
        <v>26</v>
      </c>
      <c r="B23" s="19">
        <f>+B17+B19+B21</f>
        <v>348</v>
      </c>
      <c r="C23" s="19">
        <f t="shared" si="5"/>
        <v>607.83999999999992</v>
      </c>
      <c r="D23" s="19">
        <f t="shared" si="5"/>
        <v>881.59999999999991</v>
      </c>
      <c r="E23" s="19">
        <f t="shared" si="5"/>
        <v>143.84</v>
      </c>
      <c r="F23" s="19">
        <f t="shared" si="5"/>
        <v>723.83999999999992</v>
      </c>
      <c r="G23" s="19">
        <f t="shared" si="5"/>
        <v>111.35999999999999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2816.48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595.71</v>
      </c>
      <c r="C49" s="44">
        <v>656.34</v>
      </c>
      <c r="D49" s="44">
        <v>636.65</v>
      </c>
      <c r="E49" s="44">
        <v>194.16</v>
      </c>
      <c r="F49" s="44">
        <v>222.2</v>
      </c>
      <c r="G49" s="44">
        <v>117.39</v>
      </c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2422.4499999999998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189.31</v>
      </c>
      <c r="C53" s="44">
        <v>283.10000000000002</v>
      </c>
      <c r="D53" s="44">
        <v>125.68</v>
      </c>
      <c r="E53" s="44">
        <v>102.78</v>
      </c>
      <c r="F53" s="44">
        <v>112.52</v>
      </c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813.39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26.87</v>
      </c>
      <c r="C55" s="44">
        <v>17.16</v>
      </c>
      <c r="D55" s="44"/>
      <c r="E55" s="44"/>
      <c r="F55" s="44">
        <v>6.4</v>
      </c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50.43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1166.5899999999999</v>
      </c>
      <c r="C64" s="53">
        <f t="shared" ref="C64:AG64" si="21">+C15+C23+C31+C39+C47+C48+C49+C50+C51+C52+C53+C54+C55+C56+C57+C58+C59+C60+C61+C62+C63</f>
        <v>1948.0400000000002</v>
      </c>
      <c r="D64" s="53">
        <f t="shared" si="21"/>
        <v>1727.43</v>
      </c>
      <c r="E64" s="53">
        <f t="shared" si="21"/>
        <v>448.48</v>
      </c>
      <c r="F64" s="53">
        <f t="shared" si="21"/>
        <v>1064.96</v>
      </c>
      <c r="G64" s="53">
        <f t="shared" si="21"/>
        <v>256.75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6612.2500000000009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N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 t="str">
        <f t="shared" si="22"/>
        <v>CAJA 4 N</v>
      </c>
      <c r="G66" s="55" t="str">
        <f t="shared" si="22"/>
        <v>CAJA 5 D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1164.32</v>
      </c>
      <c r="C67" s="57">
        <f t="shared" ref="C67:L67" si="23">C12</f>
        <v>1971.63</v>
      </c>
      <c r="D67" s="57">
        <f t="shared" si="23"/>
        <v>1725.76</v>
      </c>
      <c r="E67" s="57">
        <f t="shared" si="23"/>
        <v>447.92</v>
      </c>
      <c r="F67" s="57">
        <f t="shared" si="23"/>
        <v>1010.33</v>
      </c>
      <c r="G67" s="57">
        <f t="shared" si="23"/>
        <v>255.13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6575.09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1164.32</v>
      </c>
      <c r="C69" s="59">
        <f t="shared" ref="C69:AG69" si="25">+C67+C68</f>
        <v>1971.63</v>
      </c>
      <c r="D69" s="59">
        <f t="shared" si="25"/>
        <v>1725.76</v>
      </c>
      <c r="E69" s="59">
        <f t="shared" si="25"/>
        <v>447.92</v>
      </c>
      <c r="F69" s="59">
        <f t="shared" si="25"/>
        <v>1010.33</v>
      </c>
      <c r="G69" s="59">
        <f t="shared" si="25"/>
        <v>255.13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6575.09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2.2699999999999818</v>
      </c>
      <c r="C70" s="57">
        <f t="shared" si="26"/>
        <v>-23.589999999999918</v>
      </c>
      <c r="D70" s="57">
        <f t="shared" si="26"/>
        <v>1.6700000000000728</v>
      </c>
      <c r="E70" s="57">
        <f t="shared" si="26"/>
        <v>0.56000000000000227</v>
      </c>
      <c r="F70" s="57">
        <f t="shared" si="26"/>
        <v>54.629999999999995</v>
      </c>
      <c r="G70" s="57">
        <f t="shared" si="26"/>
        <v>1.6200000000000045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37.160000000000139</v>
      </c>
    </row>
    <row r="71" spans="1:34" ht="95.25" customHeight="1" x14ac:dyDescent="0.25">
      <c r="A71" s="77" t="s">
        <v>96</v>
      </c>
      <c r="B71" s="14"/>
      <c r="C71" s="14" t="s">
        <v>140</v>
      </c>
      <c r="D71" s="14"/>
      <c r="E71" s="14"/>
      <c r="F71" s="14" t="s">
        <v>141</v>
      </c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57" activePane="bottomRight" state="frozen"/>
      <selection pane="topRight" activeCell="B1" sqref="B1"/>
      <selection pane="bottomLeft" activeCell="A5" sqref="A5"/>
      <selection pane="bottomRight" activeCell="G63" sqref="G6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44578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4.6399999999999997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2413.5100000000002</v>
      </c>
      <c r="C12" s="26">
        <v>2924.72</v>
      </c>
      <c r="D12" s="26">
        <v>1904.25</v>
      </c>
      <c r="E12" s="26">
        <v>1182.8499999999999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8425.33</v>
      </c>
      <c r="AI12" s="26"/>
      <c r="AJ12" s="69">
        <f>+AI12-AH12</f>
        <v>-8425.33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244</v>
      </c>
      <c r="C15" s="23">
        <v>274</v>
      </c>
      <c r="D15" s="23">
        <v>10</v>
      </c>
      <c r="E15" s="23">
        <v>26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554</v>
      </c>
    </row>
    <row r="16" spans="1:36" s="32" customFormat="1" x14ac:dyDescent="0.25">
      <c r="A16" s="30" t="s">
        <v>20</v>
      </c>
      <c r="B16" s="31">
        <v>181</v>
      </c>
      <c r="C16" s="31">
        <v>248</v>
      </c>
      <c r="D16" s="31">
        <v>152</v>
      </c>
      <c r="E16" s="31">
        <v>67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648</v>
      </c>
      <c r="AJ16" s="70"/>
    </row>
    <row r="17" spans="1:36" s="47" customFormat="1" x14ac:dyDescent="0.25">
      <c r="A17" s="46" t="s">
        <v>27</v>
      </c>
      <c r="B17" s="22">
        <f>B16*$B$8</f>
        <v>839.83999999999992</v>
      </c>
      <c r="C17" s="22">
        <f>C16*$B$8</f>
        <v>1150.72</v>
      </c>
      <c r="D17" s="22">
        <f t="shared" ref="D17:AG17" si="2">D16*$B$8</f>
        <v>705.28</v>
      </c>
      <c r="E17" s="22">
        <f t="shared" si="2"/>
        <v>310.88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3006.7200000000003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181</v>
      </c>
      <c r="C22" s="20">
        <f t="shared" ref="C22:AG23" si="5">+C16+C18+C20</f>
        <v>248</v>
      </c>
      <c r="D22" s="20">
        <f t="shared" si="5"/>
        <v>152</v>
      </c>
      <c r="E22" s="20">
        <f t="shared" si="5"/>
        <v>67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648</v>
      </c>
    </row>
    <row r="23" spans="1:36" s="47" customFormat="1" x14ac:dyDescent="0.25">
      <c r="A23" s="48" t="s">
        <v>26</v>
      </c>
      <c r="B23" s="19">
        <f>+B17+B19+B21</f>
        <v>839.83999999999992</v>
      </c>
      <c r="C23" s="19">
        <f t="shared" si="5"/>
        <v>1150.72</v>
      </c>
      <c r="D23" s="19">
        <f t="shared" si="5"/>
        <v>705.28</v>
      </c>
      <c r="E23" s="19">
        <f t="shared" si="5"/>
        <v>310.88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3006.7200000000003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>
        <v>86.51</v>
      </c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86.51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401.40640000000002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401.40640000000002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86.51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86.51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401.40640000000002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401.40640000000002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864.29</v>
      </c>
      <c r="C49" s="44">
        <v>895.51</v>
      </c>
      <c r="D49" s="44">
        <v>796.91</v>
      </c>
      <c r="E49" s="44">
        <v>241.44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2798.15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467.95</v>
      </c>
      <c r="C53" s="44">
        <v>596.07000000000005</v>
      </c>
      <c r="D53" s="44">
        <v>394.21</v>
      </c>
      <c r="E53" s="44">
        <v>204.36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1662.5900000000001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2416.08</v>
      </c>
      <c r="C64" s="53">
        <f t="shared" ref="C64:AG64" si="21">+C15+C23+C31+C39+C47+C48+C49+C50+C51+C52+C53+C54+C55+C56+C57+C58+C59+C60+C61+C62+C63</f>
        <v>2916.3</v>
      </c>
      <c r="D64" s="53">
        <f t="shared" si="21"/>
        <v>1906.4</v>
      </c>
      <c r="E64" s="53">
        <f t="shared" si="21"/>
        <v>1184.0864000000001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8422.8664000000008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2413.5100000000002</v>
      </c>
      <c r="C67" s="57">
        <f t="shared" ref="C67:L67" si="23">C12</f>
        <v>2924.72</v>
      </c>
      <c r="D67" s="57">
        <f t="shared" si="23"/>
        <v>1904.25</v>
      </c>
      <c r="E67" s="57">
        <f t="shared" si="23"/>
        <v>1182.8499999999999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8425.33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2413.5100000000002</v>
      </c>
      <c r="C69" s="59">
        <f t="shared" ref="C69:AG69" si="25">+C67+C68</f>
        <v>2924.72</v>
      </c>
      <c r="D69" s="59">
        <f t="shared" si="25"/>
        <v>1904.25</v>
      </c>
      <c r="E69" s="59">
        <f t="shared" si="25"/>
        <v>1182.8499999999999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8425.33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2.569999999999709</v>
      </c>
      <c r="C70" s="57">
        <f t="shared" si="26"/>
        <v>-8.419999999999618</v>
      </c>
      <c r="D70" s="57">
        <f t="shared" si="26"/>
        <v>2.1500000000000909</v>
      </c>
      <c r="E70" s="57">
        <f t="shared" si="26"/>
        <v>1.2364000000002306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-2.4635999999995875</v>
      </c>
    </row>
    <row r="71" spans="1:34" ht="107.25" customHeight="1" x14ac:dyDescent="0.25">
      <c r="A71" s="77" t="s">
        <v>96</v>
      </c>
      <c r="B71" s="14"/>
      <c r="C71" s="14" t="s">
        <v>142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C72" s="12" t="s">
        <v>143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8" activePane="bottomRight" state="frozen"/>
      <selection pane="topRight" activeCell="B1" sqref="B1"/>
      <selection pane="bottomLeft" activeCell="A5" sqref="A5"/>
      <selection pane="bottomRight" activeCell="C71" sqref="C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44578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4.6399999999999997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1634.59</v>
      </c>
      <c r="C12" s="26">
        <v>2464.6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4099.1899999999996</v>
      </c>
      <c r="AI12" s="26">
        <v>4099.1899999999996</v>
      </c>
      <c r="AJ12" s="69">
        <f>+AI12-AH12</f>
        <v>0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50.2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50.2</v>
      </c>
    </row>
    <row r="16" spans="1:36" s="32" customFormat="1" x14ac:dyDescent="0.25">
      <c r="A16" s="30" t="s">
        <v>20</v>
      </c>
      <c r="B16" s="31">
        <v>102</v>
      </c>
      <c r="C16" s="31">
        <v>304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406</v>
      </c>
      <c r="AJ16" s="70"/>
    </row>
    <row r="17" spans="1:36" s="47" customFormat="1" x14ac:dyDescent="0.25">
      <c r="A17" s="46" t="s">
        <v>27</v>
      </c>
      <c r="B17" s="22">
        <f>B16*$B$8</f>
        <v>473.28</v>
      </c>
      <c r="C17" s="22">
        <f>C16*$B$8</f>
        <v>1410.56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1883.84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102</v>
      </c>
      <c r="C22" s="20">
        <f t="shared" ref="C22:AG23" si="5">+C16+C18+C20</f>
        <v>304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406</v>
      </c>
    </row>
    <row r="23" spans="1:36" s="47" customFormat="1" x14ac:dyDescent="0.25">
      <c r="A23" s="48" t="s">
        <v>26</v>
      </c>
      <c r="B23" s="19">
        <f>+B17+B19+B21</f>
        <v>473.28</v>
      </c>
      <c r="C23" s="19">
        <f t="shared" si="5"/>
        <v>1410.56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1883.84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>
        <v>16.53</v>
      </c>
      <c r="C32" s="36">
        <v>1.32</v>
      </c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17.850000000000001</v>
      </c>
    </row>
    <row r="33" spans="1:34" s="47" customFormat="1" x14ac:dyDescent="0.25">
      <c r="A33" s="46" t="s">
        <v>35</v>
      </c>
      <c r="B33" s="22">
        <f>B32*$B$8</f>
        <v>76.699200000000005</v>
      </c>
      <c r="C33" s="22">
        <f t="shared" ref="C33:AG33" si="12">C32*$B$8</f>
        <v>6.1247999999999996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82.823999999999998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16.53</v>
      </c>
      <c r="C38" s="20">
        <f t="shared" ref="C38:AG39" si="15">+C32+C34+C36</f>
        <v>1.32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17.850000000000001</v>
      </c>
    </row>
    <row r="39" spans="1:34" s="47" customFormat="1" x14ac:dyDescent="0.25">
      <c r="A39" s="48" t="s">
        <v>42</v>
      </c>
      <c r="B39" s="19">
        <f>+B33+B35+B37</f>
        <v>76.699200000000005</v>
      </c>
      <c r="C39" s="19">
        <f t="shared" si="15"/>
        <v>6.1247999999999996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82.823999999999998</v>
      </c>
    </row>
    <row r="40" spans="1:34" x14ac:dyDescent="0.25">
      <c r="A40" s="13" t="s">
        <v>43</v>
      </c>
      <c r="B40" s="36"/>
      <c r="C40" s="36">
        <v>9.5500000000000007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9.5500000000000007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44.311999999999998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44.311999999999998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9.5500000000000007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9.5500000000000007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44.311999999999998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44.311999999999998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937.61</v>
      </c>
      <c r="C49" s="44">
        <v>798.38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1735.99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94.1</v>
      </c>
      <c r="C53" s="44">
        <v>70.45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164.55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7.64</v>
      </c>
      <c r="C55" s="44">
        <v>194.73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202.36999999999998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1639.5292000000002</v>
      </c>
      <c r="C64" s="53">
        <f t="shared" ref="C64:AG64" si="21">+C15+C23+C31+C39+C47+C48+C49+C50+C51+C52+C53+C54+C55+C56+C57+C58+C59+C60+C61+C62+C63</f>
        <v>2524.5567999999998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4164.0860000000002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1634.59</v>
      </c>
      <c r="C67" s="57">
        <f t="shared" ref="C67:L67" si="23">C12</f>
        <v>2464.6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4099.1899999999996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1634.59</v>
      </c>
      <c r="C69" s="59">
        <f t="shared" ref="C69:AG69" si="25">+C67+C68</f>
        <v>2464.6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4099.1899999999996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4.9392000000002554</v>
      </c>
      <c r="C70" s="57">
        <f t="shared" si="26"/>
        <v>59.95679999999993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64.896000000000186</v>
      </c>
    </row>
    <row r="71" spans="1:34" ht="102.75" customHeight="1" x14ac:dyDescent="0.25">
      <c r="A71" s="77" t="s">
        <v>96</v>
      </c>
      <c r="B71" s="14" t="s">
        <v>144</v>
      </c>
      <c r="C71" s="14" t="s">
        <v>149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52" activePane="bottomRight" state="frozen"/>
      <selection pane="topRight" activeCell="B1" sqref="B1"/>
      <selection pane="bottomLeft" activeCell="A5" sqref="A5"/>
      <selection pane="bottomRight" activeCell="AI15" sqref="AI1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44578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4.6500000000000004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394.89</v>
      </c>
      <c r="C12" s="26">
        <v>912.17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1307.06</v>
      </c>
      <c r="AI12" s="26">
        <v>1307.06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>
        <v>42.9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42.9</v>
      </c>
    </row>
    <row r="16" spans="1:36" s="32" customFormat="1" x14ac:dyDescent="0.25">
      <c r="A16" s="30" t="s">
        <v>20</v>
      </c>
      <c r="B16" s="31">
        <v>36</v>
      </c>
      <c r="C16" s="31">
        <v>132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168</v>
      </c>
      <c r="AJ16" s="70"/>
    </row>
    <row r="17" spans="1:36" s="47" customFormat="1" x14ac:dyDescent="0.25">
      <c r="A17" s="46" t="s">
        <v>27</v>
      </c>
      <c r="B17" s="22">
        <f>B16*$B$8</f>
        <v>167.4</v>
      </c>
      <c r="C17" s="22">
        <f>C16*$B$8</f>
        <v>613.80000000000007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781.2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36</v>
      </c>
      <c r="C22" s="20">
        <f t="shared" ref="C22:AG23" si="5">+C16+C18+C20</f>
        <v>132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168</v>
      </c>
    </row>
    <row r="23" spans="1:36" s="47" customFormat="1" x14ac:dyDescent="0.25">
      <c r="A23" s="48" t="s">
        <v>26</v>
      </c>
      <c r="B23" s="19">
        <f>+B17+B19+B21</f>
        <v>167.4</v>
      </c>
      <c r="C23" s="19">
        <f t="shared" si="5"/>
        <v>613.80000000000007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781.2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167.25</v>
      </c>
      <c r="C49" s="44">
        <v>201.37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368.62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63.54</v>
      </c>
      <c r="C53" s="44">
        <v>52.15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115.69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398.19</v>
      </c>
      <c r="C64" s="53">
        <f t="shared" ref="C64:AG64" si="21">+C15+C23+C31+C39+C47+C48+C49+C50+C51+C52+C53+C54+C55+C56+C57+C58+C59+C60+C61+C62+C63</f>
        <v>910.22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1308.4100000000001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394.89</v>
      </c>
      <c r="C67" s="57">
        <f t="shared" ref="C67:L67" si="23">C12</f>
        <v>912.17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1307.06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394.89</v>
      </c>
      <c r="C69" s="59">
        <f t="shared" ref="C69:AG69" si="25">+C67+C68</f>
        <v>912.17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1307.06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3.3000000000000114</v>
      </c>
      <c r="C70" s="57">
        <f t="shared" si="26"/>
        <v>-1.9499999999999318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1.3500000000000796</v>
      </c>
    </row>
    <row r="71" spans="1:34" ht="96" customHeight="1" x14ac:dyDescent="0.25">
      <c r="A71" s="77" t="s">
        <v>96</v>
      </c>
      <c r="B71" s="14" t="s">
        <v>145</v>
      </c>
      <c r="C71" s="14" t="s">
        <v>146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C72" s="12" t="s">
        <v>147</v>
      </c>
      <c r="AH72" s="47"/>
    </row>
    <row r="73" spans="1:34" x14ac:dyDescent="0.25">
      <c r="C73" s="12" t="s">
        <v>148</v>
      </c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5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44578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4.6399999999999997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58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1860.64</v>
      </c>
      <c r="C12" s="26">
        <v>2035.02</v>
      </c>
      <c r="D12" s="26">
        <v>1621.95</v>
      </c>
      <c r="E12" s="26">
        <v>1055.44</v>
      </c>
      <c r="F12" s="26">
        <v>2888.14</v>
      </c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9461.1899999999987</v>
      </c>
      <c r="AI12" s="26">
        <v>9461.39</v>
      </c>
      <c r="AJ12" s="69">
        <f>+AI12-AH12</f>
        <v>0.2000000000007276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246.4</v>
      </c>
      <c r="C15" s="23">
        <v>144.19999999999999</v>
      </c>
      <c r="D15" s="23">
        <v>97.2</v>
      </c>
      <c r="E15" s="23">
        <v>157.69999999999999</v>
      </c>
      <c r="F15" s="23">
        <v>106.25</v>
      </c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751.75</v>
      </c>
    </row>
    <row r="16" spans="1:36" s="32" customFormat="1" x14ac:dyDescent="0.25">
      <c r="A16" s="30" t="s">
        <v>20</v>
      </c>
      <c r="B16" s="31">
        <v>91</v>
      </c>
      <c r="C16" s="31">
        <v>208</v>
      </c>
      <c r="D16" s="31">
        <v>117</v>
      </c>
      <c r="E16" s="31">
        <v>120</v>
      </c>
      <c r="F16" s="31">
        <v>318</v>
      </c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854</v>
      </c>
      <c r="AJ16" s="70"/>
    </row>
    <row r="17" spans="1:36" s="47" customFormat="1" x14ac:dyDescent="0.25">
      <c r="A17" s="46" t="s">
        <v>27</v>
      </c>
      <c r="B17" s="22">
        <f>B16*$B$8</f>
        <v>422.23999999999995</v>
      </c>
      <c r="C17" s="22">
        <f>C16*$B$8</f>
        <v>965.11999999999989</v>
      </c>
      <c r="D17" s="22">
        <f t="shared" ref="D17:AG17" si="2">D16*$B$8</f>
        <v>542.88</v>
      </c>
      <c r="E17" s="22">
        <f t="shared" si="2"/>
        <v>556.79999999999995</v>
      </c>
      <c r="F17" s="22">
        <f t="shared" si="2"/>
        <v>1475.52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3962.56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91</v>
      </c>
      <c r="C22" s="20">
        <f t="shared" ref="C22:AG23" si="5">+C16+C18+C20</f>
        <v>208</v>
      </c>
      <c r="D22" s="20">
        <f t="shared" si="5"/>
        <v>117</v>
      </c>
      <c r="E22" s="20">
        <f t="shared" si="5"/>
        <v>120</v>
      </c>
      <c r="F22" s="20">
        <f t="shared" si="5"/>
        <v>318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854</v>
      </c>
    </row>
    <row r="23" spans="1:36" s="47" customFormat="1" x14ac:dyDescent="0.25">
      <c r="A23" s="48" t="s">
        <v>26</v>
      </c>
      <c r="B23" s="19">
        <f>+B17+B19+B21</f>
        <v>422.23999999999995</v>
      </c>
      <c r="C23" s="19">
        <f t="shared" si="5"/>
        <v>965.11999999999989</v>
      </c>
      <c r="D23" s="19">
        <f t="shared" si="5"/>
        <v>542.88</v>
      </c>
      <c r="E23" s="19">
        <f t="shared" si="5"/>
        <v>556.79999999999995</v>
      </c>
      <c r="F23" s="19">
        <f t="shared" si="5"/>
        <v>1475.52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3962.56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970.31</v>
      </c>
      <c r="C49" s="44">
        <v>834.81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1805.12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/>
      <c r="D52" s="44">
        <v>756.46</v>
      </c>
      <c r="E52" s="44">
        <v>246.5</v>
      </c>
      <c r="F52" s="44">
        <v>1197.06</v>
      </c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2200.02</v>
      </c>
    </row>
    <row r="53" spans="1:34" x14ac:dyDescent="0.25">
      <c r="A53" s="17" t="s">
        <v>18</v>
      </c>
      <c r="B53" s="44">
        <v>101.44</v>
      </c>
      <c r="C53" s="44">
        <v>93.68</v>
      </c>
      <c r="D53" s="44">
        <v>231.13</v>
      </c>
      <c r="E53" s="44">
        <v>97.91</v>
      </c>
      <c r="F53" s="44">
        <v>141.75</v>
      </c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665.91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124.54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124.54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1864.9299999999998</v>
      </c>
      <c r="C64" s="53">
        <f t="shared" ref="C64:AG64" si="21">+C15+C23+C31+C39+C47+C48+C49+C50+C51+C52+C53+C54+C55+C56+C57+C58+C59+C60+C61+C62+C63</f>
        <v>2037.81</v>
      </c>
      <c r="D64" s="53">
        <f t="shared" si="21"/>
        <v>1627.67</v>
      </c>
      <c r="E64" s="53">
        <f t="shared" si="21"/>
        <v>1058.9100000000001</v>
      </c>
      <c r="F64" s="53">
        <f t="shared" si="21"/>
        <v>2920.58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9509.9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 t="str">
        <f t="shared" si="22"/>
        <v>CAJA 3 N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1860.64</v>
      </c>
      <c r="C67" s="57">
        <f t="shared" ref="C67:L67" si="23">C12</f>
        <v>2035.02</v>
      </c>
      <c r="D67" s="57">
        <f t="shared" si="23"/>
        <v>1621.95</v>
      </c>
      <c r="E67" s="57">
        <f t="shared" si="23"/>
        <v>1055.44</v>
      </c>
      <c r="F67" s="57">
        <f t="shared" si="23"/>
        <v>2888.14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9461.1899999999987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1860.64</v>
      </c>
      <c r="C69" s="59">
        <f t="shared" ref="C69:AG69" si="25">+C67+C68</f>
        <v>2035.02</v>
      </c>
      <c r="D69" s="59">
        <f t="shared" si="25"/>
        <v>1621.95</v>
      </c>
      <c r="E69" s="59">
        <f t="shared" si="25"/>
        <v>1055.44</v>
      </c>
      <c r="F69" s="59">
        <f t="shared" si="25"/>
        <v>2888.14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9461.1899999999987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4.2899999999997362</v>
      </c>
      <c r="C70" s="57">
        <f t="shared" si="26"/>
        <v>2.7899999999999636</v>
      </c>
      <c r="D70" s="57">
        <f t="shared" si="26"/>
        <v>5.7200000000000273</v>
      </c>
      <c r="E70" s="57">
        <f t="shared" si="26"/>
        <v>3.4700000000000273</v>
      </c>
      <c r="F70" s="57">
        <f t="shared" si="26"/>
        <v>32.440000000000055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48.709999999999809</v>
      </c>
    </row>
    <row r="71" spans="1:34" ht="94.5" customHeight="1" x14ac:dyDescent="0.25">
      <c r="A71" s="77" t="s">
        <v>96</v>
      </c>
      <c r="B71" s="14"/>
      <c r="C71" s="14"/>
      <c r="D71" s="14"/>
      <c r="E71" s="14"/>
      <c r="F71" s="14" t="s">
        <v>150</v>
      </c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F72" s="12" t="s">
        <v>151</v>
      </c>
      <c r="AH72" s="47"/>
    </row>
    <row r="73" spans="1:34" x14ac:dyDescent="0.25">
      <c r="F73" s="12" t="s">
        <v>18</v>
      </c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user</cp:lastModifiedBy>
  <cp:lastPrinted>2019-08-19T12:56:25Z</cp:lastPrinted>
  <dcterms:created xsi:type="dcterms:W3CDTF">2013-07-24T18:56:16Z</dcterms:created>
  <dcterms:modified xsi:type="dcterms:W3CDTF">2022-01-20T14:33:05Z</dcterms:modified>
</cp:coreProperties>
</file>