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7520" windowHeight="11205" firstSheet="2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B64" i="149" l="1"/>
  <c r="B70" i="149" s="1"/>
  <c r="AH23" i="149"/>
  <c r="F11" i="145" s="1"/>
  <c r="AH23" i="151"/>
  <c r="H11" i="145" s="1"/>
  <c r="B64" i="150"/>
  <c r="B70" i="150" s="1"/>
  <c r="AA64" i="15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49"/>
  <c r="AG70" i="149" s="1"/>
  <c r="Y64" i="149"/>
  <c r="Y70" i="149" s="1"/>
  <c r="Q64" i="149"/>
  <c r="Q70" i="149" s="1"/>
  <c r="I64" i="149"/>
  <c r="I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U35" i="40"/>
  <c r="V35" i="40"/>
  <c r="W35" i="40"/>
  <c r="X35" i="40"/>
  <c r="X39" i="40" s="1"/>
  <c r="Y35" i="40"/>
  <c r="Z35" i="40"/>
  <c r="AA35" i="40"/>
  <c r="AB35" i="40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Z39" i="40"/>
  <c r="AB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39" i="40" l="1"/>
  <c r="AA39" i="40"/>
  <c r="W39" i="40"/>
  <c r="AD23" i="40"/>
  <c r="AD64" i="40" s="1"/>
  <c r="AD70" i="40" s="1"/>
  <c r="Z23" i="40"/>
  <c r="V23" i="40"/>
  <c r="T47" i="40"/>
  <c r="AD47" i="40"/>
  <c r="Z47" i="40"/>
  <c r="V47" i="40"/>
  <c r="M69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T64" i="40"/>
  <c r="B67" i="40"/>
  <c r="B22" i="40"/>
  <c r="M33" i="40"/>
  <c r="N33" i="40"/>
  <c r="O33" i="40"/>
  <c r="O39" i="40" s="1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H69" i="40" s="1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C69" i="40" l="1"/>
  <c r="Q39" i="40"/>
  <c r="M39" i="40"/>
  <c r="V64" i="40"/>
  <c r="V70" i="40" s="1"/>
  <c r="AE64" i="40"/>
  <c r="AE70" i="40" s="1"/>
  <c r="P47" i="40"/>
  <c r="I69" i="40"/>
  <c r="K69" i="40"/>
  <c r="R47" i="40"/>
  <c r="N47" i="40"/>
  <c r="E69" i="40"/>
  <c r="G69" i="40"/>
  <c r="D69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O64" i="40" s="1"/>
  <c r="O70" i="40" s="1"/>
  <c r="N23" i="40"/>
  <c r="M23" i="40"/>
  <c r="M64" i="40" s="1"/>
  <c r="M70" i="40" s="1"/>
  <c r="S64" i="40" l="1"/>
  <c r="S70" i="40" s="1"/>
  <c r="AH69" i="40"/>
  <c r="R64" i="40"/>
  <c r="R70" i="40" s="1"/>
  <c r="P64" i="40"/>
  <c r="P70" i="40" s="1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I47" i="40" s="1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J33" i="40"/>
  <c r="K33" i="40"/>
  <c r="L33" i="40"/>
  <c r="L39" i="40" s="1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I31" i="40"/>
  <c r="C38" i="40"/>
  <c r="D38" i="40"/>
  <c r="E38" i="40"/>
  <c r="F38" i="40"/>
  <c r="G38" i="40"/>
  <c r="H38" i="40"/>
  <c r="I38" i="40"/>
  <c r="J38" i="40"/>
  <c r="K38" i="40"/>
  <c r="L38" i="40"/>
  <c r="F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<sst xmlns="http://schemas.openxmlformats.org/spreadsheetml/2006/main" count="785" uniqueCount="148">
  <si>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</si>
  <si>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</si>
  <si>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</si>
  <si>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</si>
  <si>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</si>
  <si>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</si>
  <si>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</si>
  <si>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</si>
  <si>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</si>
  <si>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</si>
  <si>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</si>
  <si>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</si>
  <si>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</si>
  <si>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</si>
  <si>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</si>
  <si>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</si>
  <si>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</si>
  <si>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</si>
  <si>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</si>
  <si>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</si>
  <si>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</si>
  <si>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</si>
  <si>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</si>
  <si>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</si>
  <si>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</si>
  <si>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</si>
  <si>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</si>
  <si>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</si>
  <si>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</si>
  <si>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</si>
  <si>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</si>
  <si>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</si>
  <si>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</si>
  <si>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</si>
  <si>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</si>
  <si>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</si>
  <si>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</si>
  <si>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</si>
  <si>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</si>
  <si>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</si>
  <si>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</si>
  <si>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</si>
  <si>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</si>
  <si>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</si>
  <si>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</si>
  <si>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</si>
  <si>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</si>
  <si>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</si>
  <si>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</si>
  <si>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</si>
  <si>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</si>
  <si>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</si>
  <si>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</si>
  <si>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</si>
  <si>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</si>
  <si>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</si>
  <si>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</si>
  <si>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</si>
  <si>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</si>
  <si>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</si>
  <si>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</si>
  <si>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</si>
  <si>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</si>
  <si>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</si>
  <si>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</si>
  <si>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</si>
  <si>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</si>
  <si>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</si>
  <si>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</si>
  <si>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</si>
  <si>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</si>
  <si>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</si>
  <si>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</si>
  <si>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</si>
  <si>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</si>
  <si>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</si>
  <si>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</si>
  <si>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</si>
  <si>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</si>
  <si>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</si>
  <si>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</si>
  <si>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</si>
  <si>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</si>
  <si>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</si>
  <si>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</si>
  <si>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</si>
  <si>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</si>
  <si>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</si>
  <si>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</si>
  <si>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</si>
  <si>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</si>
  <si>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</si>
  <si>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</si>
  <si>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</si>
  <si>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</si>
  <si>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</si>
  <si>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</si>
  <si>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</si>
  <si>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</si>
  <si>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</si>
  <si>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</si>
  <si>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</si>
  <si>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</si>
  <si>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</si>
  <si>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</si>
  <si>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</si>
  <si>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</si>
  <si>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</si>
  <si>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</si>
  <si>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</si>
  <si>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</si>
  <si>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</si>
  <si>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</si>
  <si>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</si>
  <si>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</si>
  <si>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</si>
  <si>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</si>
  <si>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</si>
  <si>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</si>
  <si>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</si>
  <si>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</si>
  <si>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R/F 6.00</t>
  </si>
  <si>
    <t>MAL REGISTRO 1$.</t>
  </si>
  <si>
    <t>R/F 6.60</t>
  </si>
  <si>
    <t>R/F 17.60</t>
  </si>
  <si>
    <t>R/F 21.50</t>
  </si>
  <si>
    <t>R/F  75.50</t>
  </si>
  <si>
    <t>R/F 7.00</t>
  </si>
  <si>
    <t>R/F 22.50</t>
  </si>
  <si>
    <t>FALTANTE EN</t>
  </si>
  <si>
    <t>EFECTIVO.</t>
  </si>
  <si>
    <t>SOBRANTE 1$.</t>
  </si>
  <si>
    <t>R/F 15.20</t>
  </si>
  <si>
    <t>R/F 20.60</t>
  </si>
  <si>
    <t>R/F 24.30</t>
  </si>
  <si>
    <t>R/F 25.50</t>
  </si>
  <si>
    <t>R/F 21.80</t>
  </si>
  <si>
    <t>R/F 18.25</t>
  </si>
  <si>
    <t>R/F 49.50</t>
  </si>
  <si>
    <t>MALREGISTRO 1$.</t>
  </si>
  <si>
    <t>R/F 1.90</t>
  </si>
  <si>
    <t>SOBRANTEPOR COMISION DE</t>
  </si>
  <si>
    <t>PAYPAL.</t>
  </si>
  <si>
    <t>R/F 13.50</t>
  </si>
  <si>
    <t>R/F 5.00</t>
  </si>
  <si>
    <t>FALTANTE ES SOBRANTE</t>
  </si>
  <si>
    <t>DEL TURNO DE LAMAÑANA.</t>
  </si>
  <si>
    <t>MAL REGISTRO  1$.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</si>
</sst>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67060.059999999983</v>
      </c>
      <c r="C2" s="43">
        <f>MODELO!AH12</f>
        <v>23865.429999999997</v>
      </c>
      <c r="D2" s="43">
        <f>EXQUISITECES!AH12</f>
        <v>9914.01</v>
      </c>
      <c r="E2" s="43">
        <f>HOYADA!AH12</f>
        <v>10214.859999999999</v>
      </c>
      <c r="F2" s="43">
        <f>FARMASTOP!AH12</f>
        <v>2351.5500000000002</v>
      </c>
      <c r="G2" s="43">
        <f>BOCAS!AH12</f>
        <v>2389.67</v>
      </c>
      <c r="H2" s="43">
        <f>LAGUNETICA!AH12</f>
        <v>16062.01</v>
      </c>
      <c r="I2" s="43">
        <f>SANANTONIO!AH12</f>
        <v>0</v>
      </c>
      <c r="J2" s="43">
        <f>SUM(B2:I2)</f>
        <v>131857.58999999997</v>
      </c>
    </row>
    <row r="3" spans="1:10" x14ac:dyDescent="0.25">
      <c r="A3" s="46" t="s">
        <v>0</v>
      </c>
      <c r="B3" s="43">
        <f>AUTOMERCADO!AH15</f>
        <v>758.70000000000016</v>
      </c>
      <c r="C3" s="43">
        <f>MODELO!AH15</f>
        <v>658.5</v>
      </c>
      <c r="D3" s="43">
        <f>EXQUISITECES!AH15</f>
        <v>294.89999999999998</v>
      </c>
      <c r="E3" s="43">
        <f>HOYADA!AH15</f>
        <v>538.5</v>
      </c>
      <c r="F3" s="43">
        <f>FARMASTOP!AH15</f>
        <v>83.2</v>
      </c>
      <c r="G3" s="43">
        <f>BOCAS!AH15</f>
        <v>28.5</v>
      </c>
      <c r="H3" s="43">
        <f>LAGUNETICA!AH15</f>
        <v>763.5</v>
      </c>
      <c r="I3" s="43">
        <f>SANANTONIO!AH15</f>
        <v>0</v>
      </c>
      <c r="J3" s="43">
        <f t="shared" ref="J3:J52" si="0">SUM(B3:I3)</f>
        <v>3125.8</v>
      </c>
    </row>
    <row r="4" spans="1:10" x14ac:dyDescent="0.25">
      <c r="A4" s="73" t="s">
        <v>20</v>
      </c>
      <c r="B4" s="43">
        <f>AUTOMERCADO!AH16</f>
        <v>8894</v>
      </c>
      <c r="C4" s="43">
        <f>MODELO!AH16</f>
        <v>2567</v>
      </c>
      <c r="D4" s="43">
        <f>EXQUISITECES!AH16</f>
        <v>1210</v>
      </c>
      <c r="E4" s="43">
        <f>HOYADA!AH16</f>
        <v>1000</v>
      </c>
      <c r="F4" s="43">
        <f>FARMASTOP!AH16</f>
        <v>192</v>
      </c>
      <c r="G4" s="43">
        <f>BOCAS!AH16</f>
        <v>266</v>
      </c>
      <c r="H4" s="43">
        <f>LAGUNETICA!AH16</f>
        <v>1662</v>
      </c>
      <c r="I4" s="43">
        <f>SANANTONIO!AH16</f>
        <v>0</v>
      </c>
      <c r="J4" s="43">
        <f t="shared" si="0"/>
        <v>15791</v>
      </c>
    </row>
    <row r="5" spans="1:10" x14ac:dyDescent="0.25">
      <c r="A5" s="46" t="s">
        <v>27</v>
      </c>
      <c r="B5" s="43">
        <f>AUTOMERCADO!AH17</f>
        <v>41090.28</v>
      </c>
      <c r="C5" s="43">
        <f>MODELO!AH17</f>
        <v>11859.540000000003</v>
      </c>
      <c r="D5" s="43">
        <f>EXQUISITECES!AH17</f>
        <v>5590.2</v>
      </c>
      <c r="E5" s="43">
        <f>HOYADA!AH17</f>
        <v>4620</v>
      </c>
      <c r="F5" s="43">
        <f>FARMASTOP!AH17</f>
        <v>887.04000000000008</v>
      </c>
      <c r="G5" s="43">
        <f>BOCAS!AH17</f>
        <v>1236.9000000000001</v>
      </c>
      <c r="H5" s="43">
        <f>LAGUNETICA!AH17</f>
        <v>7678.44</v>
      </c>
      <c r="I5" s="43">
        <f>SANANTONIO!AH17</f>
        <v>0</v>
      </c>
      <c r="J5" s="43">
        <f t="shared" si="0"/>
        <v>72962.399999999994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8894</v>
      </c>
      <c r="C10" s="43">
        <f>MODELO!AH22</f>
        <v>2567</v>
      </c>
      <c r="D10" s="43">
        <f>EXQUISITECES!AH22</f>
        <v>1210</v>
      </c>
      <c r="E10" s="43">
        <f>HOYADA!AH22</f>
        <v>1000</v>
      </c>
      <c r="F10" s="43">
        <f>FARMASTOP!AH22</f>
        <v>192</v>
      </c>
      <c r="G10" s="43">
        <f>BOCAS!AH22</f>
        <v>266</v>
      </c>
      <c r="H10" s="43">
        <f>LAGUNETICA!AH22</f>
        <v>1662</v>
      </c>
      <c r="I10" s="43">
        <f>SANANTONIO!AH22</f>
        <v>0</v>
      </c>
      <c r="J10" s="43">
        <f t="shared" si="0"/>
        <v>15791</v>
      </c>
    </row>
    <row r="11" spans="1:10" x14ac:dyDescent="0.25">
      <c r="A11" s="48" t="s">
        <v>26</v>
      </c>
      <c r="B11" s="43">
        <f>AUTOMERCADO!AH23</f>
        <v>41090.28</v>
      </c>
      <c r="C11" s="43">
        <f>MODELO!AH23</f>
        <v>11859.540000000003</v>
      </c>
      <c r="D11" s="43">
        <f>EXQUISITECES!AH23</f>
        <v>5590.2</v>
      </c>
      <c r="E11" s="43">
        <f>HOYADA!AH23</f>
        <v>4620</v>
      </c>
      <c r="F11" s="43">
        <f>FARMASTOP!AH23</f>
        <v>887.04000000000008</v>
      </c>
      <c r="G11" s="43">
        <f>BOCAS!AH23</f>
        <v>1236.9000000000001</v>
      </c>
      <c r="H11" s="43">
        <f>LAGUNETICA!AH23</f>
        <v>7678.44</v>
      </c>
      <c r="I11" s="43">
        <f>SANANTONIO!AH23</f>
        <v>0</v>
      </c>
      <c r="J11" s="43">
        <f t="shared" si="0"/>
        <v>72962.399999999994</v>
      </c>
    </row>
    <row r="12" spans="1:10" x14ac:dyDescent="0.25">
      <c r="A12" s="46" t="s">
        <v>28</v>
      </c>
      <c r="B12" s="43">
        <f>AUTOMERCADO!AH24</f>
        <v>39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50</v>
      </c>
      <c r="I12" s="43">
        <f>SANANTONIO!AH24</f>
        <v>0</v>
      </c>
      <c r="J12" s="43">
        <f t="shared" si="0"/>
        <v>89</v>
      </c>
    </row>
    <row r="13" spans="1:10" x14ac:dyDescent="0.25">
      <c r="A13" s="46" t="s">
        <v>31</v>
      </c>
      <c r="B13" s="43">
        <f>AUTOMERCADO!AH25</f>
        <v>180.18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231</v>
      </c>
      <c r="I13" s="43">
        <f>SANANTONIO!AH25</f>
        <v>0</v>
      </c>
      <c r="J13" s="43">
        <f t="shared" si="0"/>
        <v>411.18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39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50</v>
      </c>
      <c r="I18" s="43">
        <f>SANANTONIO!AH30</f>
        <v>0</v>
      </c>
      <c r="J18" s="43">
        <f t="shared" si="0"/>
        <v>89</v>
      </c>
    </row>
    <row r="19" spans="1:10" x14ac:dyDescent="0.25">
      <c r="A19" s="48" t="s">
        <v>33</v>
      </c>
      <c r="B19" s="43">
        <f>AUTOMERCADO!AH31</f>
        <v>180.18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231</v>
      </c>
      <c r="I19" s="43">
        <f>SANANTONIO!AH31</f>
        <v>0</v>
      </c>
      <c r="J19" s="43">
        <f t="shared" si="0"/>
        <v>411.18</v>
      </c>
    </row>
    <row r="20" spans="1:10" x14ac:dyDescent="0.25">
      <c r="A20" s="46" t="s">
        <v>34</v>
      </c>
      <c r="B20" s="43">
        <f>AUTOMERCADO!AH32</f>
        <v>363.27000000000004</v>
      </c>
      <c r="C20" s="43">
        <f>MODELO!AH32</f>
        <v>72.55</v>
      </c>
      <c r="D20" s="43">
        <f>EXQUISITECES!AH32</f>
        <v>34.21</v>
      </c>
      <c r="E20" s="43">
        <f>HOYADA!AH32</f>
        <v>35.713000000000001</v>
      </c>
      <c r="F20" s="43">
        <f>FARMASTOP!AH32</f>
        <v>0.92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506.66300000000007</v>
      </c>
    </row>
    <row r="21" spans="1:10" x14ac:dyDescent="0.25">
      <c r="A21" s="46" t="s">
        <v>35</v>
      </c>
      <c r="B21" s="43">
        <f>AUTOMERCADO!AH33</f>
        <v>1678.3074000000001</v>
      </c>
      <c r="C21" s="43">
        <f>MODELO!AH33</f>
        <v>335.18100000000004</v>
      </c>
      <c r="D21" s="43">
        <f>EXQUISITECES!AH33</f>
        <v>158.05020000000002</v>
      </c>
      <c r="E21" s="43">
        <f>HOYADA!AH33</f>
        <v>164.99406000000002</v>
      </c>
      <c r="F21" s="43">
        <f>FARMASTOP!AH33</f>
        <v>4.2504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2340.7830600000002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363.27000000000004</v>
      </c>
      <c r="C26" s="43">
        <f>MODELO!AH38</f>
        <v>72.55</v>
      </c>
      <c r="D26" s="43">
        <f>EXQUISITECES!AH38</f>
        <v>34.21</v>
      </c>
      <c r="E26" s="43">
        <f>HOYADA!AH38</f>
        <v>35.713000000000001</v>
      </c>
      <c r="F26" s="43">
        <f>FARMASTOP!AH38</f>
        <v>0.92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506.66300000000007</v>
      </c>
    </row>
    <row r="27" spans="1:10" x14ac:dyDescent="0.25">
      <c r="A27" s="48" t="s">
        <v>42</v>
      </c>
      <c r="B27" s="43">
        <f>AUTOMERCADO!AH39</f>
        <v>1678.3074000000001</v>
      </c>
      <c r="C27" s="43">
        <f>MODELO!AH39</f>
        <v>335.18100000000004</v>
      </c>
      <c r="D27" s="43">
        <f>EXQUISITECES!AH39</f>
        <v>158.05020000000002</v>
      </c>
      <c r="E27" s="43">
        <f>HOYADA!AH39</f>
        <v>164.99406000000002</v>
      </c>
      <c r="F27" s="43">
        <f>FARMASTOP!AH39</f>
        <v>4.2504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2340.7830600000002</v>
      </c>
    </row>
    <row r="28" spans="1:10" x14ac:dyDescent="0.25">
      <c r="A28" s="46" t="s">
        <v>43</v>
      </c>
      <c r="B28" s="43">
        <f>AUTOMERCADO!AH40</f>
        <v>210.88</v>
      </c>
      <c r="C28" s="43">
        <f>MODELO!AH40</f>
        <v>50.67</v>
      </c>
      <c r="D28" s="43">
        <f>EXQUISITECES!AH40</f>
        <v>0</v>
      </c>
      <c r="E28" s="43">
        <f>HOYADA!AH40</f>
        <v>3.7</v>
      </c>
      <c r="F28" s="43">
        <f>FARMASTOP!AH40</f>
        <v>10.07</v>
      </c>
      <c r="G28" s="43">
        <f>BOCAS!AH40</f>
        <v>33.200000000000003</v>
      </c>
      <c r="H28" s="43">
        <f>LAGUNETICA!AH40</f>
        <v>18.62</v>
      </c>
      <c r="I28" s="43">
        <f>SANANTONIO!AH40</f>
        <v>0</v>
      </c>
      <c r="J28" s="43">
        <f t="shared" si="0"/>
        <v>327.14</v>
      </c>
    </row>
    <row r="29" spans="1:10" x14ac:dyDescent="0.25">
      <c r="A29" s="46" t="s">
        <v>44</v>
      </c>
      <c r="B29" s="43">
        <f>AUTOMERCADO!AH41</f>
        <v>974.26560000000018</v>
      </c>
      <c r="C29" s="43">
        <f>MODELO!AH41</f>
        <v>234.09540000000004</v>
      </c>
      <c r="D29" s="43">
        <f>EXQUISITECES!AH41</f>
        <v>0</v>
      </c>
      <c r="E29" s="43">
        <f>HOYADA!AH41</f>
        <v>17.094000000000001</v>
      </c>
      <c r="F29" s="43">
        <f>FARMASTOP!AH41</f>
        <v>46.523400000000002</v>
      </c>
      <c r="G29" s="43">
        <f>BOCAS!AH41</f>
        <v>154.38</v>
      </c>
      <c r="H29" s="43">
        <f>LAGUNETICA!AH41</f>
        <v>86.0244</v>
      </c>
      <c r="I29" s="43">
        <f>SANANTONIO!AH41</f>
        <v>0</v>
      </c>
      <c r="J29" s="43">
        <f t="shared" si="0"/>
        <v>1512.3828000000005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210.88</v>
      </c>
      <c r="C34" s="43">
        <f>MODELO!AH46</f>
        <v>50.67</v>
      </c>
      <c r="D34" s="43">
        <f>EXQUISITECES!AH46</f>
        <v>0</v>
      </c>
      <c r="E34" s="43">
        <f>HOYADA!AH46</f>
        <v>3.7</v>
      </c>
      <c r="F34" s="43">
        <f>FARMASTOP!AH46</f>
        <v>10.07</v>
      </c>
      <c r="G34" s="43">
        <f>BOCAS!AH46</f>
        <v>33.200000000000003</v>
      </c>
      <c r="H34" s="43">
        <f>LAGUNETICA!AH46</f>
        <v>18.62</v>
      </c>
      <c r="I34" s="43">
        <f>SANANTONIO!AH46</f>
        <v>0</v>
      </c>
      <c r="J34" s="43">
        <f t="shared" si="0"/>
        <v>327.14</v>
      </c>
    </row>
    <row r="35" spans="1:10" x14ac:dyDescent="0.25">
      <c r="A35" s="48" t="s">
        <v>48</v>
      </c>
      <c r="B35" s="43">
        <f>AUTOMERCADO!AH47</f>
        <v>974.26560000000018</v>
      </c>
      <c r="C35" s="43">
        <f>MODELO!AH47</f>
        <v>234.09540000000004</v>
      </c>
      <c r="D35" s="43">
        <f>EXQUISITECES!AH47</f>
        <v>0</v>
      </c>
      <c r="E35" s="43">
        <f>HOYADA!AH47</f>
        <v>17.094000000000001</v>
      </c>
      <c r="F35" s="43">
        <f>FARMASTOP!AH47</f>
        <v>46.523400000000002</v>
      </c>
      <c r="G35" s="43">
        <f>BOCAS!AH47</f>
        <v>154.38</v>
      </c>
      <c r="H35" s="43">
        <f>LAGUNETICA!AH47</f>
        <v>86.0244</v>
      </c>
      <c r="I35" s="43">
        <f>SANANTONIO!AH47</f>
        <v>0</v>
      </c>
      <c r="J35" s="43">
        <f t="shared" si="0"/>
        <v>1512.3828000000005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18693.259999999998</v>
      </c>
      <c r="C37" s="43">
        <f>MODELO!AH49</f>
        <v>8712.49</v>
      </c>
      <c r="D37" s="43">
        <f>EXQUISITECES!AH49</f>
        <v>3037.42</v>
      </c>
      <c r="E37" s="43">
        <f>HOYADA!AH49</f>
        <v>2619.17</v>
      </c>
      <c r="F37" s="43">
        <f>FARMASTOP!AH49</f>
        <v>1109.22</v>
      </c>
      <c r="G37" s="43">
        <f>BOCAS!AH49</f>
        <v>607.72</v>
      </c>
      <c r="H37" s="43">
        <f>LAGUNETICA!AH49</f>
        <v>1532.3899999999999</v>
      </c>
      <c r="I37" s="43">
        <f>SANANTONIO!AH49</f>
        <v>0</v>
      </c>
      <c r="J37" s="43">
        <f t="shared" si="0"/>
        <v>36311.67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3497.19</v>
      </c>
      <c r="I40" s="43">
        <f>SANANTONIO!AH52</f>
        <v>0</v>
      </c>
      <c r="J40" s="43">
        <f t="shared" si="0"/>
        <v>3497.19</v>
      </c>
    </row>
    <row r="41" spans="1:10" x14ac:dyDescent="0.25">
      <c r="A41" s="74" t="s">
        <v>18</v>
      </c>
      <c r="B41" s="43">
        <f>AUTOMERCADO!AH53</f>
        <v>2740.08</v>
      </c>
      <c r="C41" s="43">
        <f>MODELO!AH53</f>
        <v>1539.51</v>
      </c>
      <c r="D41" s="43">
        <f>EXQUISITECES!AH53</f>
        <v>773.1</v>
      </c>
      <c r="E41" s="43">
        <f>HOYADA!AH53</f>
        <v>2183.1</v>
      </c>
      <c r="F41" s="43">
        <f>FARMASTOP!AH53</f>
        <v>127.97</v>
      </c>
      <c r="G41" s="43">
        <f>BOCAS!AH53</f>
        <v>233.66</v>
      </c>
      <c r="H41" s="43">
        <f>LAGUNETICA!AH53</f>
        <v>1809.74</v>
      </c>
      <c r="I41" s="43">
        <f>SANANTONIO!AH53</f>
        <v>0</v>
      </c>
      <c r="J41" s="43">
        <f t="shared" si="0"/>
        <v>9407.1600000000017</v>
      </c>
    </row>
    <row r="42" spans="1:10" x14ac:dyDescent="0.25">
      <c r="A42" s="74" t="s">
        <v>114</v>
      </c>
      <c r="B42" s="43">
        <f>AUTOMERCADO!AH54</f>
        <v>185.45999999999998</v>
      </c>
      <c r="C42" s="43">
        <f>MODELO!AH54</f>
        <v>237.44</v>
      </c>
      <c r="D42" s="43">
        <f>EXQUISITECES!AH54</f>
        <v>9.2200000000000006</v>
      </c>
      <c r="E42" s="43">
        <f>HOYADA!AH54</f>
        <v>26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458.12</v>
      </c>
    </row>
    <row r="43" spans="1:10" x14ac:dyDescent="0.25">
      <c r="A43" s="74" t="s">
        <v>52</v>
      </c>
      <c r="B43" s="43">
        <f>AUTOMERCADO!AH55</f>
        <v>1111.71</v>
      </c>
      <c r="C43" s="43">
        <f>MODELO!AH55</f>
        <v>387.09999999999997</v>
      </c>
      <c r="D43" s="43">
        <f>EXQUISITECES!AH55</f>
        <v>69.31</v>
      </c>
      <c r="E43" s="43">
        <f>HOYADA!AH55</f>
        <v>54.269999999999996</v>
      </c>
      <c r="F43" s="43">
        <f>FARMASTOP!AH55</f>
        <v>145.62</v>
      </c>
      <c r="G43" s="43">
        <f>BOCAS!AH55</f>
        <v>131.74</v>
      </c>
      <c r="H43" s="43">
        <f>LAGUNETICA!AH55</f>
        <v>273.8</v>
      </c>
      <c r="I43" s="43">
        <f>SANANTONIO!AH55</f>
        <v>0</v>
      </c>
      <c r="J43" s="43">
        <f t="shared" si="0"/>
        <v>2173.5499999999997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227.57</v>
      </c>
      <c r="I47" s="43">
        <f>SANANTONIO!AH59</f>
        <v>0</v>
      </c>
      <c r="J47" s="43">
        <f t="shared" si="0"/>
        <v>227.57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67412.243000000002</v>
      </c>
      <c r="C52" s="75">
        <f>MODELO!AH64</f>
        <v>23963.856399999997</v>
      </c>
      <c r="D52" s="75">
        <f>EXQUISITECES!AH64</f>
        <v>9932.2001999999993</v>
      </c>
      <c r="E52" s="75">
        <f>HOYADA!AH64</f>
        <v>10223.128060000001</v>
      </c>
      <c r="F52" s="75">
        <f>FARMASTOP!AH64</f>
        <v>2403.8238000000001</v>
      </c>
      <c r="G52" s="75">
        <f>BOCAS!AH64</f>
        <v>2392.9</v>
      </c>
      <c r="H52" s="75">
        <f>LAGUNETICA!AH64</f>
        <v>16099.654399999999</v>
      </c>
      <c r="I52" s="75">
        <f>SANANTONIO!AH64</f>
        <v>0</v>
      </c>
      <c r="J52" s="75">
        <f t="shared" si="0"/>
        <v>132427.80585999999</v>
      </c>
    </row>
    <row r="53" spans="1:10" x14ac:dyDescent="0.25">
      <c r="A53" s="56" t="s">
        <v>3</v>
      </c>
      <c r="B53" s="43">
        <f>B2</f>
        <v>67060.059999999983</v>
      </c>
      <c r="C53" s="43">
        <f t="shared" ref="C53:I53" si="1">C2</f>
        <v>23865.429999999997</v>
      </c>
      <c r="D53" s="43">
        <f t="shared" si="1"/>
        <v>9914.01</v>
      </c>
      <c r="E53" s="43">
        <f t="shared" si="1"/>
        <v>10214.859999999999</v>
      </c>
      <c r="F53" s="43">
        <f t="shared" si="1"/>
        <v>2351.5500000000002</v>
      </c>
      <c r="G53" s="43">
        <f t="shared" si="1"/>
        <v>2389.67</v>
      </c>
      <c r="H53" s="43">
        <f t="shared" si="1"/>
        <v>16062.01</v>
      </c>
      <c r="I53" s="43">
        <f t="shared" si="1"/>
        <v>0</v>
      </c>
      <c r="J53" s="43">
        <f>J2</f>
        <v>131857.58999999997</v>
      </c>
    </row>
    <row r="54" spans="1:10" x14ac:dyDescent="0.25">
      <c r="A54" s="58" t="s">
        <v>95</v>
      </c>
      <c r="B54" s="43">
        <f>+B52-B53</f>
        <v>352.18300000001909</v>
      </c>
      <c r="C54" s="43">
        <f t="shared" ref="C54:I54" si="2">+C52-C53</f>
        <v>98.426400000000285</v>
      </c>
      <c r="D54" s="43">
        <f t="shared" si="2"/>
        <v>18.190199999999095</v>
      </c>
      <c r="E54" s="43">
        <f t="shared" si="2"/>
        <v>8.2680600000021514</v>
      </c>
      <c r="F54" s="43">
        <f t="shared" si="2"/>
        <v>52.273799999999937</v>
      </c>
      <c r="G54" s="43">
        <f t="shared" si="2"/>
        <v>3.2300000000000182</v>
      </c>
      <c r="H54" s="43">
        <f t="shared" si="2"/>
        <v>37.644399999999223</v>
      </c>
      <c r="I54" s="43">
        <f t="shared" si="2"/>
        <v>0</v>
      </c>
      <c r="J54" s="43">
        <f>+J52-J53</f>
        <v>570.21586000002571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69</v>
      </c>
      <c r="K11" s="5" t="s">
        <v>71</v>
      </c>
      <c r="L11" s="5" t="s">
        <v>75</v>
      </c>
      <c r="M11" s="5" t="s">
        <v>81</v>
      </c>
      <c r="N11" s="5" t="s">
        <v>54</v>
      </c>
      <c r="O11" s="5" t="s">
        <v>56</v>
      </c>
      <c r="P11" s="5" t="s">
        <v>58</v>
      </c>
      <c r="Q11" s="5" t="s">
        <v>60</v>
      </c>
      <c r="R11" s="5" t="s">
        <v>62</v>
      </c>
      <c r="S11" s="5" t="s">
        <v>64</v>
      </c>
      <c r="T11" s="5" t="s">
        <v>66</v>
      </c>
      <c r="U11" s="5" t="s">
        <v>68</v>
      </c>
      <c r="V11" s="5" t="s">
        <v>70</v>
      </c>
      <c r="W11" s="5" t="s">
        <v>72</v>
      </c>
      <c r="X11" s="5" t="s">
        <v>76</v>
      </c>
      <c r="Y11" s="5" t="s">
        <v>80</v>
      </c>
      <c r="Z11" s="5" t="s">
        <v>82</v>
      </c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1317.06</v>
      </c>
      <c r="C12" s="26">
        <v>1916.41</v>
      </c>
      <c r="D12" s="26">
        <v>2834.64</v>
      </c>
      <c r="E12" s="26">
        <v>2458.02</v>
      </c>
      <c r="F12" s="26">
        <v>4272.93</v>
      </c>
      <c r="G12" s="26">
        <v>3121.47</v>
      </c>
      <c r="H12" s="26">
        <v>5691.96</v>
      </c>
      <c r="I12" s="26">
        <v>2508.96</v>
      </c>
      <c r="J12" s="26">
        <v>3688.6</v>
      </c>
      <c r="K12" s="26">
        <v>3066.91</v>
      </c>
      <c r="L12" s="26">
        <v>647.1</v>
      </c>
      <c r="M12" s="26">
        <v>1898.06</v>
      </c>
      <c r="N12" s="26">
        <v>2159.62</v>
      </c>
      <c r="O12" s="26">
        <v>2898.69</v>
      </c>
      <c r="P12" s="26">
        <v>1693.06</v>
      </c>
      <c r="Q12" s="26">
        <v>4146.68</v>
      </c>
      <c r="R12" s="26">
        <v>3199.5</v>
      </c>
      <c r="S12" s="26">
        <v>3752.43</v>
      </c>
      <c r="T12" s="26">
        <v>2685.7</v>
      </c>
      <c r="U12" s="26">
        <v>3785.92</v>
      </c>
      <c r="V12" s="26">
        <v>2699.85</v>
      </c>
      <c r="W12" s="26">
        <v>2539.5300000000002</v>
      </c>
      <c r="X12" s="26">
        <v>1123.8399999999999</v>
      </c>
      <c r="Y12" s="26">
        <v>960.34</v>
      </c>
      <c r="Z12" s="26">
        <v>1992.78</v>
      </c>
      <c r="AA12" s="26"/>
      <c r="AB12" s="26"/>
      <c r="AC12" s="26"/>
      <c r="AD12" s="26"/>
      <c r="AE12" s="26"/>
      <c r="AF12" s="26"/>
      <c r="AG12" s="26"/>
      <c r="AH12" s="62">
        <f>SUM(B12:AG12)</f>
        <v>67060.059999999983</v>
      </c>
      <c r="AI12" s="26">
        <v>67060.05</v>
      </c>
      <c r="AJ12" s="69">
        <f>+AI12-AH12</f>
        <v>-9.9999999802093953E-3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189</v>
      </c>
      <c r="E15" s="23">
        <v>10</v>
      </c>
      <c r="F15" s="23">
        <v>53</v>
      </c>
      <c r="G15" s="23">
        <v>204.6</v>
      </c>
      <c r="H15" s="23">
        <v>151.9</v>
      </c>
      <c r="I15" s="23"/>
      <c r="J15" s="23"/>
      <c r="K15" s="23">
        <v>9</v>
      </c>
      <c r="L15" s="23"/>
      <c r="M15" s="23"/>
      <c r="N15" s="23"/>
      <c r="O15" s="23">
        <v>12.5</v>
      </c>
      <c r="P15" s="23"/>
      <c r="Q15" s="23"/>
      <c r="R15" s="23"/>
      <c r="S15" s="23"/>
      <c r="T15" s="23">
        <v>19.2</v>
      </c>
      <c r="U15" s="23"/>
      <c r="V15" s="23"/>
      <c r="W15" s="23">
        <v>4.0999999999999996</v>
      </c>
      <c r="X15" s="23">
        <v>36.5</v>
      </c>
      <c r="Y15" s="23">
        <v>59.2</v>
      </c>
      <c r="Z15" s="23">
        <v>9.6999999999999993</v>
      </c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758.70000000000016</v>
      </c>
    </row>
    <row r="16" spans="1:36" s="32" customFormat="1" x14ac:dyDescent="0.25">
      <c r="A16" s="30" t="s">
        <v>20</v>
      </c>
      <c r="B16" s="31">
        <v>117</v>
      </c>
      <c r="C16" s="31">
        <v>153</v>
      </c>
      <c r="D16" s="31">
        <v>136</v>
      </c>
      <c r="E16" s="31">
        <v>259</v>
      </c>
      <c r="F16" s="31">
        <v>599</v>
      </c>
      <c r="G16" s="31">
        <v>338</v>
      </c>
      <c r="H16" s="31">
        <v>918</v>
      </c>
      <c r="I16" s="31">
        <v>424</v>
      </c>
      <c r="J16" s="31">
        <v>579</v>
      </c>
      <c r="K16" s="31">
        <v>398</v>
      </c>
      <c r="L16" s="31">
        <v>115</v>
      </c>
      <c r="M16" s="31">
        <v>268</v>
      </c>
      <c r="N16" s="31">
        <v>287</v>
      </c>
      <c r="O16" s="31">
        <v>373</v>
      </c>
      <c r="P16" s="31">
        <v>299</v>
      </c>
      <c r="Q16" s="31">
        <v>387</v>
      </c>
      <c r="R16" s="31">
        <v>554</v>
      </c>
      <c r="S16" s="31">
        <v>507</v>
      </c>
      <c r="T16" s="31">
        <v>377</v>
      </c>
      <c r="U16" s="31">
        <v>594</v>
      </c>
      <c r="V16" s="31">
        <v>366</v>
      </c>
      <c r="W16" s="31">
        <v>264</v>
      </c>
      <c r="X16" s="31">
        <v>159</v>
      </c>
      <c r="Y16" s="31">
        <v>92</v>
      </c>
      <c r="Z16" s="31">
        <v>331</v>
      </c>
      <c r="AA16" s="31"/>
      <c r="AB16" s="31"/>
      <c r="AC16" s="31"/>
      <c r="AD16" s="31"/>
      <c r="AE16" s="31"/>
      <c r="AF16" s="31"/>
      <c r="AG16" s="31"/>
      <c r="AH16" s="63">
        <f t="shared" si="1"/>
        <v>8894</v>
      </c>
      <c r="AJ16" s="70"/>
    </row>
    <row r="17" spans="1:36" s="47" customFormat="1" x14ac:dyDescent="0.25">
      <c r="A17" s="46" t="s">
        <v>27</v>
      </c>
      <c r="B17" s="22">
        <f>B16*$B$8</f>
        <v>540.54</v>
      </c>
      <c r="C17" s="22">
        <f>C16*$B$8</f>
        <v>706.86</v>
      </c>
      <c r="D17" s="22">
        <f t="shared" ref="D17:L17" si="2">D16*$B$8</f>
        <v>628.32000000000005</v>
      </c>
      <c r="E17" s="22">
        <f t="shared" si="2"/>
        <v>1196.58</v>
      </c>
      <c r="F17" s="22">
        <f t="shared" si="2"/>
        <v>2767.38</v>
      </c>
      <c r="G17" s="22">
        <f t="shared" si="2"/>
        <v>1561.56</v>
      </c>
      <c r="H17" s="22">
        <f t="shared" si="2"/>
        <v>4241.16</v>
      </c>
      <c r="I17" s="22">
        <f t="shared" si="2"/>
        <v>1958.88</v>
      </c>
      <c r="J17" s="22">
        <f t="shared" si="2"/>
        <v>2674.98</v>
      </c>
      <c r="K17" s="22">
        <f t="shared" si="2"/>
        <v>1838.76</v>
      </c>
      <c r="L17" s="22">
        <f t="shared" si="2"/>
        <v>531.30000000000007</v>
      </c>
      <c r="M17" s="22">
        <f t="shared" ref="M17:R17" si="3">M16*$B$8</f>
        <v>1238.1600000000001</v>
      </c>
      <c r="N17" s="22">
        <f t="shared" si="3"/>
        <v>1325.94</v>
      </c>
      <c r="O17" s="22">
        <f t="shared" si="3"/>
        <v>1723.26</v>
      </c>
      <c r="P17" s="22">
        <f t="shared" si="3"/>
        <v>1381.38</v>
      </c>
      <c r="Q17" s="22">
        <f t="shared" si="3"/>
        <v>1787.94</v>
      </c>
      <c r="R17" s="22">
        <f t="shared" si="3"/>
        <v>2559.48</v>
      </c>
      <c r="S17" s="22">
        <f t="shared" ref="S17:AG17" si="4">S16*$B$8</f>
        <v>2342.34</v>
      </c>
      <c r="T17" s="22">
        <f t="shared" si="4"/>
        <v>1741.74</v>
      </c>
      <c r="U17" s="22">
        <f t="shared" si="4"/>
        <v>2744.28</v>
      </c>
      <c r="V17" s="22">
        <f t="shared" si="4"/>
        <v>1690.92</v>
      </c>
      <c r="W17" s="22">
        <f t="shared" si="4"/>
        <v>1219.68</v>
      </c>
      <c r="X17" s="22">
        <f t="shared" si="4"/>
        <v>734.58</v>
      </c>
      <c r="Y17" s="22">
        <f t="shared" si="4"/>
        <v>425.04</v>
      </c>
      <c r="Z17" s="22">
        <f t="shared" si="4"/>
        <v>1529.22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41090.28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117</v>
      </c>
      <c r="C22" s="20">
        <f t="shared" ref="C22:L22" si="11">+C16+C18+C20</f>
        <v>153</v>
      </c>
      <c r="D22" s="20">
        <f t="shared" si="11"/>
        <v>136</v>
      </c>
      <c r="E22" s="20">
        <f t="shared" si="11"/>
        <v>259</v>
      </c>
      <c r="F22" s="20">
        <f t="shared" si="11"/>
        <v>599</v>
      </c>
      <c r="G22" s="20">
        <f t="shared" si="11"/>
        <v>338</v>
      </c>
      <c r="H22" s="20">
        <f t="shared" si="11"/>
        <v>918</v>
      </c>
      <c r="I22" s="20">
        <f t="shared" si="11"/>
        <v>424</v>
      </c>
      <c r="J22" s="20">
        <f t="shared" si="11"/>
        <v>579</v>
      </c>
      <c r="K22" s="20">
        <f t="shared" si="11"/>
        <v>398</v>
      </c>
      <c r="L22" s="20">
        <f t="shared" si="11"/>
        <v>115</v>
      </c>
      <c r="M22" s="20">
        <f t="shared" ref="M22:S22" si="12">+M16+M18+M20</f>
        <v>268</v>
      </c>
      <c r="N22" s="20">
        <f t="shared" si="12"/>
        <v>287</v>
      </c>
      <c r="O22" s="20">
        <f t="shared" si="12"/>
        <v>373</v>
      </c>
      <c r="P22" s="20">
        <f t="shared" si="12"/>
        <v>299</v>
      </c>
      <c r="Q22" s="20">
        <f t="shared" si="12"/>
        <v>387</v>
      </c>
      <c r="R22" s="20">
        <f t="shared" si="12"/>
        <v>554</v>
      </c>
      <c r="S22" s="20">
        <f t="shared" si="12"/>
        <v>507</v>
      </c>
      <c r="T22" s="20">
        <f t="shared" ref="T22:AG22" si="13">+T16+T18+T20</f>
        <v>377</v>
      </c>
      <c r="U22" s="20">
        <f t="shared" si="13"/>
        <v>594</v>
      </c>
      <c r="V22" s="20">
        <f t="shared" si="13"/>
        <v>366</v>
      </c>
      <c r="W22" s="20">
        <f t="shared" si="13"/>
        <v>264</v>
      </c>
      <c r="X22" s="20">
        <f t="shared" si="13"/>
        <v>159</v>
      </c>
      <c r="Y22" s="20">
        <f t="shared" si="13"/>
        <v>92</v>
      </c>
      <c r="Z22" s="20">
        <f t="shared" si="13"/>
        <v>331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8894</v>
      </c>
    </row>
    <row r="23" spans="1:36" s="47" customFormat="1" x14ac:dyDescent="0.25">
      <c r="A23" s="48" t="s">
        <v>26</v>
      </c>
      <c r="B23" s="19">
        <f>+B17+B19+B21</f>
        <v>540.54</v>
      </c>
      <c r="C23" s="19">
        <f t="shared" ref="C23:L23" si="14">+C17+C19+C21</f>
        <v>706.86</v>
      </c>
      <c r="D23" s="19">
        <f t="shared" si="14"/>
        <v>628.32000000000005</v>
      </c>
      <c r="E23" s="19">
        <f t="shared" si="14"/>
        <v>1196.58</v>
      </c>
      <c r="F23" s="19">
        <f t="shared" si="14"/>
        <v>2767.38</v>
      </c>
      <c r="G23" s="19">
        <f t="shared" si="14"/>
        <v>1561.56</v>
      </c>
      <c r="H23" s="19">
        <f t="shared" si="14"/>
        <v>4241.16</v>
      </c>
      <c r="I23" s="19">
        <f t="shared" si="14"/>
        <v>1958.88</v>
      </c>
      <c r="J23" s="19">
        <f t="shared" si="14"/>
        <v>2674.98</v>
      </c>
      <c r="K23" s="19">
        <f t="shared" si="14"/>
        <v>1838.76</v>
      </c>
      <c r="L23" s="19">
        <f t="shared" si="14"/>
        <v>531.30000000000007</v>
      </c>
      <c r="M23" s="19">
        <f t="shared" ref="M23:S23" si="15">+M17+M19+M21</f>
        <v>1238.1600000000001</v>
      </c>
      <c r="N23" s="19">
        <f t="shared" si="15"/>
        <v>1325.94</v>
      </c>
      <c r="O23" s="19">
        <f t="shared" si="15"/>
        <v>1723.26</v>
      </c>
      <c r="P23" s="19">
        <f t="shared" si="15"/>
        <v>1381.38</v>
      </c>
      <c r="Q23" s="19">
        <f t="shared" si="15"/>
        <v>1787.94</v>
      </c>
      <c r="R23" s="19">
        <f t="shared" si="15"/>
        <v>2559.48</v>
      </c>
      <c r="S23" s="19">
        <f t="shared" si="15"/>
        <v>2342.34</v>
      </c>
      <c r="T23" s="19">
        <f t="shared" ref="T23:AG23" si="16">+T17+T19+T21</f>
        <v>1741.74</v>
      </c>
      <c r="U23" s="19">
        <f t="shared" si="16"/>
        <v>2744.28</v>
      </c>
      <c r="V23" s="19">
        <f t="shared" si="16"/>
        <v>1690.92</v>
      </c>
      <c r="W23" s="19">
        <f t="shared" si="16"/>
        <v>1219.68</v>
      </c>
      <c r="X23" s="19">
        <f t="shared" si="16"/>
        <v>734.58</v>
      </c>
      <c r="Y23" s="19">
        <f t="shared" si="16"/>
        <v>425.04</v>
      </c>
      <c r="Z23" s="19">
        <f t="shared" si="16"/>
        <v>1529.22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41090.28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>
        <v>39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39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180.18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180.18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39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39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180.18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180.18</v>
      </c>
    </row>
    <row r="32" spans="1:36" x14ac:dyDescent="0.25">
      <c r="A32" s="13" t="s">
        <v>34</v>
      </c>
      <c r="B32" s="36"/>
      <c r="C32" s="36"/>
      <c r="D32" s="36">
        <v>49.84</v>
      </c>
      <c r="E32" s="36"/>
      <c r="F32" s="36"/>
      <c r="G32" s="36"/>
      <c r="H32" s="36"/>
      <c r="I32" s="36"/>
      <c r="J32" s="36"/>
      <c r="K32" s="36">
        <v>66</v>
      </c>
      <c r="L32" s="36"/>
      <c r="M32" s="37"/>
      <c r="N32" s="37"/>
      <c r="O32" s="37"/>
      <c r="P32" s="37"/>
      <c r="Q32" s="37">
        <v>167.58</v>
      </c>
      <c r="R32" s="37"/>
      <c r="S32" s="37">
        <v>29</v>
      </c>
      <c r="T32" s="37"/>
      <c r="U32" s="37"/>
      <c r="V32" s="37"/>
      <c r="W32" s="37">
        <v>50.85</v>
      </c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363.27000000000004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230.26080000000002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304.92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774.21960000000013</v>
      </c>
      <c r="R33" s="22">
        <f t="shared" si="31"/>
        <v>0</v>
      </c>
      <c r="S33" s="22">
        <f t="shared" ref="S33:AG33" si="32">S32*$B$8</f>
        <v>133.97999999999999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234.92700000000002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1678.3074000000001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49.84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66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167.58</v>
      </c>
      <c r="R38" s="20">
        <f t="shared" si="40"/>
        <v>0</v>
      </c>
      <c r="S38" s="20">
        <f t="shared" si="40"/>
        <v>29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50.85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363.27000000000004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230.26080000000002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304.92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774.21960000000013</v>
      </c>
      <c r="R39" s="19">
        <f t="shared" si="43"/>
        <v>0</v>
      </c>
      <c r="S39" s="19">
        <f t="shared" si="43"/>
        <v>133.97999999999999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234.92700000000002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1678.3074000000001</v>
      </c>
    </row>
    <row r="40" spans="1:34" x14ac:dyDescent="0.25">
      <c r="A40" s="13" t="s">
        <v>43</v>
      </c>
      <c r="B40" s="36">
        <v>5.55</v>
      </c>
      <c r="C40" s="36"/>
      <c r="D40" s="36"/>
      <c r="E40" s="36"/>
      <c r="F40" s="36">
        <v>98.59</v>
      </c>
      <c r="G40" s="36"/>
      <c r="H40" s="36"/>
      <c r="I40" s="36"/>
      <c r="J40" s="36"/>
      <c r="K40" s="36"/>
      <c r="L40" s="36"/>
      <c r="M40" s="36">
        <v>16.91</v>
      </c>
      <c r="N40" s="36"/>
      <c r="O40" s="36"/>
      <c r="P40" s="36"/>
      <c r="Q40" s="36"/>
      <c r="R40" s="36"/>
      <c r="S40" s="36"/>
      <c r="T40" s="36"/>
      <c r="U40" s="36">
        <v>89.83</v>
      </c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210.88</v>
      </c>
    </row>
    <row r="41" spans="1:34" s="47" customFormat="1" x14ac:dyDescent="0.25">
      <c r="A41" s="46" t="s">
        <v>44</v>
      </c>
      <c r="B41" s="22">
        <f>B40*$B$8</f>
        <v>25.640999999999998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455.48580000000004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78.124200000000002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415.01460000000003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974.26560000000018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5.55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98.59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16.91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89.83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210.88</v>
      </c>
    </row>
    <row r="47" spans="1:34" s="47" customFormat="1" x14ac:dyDescent="0.25">
      <c r="A47" s="48" t="s">
        <v>48</v>
      </c>
      <c r="B47" s="19">
        <f>+B41+B43+B45</f>
        <v>25.640999999999998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455.48580000000004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78.124200000000002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415.01460000000003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974.26560000000018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388.35</v>
      </c>
      <c r="C49" s="44">
        <v>731.73</v>
      </c>
      <c r="D49" s="44">
        <v>1079.49</v>
      </c>
      <c r="E49" s="44">
        <v>1051.6600000000001</v>
      </c>
      <c r="F49" s="44">
        <v>997.8</v>
      </c>
      <c r="G49" s="44">
        <v>1280.75</v>
      </c>
      <c r="H49" s="44">
        <v>1302.45</v>
      </c>
      <c r="I49" s="44">
        <v>532.58000000000004</v>
      </c>
      <c r="J49" s="44">
        <v>965.1</v>
      </c>
      <c r="K49" s="44">
        <v>915.35</v>
      </c>
      <c r="L49" s="44">
        <v>79.27</v>
      </c>
      <c r="M49" s="45">
        <v>546.79</v>
      </c>
      <c r="N49" s="45">
        <v>471.9</v>
      </c>
      <c r="O49" s="45">
        <v>747.15</v>
      </c>
      <c r="P49" s="45">
        <v>147.11000000000001</v>
      </c>
      <c r="Q49" s="45">
        <v>1381.84</v>
      </c>
      <c r="R49" s="45">
        <v>627.83000000000004</v>
      </c>
      <c r="S49" s="45">
        <v>984.8</v>
      </c>
      <c r="T49" s="45">
        <v>919.32</v>
      </c>
      <c r="U49" s="45">
        <v>633.22</v>
      </c>
      <c r="V49" s="45">
        <v>992.83</v>
      </c>
      <c r="W49" s="45">
        <v>973.05</v>
      </c>
      <c r="X49" s="45">
        <v>319.07</v>
      </c>
      <c r="Y49" s="45">
        <v>417.19</v>
      </c>
      <c r="Z49" s="45">
        <v>206.63</v>
      </c>
      <c r="AA49" s="45"/>
      <c r="AB49" s="45"/>
      <c r="AC49" s="45"/>
      <c r="AD49" s="45"/>
      <c r="AE49" s="45"/>
      <c r="AF49" s="45"/>
      <c r="AG49" s="45"/>
      <c r="AH49" s="50">
        <f t="shared" si="29"/>
        <v>18693.259999999998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363.25</v>
      </c>
      <c r="C53" s="44">
        <v>484.52</v>
      </c>
      <c r="D53" s="44">
        <v>709.8</v>
      </c>
      <c r="E53" s="44">
        <v>200.54</v>
      </c>
      <c r="F53" s="44"/>
      <c r="G53" s="44"/>
      <c r="H53" s="44"/>
      <c r="I53" s="44"/>
      <c r="J53" s="44"/>
      <c r="K53" s="44"/>
      <c r="L53" s="44"/>
      <c r="M53" s="45"/>
      <c r="N53" s="45">
        <v>346.76</v>
      </c>
      <c r="O53" s="45">
        <v>239.81</v>
      </c>
      <c r="P53" s="45">
        <v>115.63</v>
      </c>
      <c r="Q53" s="45">
        <v>229.58</v>
      </c>
      <c r="R53" s="45"/>
      <c r="S53" s="45"/>
      <c r="T53" s="45"/>
      <c r="U53" s="45"/>
      <c r="V53" s="45"/>
      <c r="W53" s="45"/>
      <c r="X53" s="45"/>
      <c r="Y53" s="45">
        <v>50.19</v>
      </c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2740.08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>
        <v>112.08</v>
      </c>
      <c r="N54" s="45">
        <v>32.75</v>
      </c>
      <c r="O54" s="45"/>
      <c r="P54" s="45"/>
      <c r="Q54" s="45"/>
      <c r="R54" s="45">
        <v>38.24</v>
      </c>
      <c r="S54" s="45"/>
      <c r="T54" s="45"/>
      <c r="U54" s="45"/>
      <c r="V54" s="45"/>
      <c r="W54" s="45"/>
      <c r="X54" s="45"/>
      <c r="Y54" s="45">
        <v>2.39</v>
      </c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185.45999999999998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>
        <v>75.47</v>
      </c>
      <c r="H55" s="44"/>
      <c r="I55" s="44">
        <v>26.92</v>
      </c>
      <c r="J55" s="44">
        <v>70.16</v>
      </c>
      <c r="K55" s="44"/>
      <c r="L55" s="44">
        <v>58.88</v>
      </c>
      <c r="M55" s="45"/>
      <c r="N55" s="45"/>
      <c r="O55" s="45"/>
      <c r="P55" s="45">
        <v>71.569999999999993</v>
      </c>
      <c r="Q55" s="45"/>
      <c r="R55" s="45"/>
      <c r="S55" s="45">
        <v>318.89</v>
      </c>
      <c r="T55" s="45">
        <v>8.9600000000000009</v>
      </c>
      <c r="U55" s="45">
        <v>13.27</v>
      </c>
      <c r="V55" s="45">
        <v>64.62</v>
      </c>
      <c r="W55" s="45">
        <v>108</v>
      </c>
      <c r="X55" s="45">
        <v>34.35</v>
      </c>
      <c r="Y55" s="45">
        <v>12.96</v>
      </c>
      <c r="Z55" s="45">
        <v>247.66</v>
      </c>
      <c r="AA55" s="45"/>
      <c r="AB55" s="45"/>
      <c r="AC55" s="45"/>
      <c r="AD55" s="45"/>
      <c r="AE55" s="45"/>
      <c r="AF55" s="45"/>
      <c r="AG55" s="45"/>
      <c r="AH55" s="50">
        <f t="shared" si="29"/>
        <v>1111.71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1317.7809999999999</v>
      </c>
      <c r="C64" s="53">
        <f t="shared" ref="C64:AG64" si="61">+C15+C23+C31+C39+C47+C48+C49+C50+C51+C52+C53+C54+C55+C56+C57+C58+C59+C60+C61+C62+C63</f>
        <v>1923.1100000000001</v>
      </c>
      <c r="D64" s="53">
        <f t="shared" si="61"/>
        <v>2836.8708000000006</v>
      </c>
      <c r="E64" s="53">
        <f t="shared" si="61"/>
        <v>2458.7799999999997</v>
      </c>
      <c r="F64" s="53">
        <f t="shared" si="61"/>
        <v>4273.6657999999998</v>
      </c>
      <c r="G64" s="53">
        <f t="shared" si="61"/>
        <v>3122.3799999999997</v>
      </c>
      <c r="H64" s="53">
        <f t="shared" si="61"/>
        <v>5695.5099999999993</v>
      </c>
      <c r="I64" s="53">
        <f t="shared" si="61"/>
        <v>2518.38</v>
      </c>
      <c r="J64" s="53">
        <f t="shared" si="61"/>
        <v>3710.24</v>
      </c>
      <c r="K64" s="53">
        <f t="shared" si="61"/>
        <v>3068.0299999999997</v>
      </c>
      <c r="L64" s="53">
        <f t="shared" si="61"/>
        <v>669.45</v>
      </c>
      <c r="M64" s="53">
        <f t="shared" si="61"/>
        <v>1975.1541999999999</v>
      </c>
      <c r="N64" s="53">
        <f t="shared" si="61"/>
        <v>2177.3500000000004</v>
      </c>
      <c r="O64" s="53">
        <f t="shared" si="61"/>
        <v>2902.9</v>
      </c>
      <c r="P64" s="53">
        <f t="shared" si="61"/>
        <v>1715.6900000000003</v>
      </c>
      <c r="Q64" s="53">
        <f t="shared" si="61"/>
        <v>4173.5796</v>
      </c>
      <c r="R64" s="53">
        <f t="shared" si="61"/>
        <v>3225.5499999999997</v>
      </c>
      <c r="S64" s="53">
        <f t="shared" si="61"/>
        <v>3780.0099999999998</v>
      </c>
      <c r="T64" s="53">
        <f t="shared" si="61"/>
        <v>2689.2200000000003</v>
      </c>
      <c r="U64" s="53">
        <f t="shared" si="61"/>
        <v>3805.7846000000004</v>
      </c>
      <c r="V64" s="53">
        <f t="shared" si="61"/>
        <v>2748.37</v>
      </c>
      <c r="W64" s="53">
        <f t="shared" si="61"/>
        <v>2539.7569999999996</v>
      </c>
      <c r="X64" s="53">
        <f t="shared" si="61"/>
        <v>1124.5</v>
      </c>
      <c r="Y64" s="53">
        <f t="shared" si="61"/>
        <v>966.97000000000014</v>
      </c>
      <c r="Z64" s="53">
        <f t="shared" si="61"/>
        <v>1993.2100000000003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67412.243000000002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9 D</v>
      </c>
      <c r="K66" s="55" t="str">
        <f t="shared" si="62"/>
        <v>CAJA 10 D</v>
      </c>
      <c r="L66" s="55" t="str">
        <f t="shared" si="62"/>
        <v>CAJA 12 D</v>
      </c>
      <c r="M66" s="55" t="str">
        <f t="shared" si="62"/>
        <v>CAJA 15 D</v>
      </c>
      <c r="N66" s="55" t="str">
        <f t="shared" si="62"/>
        <v>CAJA 1 N</v>
      </c>
      <c r="O66" s="55" t="str">
        <f t="shared" si="62"/>
        <v>CAJA 2 N</v>
      </c>
      <c r="P66" s="55" t="str">
        <f t="shared" si="62"/>
        <v>CAJA 3 N</v>
      </c>
      <c r="Q66" s="55" t="str">
        <f t="shared" si="62"/>
        <v>CAJA 4 N</v>
      </c>
      <c r="R66" s="55" t="str">
        <f t="shared" si="62"/>
        <v>CAJA 5 N</v>
      </c>
      <c r="S66" s="55" t="str">
        <f t="shared" si="62"/>
        <v>CAJA 6 N</v>
      </c>
      <c r="T66" s="55" t="str">
        <f t="shared" si="62"/>
        <v>CAJA 7 N</v>
      </c>
      <c r="U66" s="55" t="str">
        <f t="shared" si="62"/>
        <v>CAJA 8 N</v>
      </c>
      <c r="V66" s="55" t="str">
        <f t="shared" si="62"/>
        <v>CAJA 9 N</v>
      </c>
      <c r="W66" s="55" t="str">
        <f t="shared" si="62"/>
        <v>CAJA 10 N</v>
      </c>
      <c r="X66" s="55" t="str">
        <f t="shared" si="62"/>
        <v>CAJA 12 N</v>
      </c>
      <c r="Y66" s="55" t="str">
        <f t="shared" si="62"/>
        <v>CAJA 14 N</v>
      </c>
      <c r="Z66" s="55" t="str">
        <f t="shared" si="62"/>
        <v>CAJA 15 N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1317.06</v>
      </c>
      <c r="C67" s="57">
        <f t="shared" ref="C67:L67" si="63">C12</f>
        <v>1916.41</v>
      </c>
      <c r="D67" s="57">
        <f t="shared" si="63"/>
        <v>2834.64</v>
      </c>
      <c r="E67" s="57">
        <f t="shared" si="63"/>
        <v>2458.02</v>
      </c>
      <c r="F67" s="57">
        <f t="shared" si="63"/>
        <v>4272.93</v>
      </c>
      <c r="G67" s="57">
        <f t="shared" si="63"/>
        <v>3121.47</v>
      </c>
      <c r="H67" s="57">
        <f t="shared" si="63"/>
        <v>5691.96</v>
      </c>
      <c r="I67" s="57">
        <f t="shared" si="63"/>
        <v>2508.96</v>
      </c>
      <c r="J67" s="57">
        <f t="shared" si="63"/>
        <v>3688.6</v>
      </c>
      <c r="K67" s="57">
        <f t="shared" si="63"/>
        <v>3066.91</v>
      </c>
      <c r="L67" s="57">
        <f t="shared" si="63"/>
        <v>647.1</v>
      </c>
      <c r="M67" s="57">
        <f t="shared" ref="M67:AG67" si="64">M12</f>
        <v>1898.06</v>
      </c>
      <c r="N67" s="57">
        <f t="shared" si="64"/>
        <v>2159.62</v>
      </c>
      <c r="O67" s="57">
        <f t="shared" si="64"/>
        <v>2898.69</v>
      </c>
      <c r="P67" s="57">
        <f t="shared" si="64"/>
        <v>1693.06</v>
      </c>
      <c r="Q67" s="57">
        <f t="shared" si="64"/>
        <v>4146.68</v>
      </c>
      <c r="R67" s="57">
        <f t="shared" si="64"/>
        <v>3199.5</v>
      </c>
      <c r="S67" s="57">
        <f t="shared" si="64"/>
        <v>3752.43</v>
      </c>
      <c r="T67" s="57">
        <f t="shared" si="64"/>
        <v>2685.7</v>
      </c>
      <c r="U67" s="57">
        <f t="shared" si="64"/>
        <v>3785.92</v>
      </c>
      <c r="V67" s="57">
        <f t="shared" si="64"/>
        <v>2699.85</v>
      </c>
      <c r="W67" s="57">
        <f t="shared" si="64"/>
        <v>2539.5300000000002</v>
      </c>
      <c r="X67" s="57">
        <f t="shared" si="64"/>
        <v>1123.8399999999999</v>
      </c>
      <c r="Y67" s="57">
        <f t="shared" si="64"/>
        <v>960.34</v>
      </c>
      <c r="Z67" s="57">
        <f t="shared" si="64"/>
        <v>1992.78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67060.059999999983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1317.06</v>
      </c>
      <c r="C69" s="59">
        <f t="shared" ref="C69:L69" si="67">+C67+C68</f>
        <v>1916.41</v>
      </c>
      <c r="D69" s="59">
        <f t="shared" si="67"/>
        <v>2834.64</v>
      </c>
      <c r="E69" s="59">
        <f t="shared" si="67"/>
        <v>2458.02</v>
      </c>
      <c r="F69" s="59">
        <f t="shared" si="67"/>
        <v>4272.93</v>
      </c>
      <c r="G69" s="59">
        <f t="shared" si="67"/>
        <v>3121.47</v>
      </c>
      <c r="H69" s="59">
        <f t="shared" si="67"/>
        <v>5691.96</v>
      </c>
      <c r="I69" s="59">
        <f t="shared" si="67"/>
        <v>2508.96</v>
      </c>
      <c r="J69" s="59">
        <f t="shared" si="67"/>
        <v>3688.6</v>
      </c>
      <c r="K69" s="59">
        <f t="shared" si="67"/>
        <v>3066.91</v>
      </c>
      <c r="L69" s="59">
        <f t="shared" si="67"/>
        <v>647.1</v>
      </c>
      <c r="M69" s="59">
        <f t="shared" ref="M69:AG69" si="68">+M67+M68</f>
        <v>1898.06</v>
      </c>
      <c r="N69" s="59">
        <f t="shared" si="68"/>
        <v>2159.62</v>
      </c>
      <c r="O69" s="59">
        <f t="shared" si="68"/>
        <v>2898.69</v>
      </c>
      <c r="P69" s="59">
        <f t="shared" si="68"/>
        <v>1693.06</v>
      </c>
      <c r="Q69" s="59">
        <f t="shared" si="68"/>
        <v>4146.68</v>
      </c>
      <c r="R69" s="59">
        <f t="shared" si="68"/>
        <v>3199.5</v>
      </c>
      <c r="S69" s="59">
        <f t="shared" si="68"/>
        <v>3752.43</v>
      </c>
      <c r="T69" s="59">
        <f t="shared" si="68"/>
        <v>2685.7</v>
      </c>
      <c r="U69" s="59">
        <f t="shared" si="68"/>
        <v>3785.92</v>
      </c>
      <c r="V69" s="59">
        <f t="shared" si="68"/>
        <v>2699.85</v>
      </c>
      <c r="W69" s="59">
        <f t="shared" si="68"/>
        <v>2539.5300000000002</v>
      </c>
      <c r="X69" s="59">
        <f t="shared" si="68"/>
        <v>1123.8399999999999</v>
      </c>
      <c r="Y69" s="59">
        <f t="shared" si="68"/>
        <v>960.34</v>
      </c>
      <c r="Z69" s="59">
        <f t="shared" si="68"/>
        <v>1992.78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67060.059999999983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0.72100000000000364</v>
      </c>
      <c r="C70" s="57">
        <f t="shared" si="69"/>
        <v>6.7000000000000455</v>
      </c>
      <c r="D70" s="57">
        <f t="shared" si="69"/>
        <v>2.2308000000007269</v>
      </c>
      <c r="E70" s="57">
        <f t="shared" si="69"/>
        <v>0.75999999999976353</v>
      </c>
      <c r="F70" s="57">
        <f t="shared" si="69"/>
        <v>0.73579999999947177</v>
      </c>
      <c r="G70" s="57">
        <f t="shared" si="69"/>
        <v>0.90999999999985448</v>
      </c>
      <c r="H70" s="57">
        <f t="shared" si="69"/>
        <v>3.5499999999992724</v>
      </c>
      <c r="I70" s="57">
        <f t="shared" si="69"/>
        <v>9.4200000000000728</v>
      </c>
      <c r="J70" s="57">
        <f t="shared" si="69"/>
        <v>21.639999999999873</v>
      </c>
      <c r="K70" s="57">
        <f t="shared" si="69"/>
        <v>1.1199999999998909</v>
      </c>
      <c r="L70" s="57">
        <f t="shared" si="69"/>
        <v>22.350000000000023</v>
      </c>
      <c r="M70" s="57">
        <f t="shared" ref="M70:AG70" si="70">+M64-M69</f>
        <v>77.094200000000001</v>
      </c>
      <c r="N70" s="57">
        <f t="shared" si="70"/>
        <v>17.730000000000473</v>
      </c>
      <c r="O70" s="57">
        <f t="shared" si="70"/>
        <v>4.2100000000000364</v>
      </c>
      <c r="P70" s="57">
        <f t="shared" si="70"/>
        <v>22.630000000000337</v>
      </c>
      <c r="Q70" s="57">
        <f t="shared" si="70"/>
        <v>26.899599999999737</v>
      </c>
      <c r="R70" s="57">
        <f t="shared" si="70"/>
        <v>26.049999999999727</v>
      </c>
      <c r="S70" s="57">
        <f t="shared" si="70"/>
        <v>27.579999999999927</v>
      </c>
      <c r="T70" s="57">
        <f t="shared" si="70"/>
        <v>3.5200000000004366</v>
      </c>
      <c r="U70" s="57">
        <f t="shared" si="70"/>
        <v>19.864600000000337</v>
      </c>
      <c r="V70" s="57">
        <f t="shared" si="70"/>
        <v>48.519999999999982</v>
      </c>
      <c r="W70" s="57">
        <f t="shared" si="70"/>
        <v>0.22699999999940701</v>
      </c>
      <c r="X70" s="57">
        <f t="shared" si="70"/>
        <v>0.66000000000008185</v>
      </c>
      <c r="Y70" s="57">
        <f t="shared" si="70"/>
        <v>6.6300000000001091</v>
      </c>
      <c r="Z70" s="57">
        <f t="shared" si="70"/>
        <v>0.43000000000029104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352.18299999999988</v>
      </c>
    </row>
    <row r="71" spans="1:34" ht="101.25" customHeight="1" x14ac:dyDescent="0.25">
      <c r="A71" s="77" t="s">
        <v>96</v>
      </c>
      <c r="B71" s="14"/>
      <c r="C71" s="14" t="s">
        <v>121</v>
      </c>
      <c r="D71" s="14"/>
      <c r="E71" s="14"/>
      <c r="F71" s="14" t="s">
        <v>122</v>
      </c>
      <c r="G71" s="14"/>
      <c r="H71" s="14"/>
      <c r="I71" s="14" t="s">
        <v>123</v>
      </c>
      <c r="J71" s="14" t="s">
        <v>124</v>
      </c>
      <c r="K71" s="14"/>
      <c r="L71" s="14" t="s">
        <v>125</v>
      </c>
      <c r="M71" s="29" t="s">
        <v>126</v>
      </c>
      <c r="N71" s="29" t="s">
        <v>132</v>
      </c>
      <c r="O71" s="29"/>
      <c r="P71" s="29" t="s">
        <v>133</v>
      </c>
      <c r="Q71" s="29" t="s">
        <v>134</v>
      </c>
      <c r="R71" s="29" t="s">
        <v>135</v>
      </c>
      <c r="S71" s="29" t="s">
        <v>136</v>
      </c>
      <c r="T71" s="29"/>
      <c r="U71" s="29" t="s">
        <v>137</v>
      </c>
      <c r="V71" s="29" t="s">
        <v>138</v>
      </c>
      <c r="W71" s="29"/>
      <c r="X71" s="29"/>
      <c r="Y71" s="29" t="s">
        <v>139</v>
      </c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K50" sqref="K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 t="s">
        <v>70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1169.72</v>
      </c>
      <c r="C12" s="26">
        <v>1941.59</v>
      </c>
      <c r="D12" s="26">
        <v>1365.26</v>
      </c>
      <c r="E12" s="26">
        <v>2079.46</v>
      </c>
      <c r="F12" s="26">
        <v>1295.33</v>
      </c>
      <c r="G12" s="26">
        <v>475.86</v>
      </c>
      <c r="H12" s="26">
        <v>796.43</v>
      </c>
      <c r="I12" s="26">
        <v>2399.06</v>
      </c>
      <c r="J12" s="26">
        <v>2312.0100000000002</v>
      </c>
      <c r="K12" s="26">
        <v>2355.4</v>
      </c>
      <c r="L12" s="26">
        <v>2636.57</v>
      </c>
      <c r="M12" s="26">
        <v>1822.59</v>
      </c>
      <c r="N12" s="26">
        <v>1878.28</v>
      </c>
      <c r="O12" s="26">
        <v>1337.87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23865.429999999997</v>
      </c>
      <c r="AI12" s="26">
        <v>23865.42</v>
      </c>
      <c r="AJ12" s="69">
        <f>+AI12-AH12</f>
        <v>-9.9999999983992893E-3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18</v>
      </c>
      <c r="G13" s="26"/>
      <c r="H13" s="26"/>
      <c r="I13" s="26"/>
      <c r="J13" s="26"/>
      <c r="K13" s="26">
        <v>12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30</v>
      </c>
      <c r="AI13" s="26"/>
      <c r="AJ13" s="69">
        <f>+AI13-AH13</f>
        <v>-30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6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44.5</v>
      </c>
      <c r="C15" s="23">
        <v>53.6</v>
      </c>
      <c r="D15" s="23">
        <v>0</v>
      </c>
      <c r="E15" s="23">
        <v>114.1</v>
      </c>
      <c r="F15" s="23">
        <v>20.2</v>
      </c>
      <c r="G15" s="23">
        <v>6</v>
      </c>
      <c r="H15" s="23">
        <v>0</v>
      </c>
      <c r="I15" s="23">
        <v>179.5</v>
      </c>
      <c r="J15" s="23">
        <v>19</v>
      </c>
      <c r="K15" s="23">
        <v>30</v>
      </c>
      <c r="L15" s="23">
        <v>69.55</v>
      </c>
      <c r="M15" s="23">
        <v>35.1</v>
      </c>
      <c r="N15" s="23">
        <v>25.5</v>
      </c>
      <c r="O15" s="23">
        <v>61.45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658.5</v>
      </c>
    </row>
    <row r="16" spans="1:36" s="32" customFormat="1" x14ac:dyDescent="0.25">
      <c r="A16" s="30" t="s">
        <v>20</v>
      </c>
      <c r="B16" s="31">
        <v>47</v>
      </c>
      <c r="C16" s="31">
        <v>186</v>
      </c>
      <c r="D16" s="31">
        <v>136</v>
      </c>
      <c r="E16" s="31">
        <v>190</v>
      </c>
      <c r="F16" s="31">
        <v>153</v>
      </c>
      <c r="G16" s="31">
        <v>26</v>
      </c>
      <c r="H16" s="31">
        <v>69</v>
      </c>
      <c r="I16" s="31">
        <v>202</v>
      </c>
      <c r="J16" s="31">
        <v>291</v>
      </c>
      <c r="K16" s="31">
        <v>279</v>
      </c>
      <c r="L16" s="31">
        <v>371</v>
      </c>
      <c r="M16" s="31">
        <v>238</v>
      </c>
      <c r="N16" s="31">
        <v>228</v>
      </c>
      <c r="O16" s="31">
        <v>151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2567</v>
      </c>
      <c r="AJ16" s="70"/>
    </row>
    <row r="17" spans="1:36" s="47" customFormat="1" x14ac:dyDescent="0.25">
      <c r="A17" s="46" t="s">
        <v>27</v>
      </c>
      <c r="B17" s="22">
        <f>B16*$B$8</f>
        <v>217.14000000000001</v>
      </c>
      <c r="C17" s="22">
        <f>C16*$B$8</f>
        <v>859.32</v>
      </c>
      <c r="D17" s="22">
        <f t="shared" ref="D17:AG17" si="2">D16*$B$8</f>
        <v>628.32000000000005</v>
      </c>
      <c r="E17" s="22">
        <f t="shared" si="2"/>
        <v>877.80000000000007</v>
      </c>
      <c r="F17" s="22">
        <f t="shared" si="2"/>
        <v>706.86</v>
      </c>
      <c r="G17" s="22">
        <f t="shared" si="2"/>
        <v>120.12</v>
      </c>
      <c r="H17" s="22">
        <f t="shared" si="2"/>
        <v>318.78000000000003</v>
      </c>
      <c r="I17" s="22">
        <f t="shared" si="2"/>
        <v>933.24</v>
      </c>
      <c r="J17" s="22">
        <f t="shared" si="2"/>
        <v>1344.42</v>
      </c>
      <c r="K17" s="22">
        <f t="shared" si="2"/>
        <v>1288.98</v>
      </c>
      <c r="L17" s="22">
        <f t="shared" si="2"/>
        <v>1714.02</v>
      </c>
      <c r="M17" s="22">
        <f t="shared" si="2"/>
        <v>1099.56</v>
      </c>
      <c r="N17" s="22">
        <f t="shared" si="2"/>
        <v>1053.3600000000001</v>
      </c>
      <c r="O17" s="22">
        <f t="shared" si="2"/>
        <v>697.62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11859.540000000003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47</v>
      </c>
      <c r="C22" s="20">
        <f t="shared" ref="C22:AG23" si="5">+C16+C18+C20</f>
        <v>186</v>
      </c>
      <c r="D22" s="20">
        <f t="shared" si="5"/>
        <v>136</v>
      </c>
      <c r="E22" s="20">
        <f t="shared" si="5"/>
        <v>190</v>
      </c>
      <c r="F22" s="20">
        <f t="shared" si="5"/>
        <v>153</v>
      </c>
      <c r="G22" s="20">
        <f t="shared" si="5"/>
        <v>26</v>
      </c>
      <c r="H22" s="20">
        <f t="shared" si="5"/>
        <v>69</v>
      </c>
      <c r="I22" s="20">
        <f t="shared" si="5"/>
        <v>202</v>
      </c>
      <c r="J22" s="20">
        <f t="shared" si="5"/>
        <v>291</v>
      </c>
      <c r="K22" s="20">
        <f t="shared" si="5"/>
        <v>279</v>
      </c>
      <c r="L22" s="20">
        <f t="shared" si="5"/>
        <v>371</v>
      </c>
      <c r="M22" s="20">
        <f t="shared" si="5"/>
        <v>238</v>
      </c>
      <c r="N22" s="20">
        <f t="shared" si="5"/>
        <v>228</v>
      </c>
      <c r="O22" s="20">
        <f t="shared" si="5"/>
        <v>151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2567</v>
      </c>
    </row>
    <row r="23" spans="1:36" s="47" customFormat="1" x14ac:dyDescent="0.25">
      <c r="A23" s="48" t="s">
        <v>26</v>
      </c>
      <c r="B23" s="19">
        <f>+B17+B19+B21</f>
        <v>217.14000000000001</v>
      </c>
      <c r="C23" s="19">
        <f t="shared" si="5"/>
        <v>859.32</v>
      </c>
      <c r="D23" s="19">
        <f t="shared" si="5"/>
        <v>628.32000000000005</v>
      </c>
      <c r="E23" s="19">
        <f t="shared" si="5"/>
        <v>877.80000000000007</v>
      </c>
      <c r="F23" s="19">
        <f t="shared" si="5"/>
        <v>706.86</v>
      </c>
      <c r="G23" s="19">
        <f t="shared" si="5"/>
        <v>120.12</v>
      </c>
      <c r="H23" s="19">
        <f t="shared" si="5"/>
        <v>318.78000000000003</v>
      </c>
      <c r="I23" s="19">
        <f t="shared" si="5"/>
        <v>933.24</v>
      </c>
      <c r="J23" s="19">
        <f t="shared" si="5"/>
        <v>1344.42</v>
      </c>
      <c r="K23" s="19">
        <f t="shared" si="5"/>
        <v>1288.98</v>
      </c>
      <c r="L23" s="19">
        <f t="shared" si="5"/>
        <v>1714.02</v>
      </c>
      <c r="M23" s="19">
        <f t="shared" si="5"/>
        <v>1099.56</v>
      </c>
      <c r="N23" s="19">
        <f t="shared" si="5"/>
        <v>1053.3600000000001</v>
      </c>
      <c r="O23" s="19">
        <f t="shared" si="5"/>
        <v>697.62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11859.540000000003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21.55</v>
      </c>
      <c r="J32" s="36"/>
      <c r="K32" s="36"/>
      <c r="L32" s="36"/>
      <c r="M32" s="37"/>
      <c r="N32" s="37"/>
      <c r="O32" s="37">
        <v>51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72.55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99.561000000000007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235.62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335.18100000000004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21.55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51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72.55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99.561000000000007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235.62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335.18100000000004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>
        <v>18.5</v>
      </c>
      <c r="L40" s="36"/>
      <c r="M40" s="36">
        <v>17.170000000000002</v>
      </c>
      <c r="N40" s="36">
        <v>15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50.67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85.47</v>
      </c>
      <c r="L41" s="22">
        <f t="shared" si="16"/>
        <v>0</v>
      </c>
      <c r="M41" s="22">
        <f t="shared" si="16"/>
        <v>79.325400000000016</v>
      </c>
      <c r="N41" s="22">
        <f t="shared" si="16"/>
        <v>69.3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234.09540000000004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18.5</v>
      </c>
      <c r="L46" s="20">
        <f t="shared" si="19"/>
        <v>0</v>
      </c>
      <c r="M46" s="20">
        <f t="shared" si="19"/>
        <v>17.170000000000002</v>
      </c>
      <c r="N46" s="20">
        <f t="shared" si="19"/>
        <v>15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50.67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85.47</v>
      </c>
      <c r="L47" s="19">
        <f t="shared" si="19"/>
        <v>0</v>
      </c>
      <c r="M47" s="19">
        <f t="shared" si="19"/>
        <v>79.325400000000016</v>
      </c>
      <c r="N47" s="19">
        <f t="shared" si="19"/>
        <v>69.3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234.09540000000004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847.16</v>
      </c>
      <c r="C49" s="44">
        <v>678.71</v>
      </c>
      <c r="D49" s="44">
        <v>533.48</v>
      </c>
      <c r="E49" s="44">
        <v>1013.97</v>
      </c>
      <c r="F49" s="44">
        <v>507.85</v>
      </c>
      <c r="G49" s="44">
        <v>325.73</v>
      </c>
      <c r="H49" s="44">
        <v>417.26</v>
      </c>
      <c r="I49" s="44">
        <v>978.89</v>
      </c>
      <c r="J49" s="44">
        <v>700.49</v>
      </c>
      <c r="K49" s="44">
        <v>657.53</v>
      </c>
      <c r="L49" s="44">
        <v>807.03</v>
      </c>
      <c r="M49" s="45">
        <v>382.1</v>
      </c>
      <c r="N49" s="45">
        <v>685.98</v>
      </c>
      <c r="O49" s="45">
        <v>176.31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8712.49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62.26</v>
      </c>
      <c r="C53" s="44">
        <v>193.95</v>
      </c>
      <c r="D53" s="44">
        <v>210.99</v>
      </c>
      <c r="E53" s="44"/>
      <c r="F53" s="44">
        <v>63.47</v>
      </c>
      <c r="G53" s="44"/>
      <c r="H53" s="44">
        <v>84.26</v>
      </c>
      <c r="I53" s="44">
        <v>203.24</v>
      </c>
      <c r="J53" s="44">
        <v>251.31</v>
      </c>
      <c r="K53" s="44">
        <v>105.38</v>
      </c>
      <c r="L53" s="44"/>
      <c r="M53" s="45">
        <v>229.09</v>
      </c>
      <c r="N53" s="45"/>
      <c r="O53" s="45">
        <v>135.56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1539.51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22.81</v>
      </c>
      <c r="G54" s="44"/>
      <c r="H54" s="44"/>
      <c r="I54" s="44"/>
      <c r="J54" s="44"/>
      <c r="K54" s="44">
        <v>202.13</v>
      </c>
      <c r="L54" s="44"/>
      <c r="M54" s="45"/>
      <c r="N54" s="45">
        <v>1.5</v>
      </c>
      <c r="O54" s="45">
        <v>11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237.44</v>
      </c>
    </row>
    <row r="55" spans="1:34" x14ac:dyDescent="0.25">
      <c r="A55" s="17" t="s">
        <v>52</v>
      </c>
      <c r="B55" s="44">
        <v>0</v>
      </c>
      <c r="C55" s="44">
        <v>161.76</v>
      </c>
      <c r="D55" s="44">
        <v>0</v>
      </c>
      <c r="E55" s="44">
        <v>77.400000000000006</v>
      </c>
      <c r="F55" s="44"/>
      <c r="G55" s="44">
        <v>23.57</v>
      </c>
      <c r="H55" s="44"/>
      <c r="I55" s="44"/>
      <c r="J55" s="44"/>
      <c r="K55" s="44"/>
      <c r="L55" s="44">
        <v>56.27</v>
      </c>
      <c r="M55" s="45"/>
      <c r="N55" s="45">
        <v>45.39</v>
      </c>
      <c r="O55" s="45">
        <v>22.71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387.09999999999997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1171.06</v>
      </c>
      <c r="C64" s="53">
        <f t="shared" ref="C64:AG64" si="21">+C15+C23+C31+C39+C47+C48+C49+C50+C51+C52+C53+C54+C55+C56+C57+C58+C59+C60+C61+C62+C63</f>
        <v>1947.3400000000001</v>
      </c>
      <c r="D64" s="53">
        <f t="shared" si="21"/>
        <v>1372.7900000000002</v>
      </c>
      <c r="E64" s="53">
        <f t="shared" si="21"/>
        <v>2083.27</v>
      </c>
      <c r="F64" s="53">
        <f t="shared" si="21"/>
        <v>1321.19</v>
      </c>
      <c r="G64" s="53">
        <f t="shared" si="21"/>
        <v>475.42</v>
      </c>
      <c r="H64" s="53">
        <f t="shared" si="21"/>
        <v>820.3</v>
      </c>
      <c r="I64" s="53">
        <f t="shared" si="21"/>
        <v>2394.4309999999996</v>
      </c>
      <c r="J64" s="53">
        <f t="shared" si="21"/>
        <v>2315.2199999999998</v>
      </c>
      <c r="K64" s="53">
        <f t="shared" si="21"/>
        <v>2369.4900000000002</v>
      </c>
      <c r="L64" s="53">
        <f t="shared" si="21"/>
        <v>2646.87</v>
      </c>
      <c r="M64" s="53">
        <f t="shared" si="21"/>
        <v>1825.1753999999999</v>
      </c>
      <c r="N64" s="53">
        <f t="shared" si="21"/>
        <v>1881.0300000000002</v>
      </c>
      <c r="O64" s="53">
        <f t="shared" si="21"/>
        <v>1340.27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23963.856399999997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 t="str">
        <f t="shared" si="22"/>
        <v>CAJA 9 N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1169.72</v>
      </c>
      <c r="C67" s="57">
        <f t="shared" ref="C67:L67" si="23">C12</f>
        <v>1941.59</v>
      </c>
      <c r="D67" s="57">
        <f t="shared" si="23"/>
        <v>1365.26</v>
      </c>
      <c r="E67" s="57">
        <f t="shared" si="23"/>
        <v>2079.46</v>
      </c>
      <c r="F67" s="57">
        <f t="shared" si="23"/>
        <v>1295.33</v>
      </c>
      <c r="G67" s="57">
        <f t="shared" si="23"/>
        <v>475.86</v>
      </c>
      <c r="H67" s="57">
        <f t="shared" si="23"/>
        <v>796.43</v>
      </c>
      <c r="I67" s="57">
        <f t="shared" si="23"/>
        <v>2399.06</v>
      </c>
      <c r="J67" s="57">
        <f t="shared" si="23"/>
        <v>2312.0100000000002</v>
      </c>
      <c r="K67" s="57">
        <f t="shared" si="23"/>
        <v>2355.4</v>
      </c>
      <c r="L67" s="57">
        <f t="shared" si="23"/>
        <v>2636.57</v>
      </c>
      <c r="M67" s="57">
        <f t="shared" si="22"/>
        <v>1822.59</v>
      </c>
      <c r="N67" s="57">
        <f t="shared" si="22"/>
        <v>1878.28</v>
      </c>
      <c r="O67" s="57">
        <f t="shared" si="22"/>
        <v>1337.87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23865.429999999997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24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12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36</v>
      </c>
    </row>
    <row r="69" spans="1:34" s="47" customFormat="1" x14ac:dyDescent="0.25">
      <c r="A69" s="58" t="s">
        <v>94</v>
      </c>
      <c r="B69" s="59">
        <f>+B67+B68</f>
        <v>1169.72</v>
      </c>
      <c r="C69" s="59">
        <f t="shared" ref="C69:AG69" si="25">+C67+C68</f>
        <v>1941.59</v>
      </c>
      <c r="D69" s="59">
        <f t="shared" si="25"/>
        <v>1365.26</v>
      </c>
      <c r="E69" s="59">
        <f t="shared" si="25"/>
        <v>2079.46</v>
      </c>
      <c r="F69" s="59">
        <f t="shared" si="25"/>
        <v>1319.33</v>
      </c>
      <c r="G69" s="59">
        <f t="shared" si="25"/>
        <v>475.86</v>
      </c>
      <c r="H69" s="59">
        <f t="shared" si="25"/>
        <v>796.43</v>
      </c>
      <c r="I69" s="59">
        <f t="shared" si="25"/>
        <v>2399.06</v>
      </c>
      <c r="J69" s="59">
        <f t="shared" si="25"/>
        <v>2312.0100000000002</v>
      </c>
      <c r="K69" s="59">
        <f t="shared" si="25"/>
        <v>2367.4</v>
      </c>
      <c r="L69" s="59">
        <f t="shared" si="25"/>
        <v>2636.57</v>
      </c>
      <c r="M69" s="59">
        <f t="shared" si="25"/>
        <v>1822.59</v>
      </c>
      <c r="N69" s="59">
        <f t="shared" si="25"/>
        <v>1878.28</v>
      </c>
      <c r="O69" s="59">
        <f t="shared" si="25"/>
        <v>1337.87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23901.429999999997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1.3399999999999181</v>
      </c>
      <c r="C70" s="57">
        <f t="shared" si="26"/>
        <v>5.7500000000002274</v>
      </c>
      <c r="D70" s="57">
        <f t="shared" si="26"/>
        <v>7.5300000000002001</v>
      </c>
      <c r="E70" s="57">
        <f t="shared" si="26"/>
        <v>3.8099999999999454</v>
      </c>
      <c r="F70" s="57">
        <f t="shared" si="26"/>
        <v>1.8600000000001273</v>
      </c>
      <c r="G70" s="57">
        <f t="shared" si="26"/>
        <v>-0.43999999999999773</v>
      </c>
      <c r="H70" s="57">
        <f t="shared" si="26"/>
        <v>23.870000000000005</v>
      </c>
      <c r="I70" s="57">
        <f t="shared" si="26"/>
        <v>-4.6290000000003602</v>
      </c>
      <c r="J70" s="57">
        <f t="shared" si="26"/>
        <v>3.2099999999995816</v>
      </c>
      <c r="K70" s="57">
        <f t="shared" si="26"/>
        <v>2.0900000000001455</v>
      </c>
      <c r="L70" s="57">
        <f t="shared" si="26"/>
        <v>10.299999999999727</v>
      </c>
      <c r="M70" s="57">
        <f t="shared" si="26"/>
        <v>2.585399999999936</v>
      </c>
      <c r="N70" s="57">
        <f t="shared" si="26"/>
        <v>2.7500000000002274</v>
      </c>
      <c r="O70" s="57">
        <f t="shared" si="26"/>
        <v>2.4000000000000909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62.426399999999774</v>
      </c>
    </row>
    <row r="71" spans="1:34" ht="112.5" customHeight="1" x14ac:dyDescent="0.25">
      <c r="A71" s="77" t="s">
        <v>96</v>
      </c>
      <c r="B71" s="14"/>
      <c r="C71" s="14"/>
      <c r="D71" s="14" t="s">
        <v>127</v>
      </c>
      <c r="E71" s="14"/>
      <c r="F71" s="14"/>
      <c r="G71" s="14"/>
      <c r="H71" s="14" t="s">
        <v>128</v>
      </c>
      <c r="I71" s="14" t="s">
        <v>129</v>
      </c>
      <c r="J71" s="14"/>
      <c r="K71" s="14"/>
      <c r="L71" s="14" t="s">
        <v>131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I72" s="12" t="s">
        <v>130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8" sqref="AH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1485.97</v>
      </c>
      <c r="C12" s="26">
        <v>2036.02</v>
      </c>
      <c r="D12" s="26">
        <v>1230.83</v>
      </c>
      <c r="E12" s="26">
        <v>1276.6500000000001</v>
      </c>
      <c r="F12" s="26">
        <v>1322.05</v>
      </c>
      <c r="G12" s="26">
        <v>910.3</v>
      </c>
      <c r="H12" s="26">
        <v>817.45</v>
      </c>
      <c r="I12" s="26">
        <v>834.74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9914.01</v>
      </c>
      <c r="AI12" s="26">
        <v>9914.01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46.5</v>
      </c>
      <c r="D15" s="23">
        <v>97.2</v>
      </c>
      <c r="E15" s="23">
        <v>57.7</v>
      </c>
      <c r="F15" s="23">
        <v>53</v>
      </c>
      <c r="G15" s="23">
        <v>9.5</v>
      </c>
      <c r="H15" s="23">
        <v>2.5</v>
      </c>
      <c r="I15" s="23">
        <v>28.5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294.89999999999998</v>
      </c>
    </row>
    <row r="16" spans="1:36" s="32" customFormat="1" x14ac:dyDescent="0.25">
      <c r="A16" s="30" t="s">
        <v>20</v>
      </c>
      <c r="B16" s="31">
        <v>191</v>
      </c>
      <c r="C16" s="31">
        <v>271</v>
      </c>
      <c r="D16" s="31">
        <v>120</v>
      </c>
      <c r="E16" s="31">
        <v>143</v>
      </c>
      <c r="F16" s="31">
        <v>159</v>
      </c>
      <c r="G16" s="31">
        <v>107</v>
      </c>
      <c r="H16" s="31">
        <v>154</v>
      </c>
      <c r="I16" s="31">
        <v>65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1210</v>
      </c>
      <c r="AJ16" s="70"/>
    </row>
    <row r="17" spans="1:36" s="47" customFormat="1" x14ac:dyDescent="0.25">
      <c r="A17" s="46" t="s">
        <v>27</v>
      </c>
      <c r="B17" s="22">
        <f>B16*$B$8</f>
        <v>882.42000000000007</v>
      </c>
      <c r="C17" s="22">
        <f>C16*$B$8</f>
        <v>1252.02</v>
      </c>
      <c r="D17" s="22">
        <f t="shared" ref="D17:AG17" si="2">D16*$B$8</f>
        <v>554.4</v>
      </c>
      <c r="E17" s="22">
        <f t="shared" si="2"/>
        <v>660.66</v>
      </c>
      <c r="F17" s="22">
        <f t="shared" si="2"/>
        <v>734.58</v>
      </c>
      <c r="G17" s="22">
        <f t="shared" si="2"/>
        <v>494.34000000000003</v>
      </c>
      <c r="H17" s="22">
        <f t="shared" si="2"/>
        <v>711.48</v>
      </c>
      <c r="I17" s="22">
        <f t="shared" si="2"/>
        <v>300.3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5590.2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191</v>
      </c>
      <c r="C22" s="20">
        <f t="shared" ref="C22:AG23" si="5">+C16+C18+C20</f>
        <v>271</v>
      </c>
      <c r="D22" s="20">
        <f t="shared" si="5"/>
        <v>120</v>
      </c>
      <c r="E22" s="20">
        <f t="shared" si="5"/>
        <v>143</v>
      </c>
      <c r="F22" s="20">
        <f t="shared" si="5"/>
        <v>159</v>
      </c>
      <c r="G22" s="20">
        <f t="shared" si="5"/>
        <v>107</v>
      </c>
      <c r="H22" s="20">
        <f t="shared" si="5"/>
        <v>154</v>
      </c>
      <c r="I22" s="20">
        <f t="shared" si="5"/>
        <v>65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1210</v>
      </c>
    </row>
    <row r="23" spans="1:36" s="47" customFormat="1" x14ac:dyDescent="0.25">
      <c r="A23" s="48" t="s">
        <v>26</v>
      </c>
      <c r="B23" s="19">
        <f>+B17+B19+B21</f>
        <v>882.42000000000007</v>
      </c>
      <c r="C23" s="19">
        <f t="shared" si="5"/>
        <v>1252.02</v>
      </c>
      <c r="D23" s="19">
        <f t="shared" si="5"/>
        <v>554.4</v>
      </c>
      <c r="E23" s="19">
        <f t="shared" si="5"/>
        <v>660.66</v>
      </c>
      <c r="F23" s="19">
        <f t="shared" si="5"/>
        <v>734.58</v>
      </c>
      <c r="G23" s="19">
        <f t="shared" si="5"/>
        <v>494.34000000000003</v>
      </c>
      <c r="H23" s="19">
        <f t="shared" si="5"/>
        <v>711.48</v>
      </c>
      <c r="I23" s="19">
        <f t="shared" si="5"/>
        <v>300.3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5590.2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34.21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34.21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158.05020000000002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158.05020000000002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34.21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34.21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158.05020000000002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158.05020000000002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421.35</v>
      </c>
      <c r="C49" s="44">
        <v>522.19000000000005</v>
      </c>
      <c r="D49" s="44">
        <v>328.55</v>
      </c>
      <c r="E49" s="44">
        <v>439.29</v>
      </c>
      <c r="F49" s="44">
        <v>434.5</v>
      </c>
      <c r="G49" s="44">
        <v>367.89</v>
      </c>
      <c r="H49" s="44">
        <v>16.37</v>
      </c>
      <c r="I49" s="44">
        <v>507.28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3037.42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181.17</v>
      </c>
      <c r="C53" s="44">
        <v>147.78</v>
      </c>
      <c r="D53" s="44">
        <v>95.11</v>
      </c>
      <c r="E53" s="44">
        <v>121.8</v>
      </c>
      <c r="F53" s="44">
        <v>98</v>
      </c>
      <c r="G53" s="44">
        <v>41.4</v>
      </c>
      <c r="H53" s="44">
        <v>87.84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773.1</v>
      </c>
    </row>
    <row r="54" spans="1:34" x14ac:dyDescent="0.25">
      <c r="A54" s="17" t="s">
        <v>114</v>
      </c>
      <c r="B54" s="44">
        <v>9.2200000000000006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9.2200000000000006</v>
      </c>
    </row>
    <row r="55" spans="1:34" x14ac:dyDescent="0.25">
      <c r="A55" s="17" t="s">
        <v>52</v>
      </c>
      <c r="B55" s="44"/>
      <c r="C55" s="44">
        <v>69.31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69.31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1494.16</v>
      </c>
      <c r="C64" s="53">
        <f t="shared" ref="C64:AG64" si="21">+C15+C23+C31+C39+C47+C48+C49+C50+C51+C52+C53+C54+C55+C56+C57+C58+C59+C60+C61+C62+C63</f>
        <v>2037.8</v>
      </c>
      <c r="D64" s="53">
        <f t="shared" si="21"/>
        <v>1233.3101999999999</v>
      </c>
      <c r="E64" s="53">
        <f t="shared" si="21"/>
        <v>1279.45</v>
      </c>
      <c r="F64" s="53">
        <f t="shared" si="21"/>
        <v>1320.08</v>
      </c>
      <c r="G64" s="53">
        <f t="shared" si="21"/>
        <v>913.13</v>
      </c>
      <c r="H64" s="53">
        <f t="shared" si="21"/>
        <v>818.19</v>
      </c>
      <c r="I64" s="53">
        <f t="shared" si="21"/>
        <v>836.07999999999993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9932.2001999999993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1485.97</v>
      </c>
      <c r="C67" s="57">
        <f t="shared" ref="C67:L67" si="23">C12</f>
        <v>2036.02</v>
      </c>
      <c r="D67" s="57">
        <f t="shared" si="23"/>
        <v>1230.83</v>
      </c>
      <c r="E67" s="57">
        <f t="shared" si="23"/>
        <v>1276.6500000000001</v>
      </c>
      <c r="F67" s="57">
        <f t="shared" si="23"/>
        <v>1322.05</v>
      </c>
      <c r="G67" s="57">
        <f t="shared" si="23"/>
        <v>910.3</v>
      </c>
      <c r="H67" s="57">
        <f t="shared" si="23"/>
        <v>817.45</v>
      </c>
      <c r="I67" s="57">
        <f t="shared" si="23"/>
        <v>834.74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9914.01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1485.97</v>
      </c>
      <c r="C69" s="59">
        <f t="shared" ref="C69:AG69" si="25">+C67+C68</f>
        <v>2036.02</v>
      </c>
      <c r="D69" s="59">
        <f t="shared" si="25"/>
        <v>1230.83</v>
      </c>
      <c r="E69" s="59">
        <f t="shared" si="25"/>
        <v>1276.6500000000001</v>
      </c>
      <c r="F69" s="59">
        <f t="shared" si="25"/>
        <v>1322.05</v>
      </c>
      <c r="G69" s="59">
        <f t="shared" si="25"/>
        <v>910.3</v>
      </c>
      <c r="H69" s="59">
        <f t="shared" si="25"/>
        <v>817.45</v>
      </c>
      <c r="I69" s="59">
        <f t="shared" si="25"/>
        <v>834.74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9914.01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8.1900000000000546</v>
      </c>
      <c r="C70" s="57">
        <f t="shared" si="26"/>
        <v>1.7799999999999727</v>
      </c>
      <c r="D70" s="57">
        <f t="shared" si="26"/>
        <v>2.480199999999968</v>
      </c>
      <c r="E70" s="57">
        <f t="shared" si="26"/>
        <v>2.7999999999999545</v>
      </c>
      <c r="F70" s="57">
        <f t="shared" si="26"/>
        <v>-1.9700000000000273</v>
      </c>
      <c r="G70" s="57">
        <f t="shared" si="26"/>
        <v>2.8300000000000409</v>
      </c>
      <c r="H70" s="57">
        <f t="shared" si="26"/>
        <v>0.74000000000000909</v>
      </c>
      <c r="I70" s="57">
        <f t="shared" si="26"/>
        <v>1.3399999999999181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18.190199999999891</v>
      </c>
    </row>
    <row r="71" spans="1:34" ht="95.25" customHeight="1" x14ac:dyDescent="0.25">
      <c r="A71" s="77" t="s">
        <v>96</v>
      </c>
      <c r="B71" s="14" t="s">
        <v>121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17" sqref="AH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2920.66</v>
      </c>
      <c r="C12" s="26">
        <v>2977.09</v>
      </c>
      <c r="D12" s="26">
        <v>2337.71</v>
      </c>
      <c r="E12" s="26">
        <v>1979.4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10214.859999999999</v>
      </c>
      <c r="AI12" s="26">
        <v>10214.870000000001</v>
      </c>
      <c r="AJ12" s="69">
        <f>+AI12-AH12</f>
        <v>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249.5</v>
      </c>
      <c r="C15" s="23">
        <v>162.5</v>
      </c>
      <c r="D15" s="23">
        <v>87</v>
      </c>
      <c r="E15" s="23">
        <v>39.5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538.5</v>
      </c>
    </row>
    <row r="16" spans="1:36" s="32" customFormat="1" x14ac:dyDescent="0.25">
      <c r="A16" s="30" t="s">
        <v>20</v>
      </c>
      <c r="B16" s="31">
        <v>303</v>
      </c>
      <c r="C16" s="31">
        <v>321</v>
      </c>
      <c r="D16" s="31">
        <v>196</v>
      </c>
      <c r="E16" s="31">
        <v>180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1000</v>
      </c>
      <c r="AJ16" s="70"/>
    </row>
    <row r="17" spans="1:36" s="47" customFormat="1" x14ac:dyDescent="0.25">
      <c r="A17" s="46" t="s">
        <v>27</v>
      </c>
      <c r="B17" s="22">
        <f>B16*$B$8</f>
        <v>1399.8600000000001</v>
      </c>
      <c r="C17" s="22">
        <f>C16*$B$8</f>
        <v>1483.02</v>
      </c>
      <c r="D17" s="22">
        <f t="shared" ref="D17:AG17" si="2">D16*$B$8</f>
        <v>905.52</v>
      </c>
      <c r="E17" s="22">
        <f t="shared" si="2"/>
        <v>831.6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4620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303</v>
      </c>
      <c r="C22" s="20">
        <f t="shared" ref="C22:AG23" si="5">+C16+C18+C20</f>
        <v>321</v>
      </c>
      <c r="D22" s="20">
        <f t="shared" si="5"/>
        <v>196</v>
      </c>
      <c r="E22" s="20">
        <f t="shared" si="5"/>
        <v>180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1000</v>
      </c>
    </row>
    <row r="23" spans="1:36" s="47" customFormat="1" x14ac:dyDescent="0.25">
      <c r="A23" s="48" t="s">
        <v>26</v>
      </c>
      <c r="B23" s="19">
        <f>+B17+B19+B21</f>
        <v>1399.8600000000001</v>
      </c>
      <c r="C23" s="19">
        <f t="shared" si="5"/>
        <v>1483.02</v>
      </c>
      <c r="D23" s="19">
        <f t="shared" si="5"/>
        <v>905.52</v>
      </c>
      <c r="E23" s="19">
        <f t="shared" si="5"/>
        <v>831.6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4620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35.713000000000001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35.713000000000001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164.99406000000002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164.99406000000002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35.713000000000001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35.713000000000001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164.99406000000002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164.99406000000002</v>
      </c>
    </row>
    <row r="40" spans="1:34" x14ac:dyDescent="0.25">
      <c r="A40" s="13" t="s">
        <v>43</v>
      </c>
      <c r="B40" s="36"/>
      <c r="C40" s="36"/>
      <c r="D40" s="36"/>
      <c r="E40" s="36">
        <v>3.7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3.7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17.094000000000001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17.094000000000001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3.7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3.7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17.094000000000001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17.094000000000001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648.04</v>
      </c>
      <c r="C49" s="44">
        <v>808.9</v>
      </c>
      <c r="D49" s="44">
        <v>588.24</v>
      </c>
      <c r="E49" s="44">
        <v>573.99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2619.17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600.79</v>
      </c>
      <c r="C53" s="44">
        <v>525.78</v>
      </c>
      <c r="D53" s="44">
        <v>727.35</v>
      </c>
      <c r="E53" s="44">
        <v>329.18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2183.1</v>
      </c>
    </row>
    <row r="54" spans="1:34" x14ac:dyDescent="0.25">
      <c r="A54" s="17" t="s">
        <v>114</v>
      </c>
      <c r="B54" s="44"/>
      <c r="C54" s="44"/>
      <c r="D54" s="44"/>
      <c r="E54" s="44">
        <v>26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26</v>
      </c>
    </row>
    <row r="55" spans="1:34" x14ac:dyDescent="0.25">
      <c r="A55" s="17" t="s">
        <v>52</v>
      </c>
      <c r="B55" s="44">
        <v>22.81</v>
      </c>
      <c r="C55" s="44"/>
      <c r="D55" s="44">
        <v>31.46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54.269999999999996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2921</v>
      </c>
      <c r="C64" s="53">
        <f t="shared" ref="C64:AG64" si="21">+C15+C23+C31+C39+C47+C48+C49+C50+C51+C52+C53+C54+C55+C56+C57+C58+C59+C60+C61+C62+C63</f>
        <v>2980.2</v>
      </c>
      <c r="D64" s="53">
        <f t="shared" si="21"/>
        <v>2339.5700000000002</v>
      </c>
      <c r="E64" s="53">
        <f t="shared" si="21"/>
        <v>1982.3580600000003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10223.128060000001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2920.66</v>
      </c>
      <c r="C67" s="57">
        <f t="shared" ref="C67:L67" si="23">C12</f>
        <v>2977.09</v>
      </c>
      <c r="D67" s="57">
        <f t="shared" si="23"/>
        <v>2337.71</v>
      </c>
      <c r="E67" s="57">
        <f t="shared" si="23"/>
        <v>1979.4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10214.859999999999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2920.66</v>
      </c>
      <c r="C69" s="59">
        <f t="shared" ref="C69:AG69" si="25">+C67+C68</f>
        <v>2977.09</v>
      </c>
      <c r="D69" s="59">
        <f t="shared" si="25"/>
        <v>2337.71</v>
      </c>
      <c r="E69" s="59">
        <f t="shared" si="25"/>
        <v>1979.4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10214.859999999999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0.34000000000014552</v>
      </c>
      <c r="C70" s="57">
        <f t="shared" si="26"/>
        <v>3.1099999999996726</v>
      </c>
      <c r="D70" s="57">
        <f t="shared" si="26"/>
        <v>1.8600000000001273</v>
      </c>
      <c r="E70" s="57">
        <f t="shared" si="26"/>
        <v>2.9580600000001596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8.268060000000105</v>
      </c>
    </row>
    <row r="71" spans="1:34" ht="107.25" customHeight="1" x14ac:dyDescent="0.25">
      <c r="A71" s="77" t="s">
        <v>96</v>
      </c>
      <c r="B71" s="14"/>
      <c r="C71" s="14"/>
      <c r="D71" s="14" t="s">
        <v>147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3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756.46</v>
      </c>
      <c r="C12" s="26">
        <v>1595.09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2351.5500000000002</v>
      </c>
      <c r="AI12" s="26">
        <v>2351.5500000000002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24</v>
      </c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36</v>
      </c>
      <c r="AI13" s="26"/>
      <c r="AJ13" s="69">
        <f>+AI13-AH13</f>
        <v>-36</v>
      </c>
    </row>
    <row r="14" spans="1:36" ht="19.5" customHeight="1" x14ac:dyDescent="0.25">
      <c r="A14" s="25" t="s">
        <v>118</v>
      </c>
      <c r="B14" s="26">
        <v>6.36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6.36</v>
      </c>
      <c r="AI14" s="26"/>
      <c r="AJ14" s="69">
        <f>+AI14-AH14</f>
        <v>-6.36</v>
      </c>
    </row>
    <row r="15" spans="1:36" x14ac:dyDescent="0.25">
      <c r="A15" s="13" t="s">
        <v>0</v>
      </c>
      <c r="B15" s="23"/>
      <c r="C15" s="23">
        <v>83.2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83.2</v>
      </c>
    </row>
    <row r="16" spans="1:36" s="32" customFormat="1" x14ac:dyDescent="0.25">
      <c r="A16" s="30" t="s">
        <v>20</v>
      </c>
      <c r="B16" s="31">
        <v>54</v>
      </c>
      <c r="C16" s="31">
        <v>138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192</v>
      </c>
      <c r="AJ16" s="70"/>
    </row>
    <row r="17" spans="1:36" s="47" customFormat="1" x14ac:dyDescent="0.25">
      <c r="A17" s="46" t="s">
        <v>27</v>
      </c>
      <c r="B17" s="22">
        <f>B16*$B$8</f>
        <v>249.48000000000002</v>
      </c>
      <c r="C17" s="22">
        <f>C16*$B$8</f>
        <v>637.56000000000006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887.04000000000008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54</v>
      </c>
      <c r="C22" s="20">
        <f t="shared" ref="C22:AG23" si="5">+C16+C18+C20</f>
        <v>138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192</v>
      </c>
    </row>
    <row r="23" spans="1:36" s="47" customFormat="1" x14ac:dyDescent="0.25">
      <c r="A23" s="48" t="s">
        <v>26</v>
      </c>
      <c r="B23" s="19">
        <f>+B17+B19+B21</f>
        <v>249.48000000000002</v>
      </c>
      <c r="C23" s="19">
        <f t="shared" si="5"/>
        <v>637.56000000000006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887.04000000000008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0.92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0.92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4.2504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4.2504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0.92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0.92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4.2504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4.2504</v>
      </c>
    </row>
    <row r="40" spans="1:34" x14ac:dyDescent="0.25">
      <c r="A40" s="13" t="s">
        <v>43</v>
      </c>
      <c r="B40" s="36"/>
      <c r="C40" s="36">
        <v>10.07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10.07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46.523400000000002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46.523400000000002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10.07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10.07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46.523400000000002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46.523400000000002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342.24</v>
      </c>
      <c r="C49" s="44">
        <v>766.98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1109.22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52.06</v>
      </c>
      <c r="C53" s="44">
        <v>75.91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127.97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145.62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145.62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789.4</v>
      </c>
      <c r="C64" s="53">
        <f t="shared" ref="C64:AG64" si="21">+C15+C23+C31+C39+C47+C48+C49+C50+C51+C52+C53+C54+C55+C56+C57+C58+C59+C60+C61+C62+C63</f>
        <v>1614.4238000000003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2403.8238000000001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756.46</v>
      </c>
      <c r="C67" s="57">
        <f t="shared" ref="C67:L67" si="23">C12</f>
        <v>1595.09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2351.5500000000002</v>
      </c>
    </row>
    <row r="68" spans="1:34" s="47" customFormat="1" x14ac:dyDescent="0.25">
      <c r="A68" s="58" t="s">
        <v>93</v>
      </c>
      <c r="B68" s="59">
        <f t="shared" ref="B68:AG68" si="24">+B13+B14</f>
        <v>30.36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42.36</v>
      </c>
    </row>
    <row r="69" spans="1:34" s="47" customFormat="1" x14ac:dyDescent="0.25">
      <c r="A69" s="58" t="s">
        <v>94</v>
      </c>
      <c r="B69" s="59">
        <f>+B67+B68</f>
        <v>786.82</v>
      </c>
      <c r="C69" s="59">
        <f t="shared" ref="C69:AG69" si="25">+C67+C68</f>
        <v>1607.09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2393.91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2.5799999999999272</v>
      </c>
      <c r="C70" s="57">
        <f t="shared" si="26"/>
        <v>7.3338000000003376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9.9138000000002648</v>
      </c>
    </row>
    <row r="71" spans="1:34" ht="102.75" customHeight="1" x14ac:dyDescent="0.25">
      <c r="A71" s="77" t="s">
        <v>96</v>
      </c>
      <c r="B71" s="14" t="s">
        <v>140</v>
      </c>
      <c r="C71" s="14" t="s">
        <v>141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142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19" sqref="A1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>
        <v>4.6500000000000004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54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350.12</v>
      </c>
      <c r="C12" s="26">
        <v>256.45</v>
      </c>
      <c r="D12" s="26">
        <v>844</v>
      </c>
      <c r="E12" s="26">
        <v>939.1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2389.67</v>
      </c>
      <c r="AI12" s="26">
        <v>2389.67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26</v>
      </c>
      <c r="E15" s="23">
        <v>2.5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28.5</v>
      </c>
    </row>
    <row r="16" spans="1:36" s="32" customFormat="1" x14ac:dyDescent="0.25">
      <c r="A16" s="30" t="s">
        <v>20</v>
      </c>
      <c r="B16" s="31">
        <v>24</v>
      </c>
      <c r="C16" s="31">
        <v>35</v>
      </c>
      <c r="D16" s="31">
        <v>107</v>
      </c>
      <c r="E16" s="31">
        <v>100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266</v>
      </c>
      <c r="AJ16" s="70"/>
    </row>
    <row r="17" spans="1:36" s="47" customFormat="1" x14ac:dyDescent="0.25">
      <c r="A17" s="46" t="s">
        <v>27</v>
      </c>
      <c r="B17" s="22">
        <f>B16*$B$8</f>
        <v>111.60000000000001</v>
      </c>
      <c r="C17" s="22">
        <f>C16*$B$8</f>
        <v>162.75</v>
      </c>
      <c r="D17" s="22">
        <f t="shared" ref="D17:AG17" si="2">D16*$B$8</f>
        <v>497.55</v>
      </c>
      <c r="E17" s="22">
        <f t="shared" si="2"/>
        <v>465.00000000000006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1236.9000000000001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</v>
      </c>
      <c r="C22" s="20">
        <f t="shared" ref="C22:AG23" si="5">+C16+C18+C20</f>
        <v>35</v>
      </c>
      <c r="D22" s="20">
        <f t="shared" si="5"/>
        <v>107</v>
      </c>
      <c r="E22" s="20">
        <f t="shared" si="5"/>
        <v>100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266</v>
      </c>
    </row>
    <row r="23" spans="1:36" s="47" customFormat="1" x14ac:dyDescent="0.25">
      <c r="A23" s="48" t="s">
        <v>26</v>
      </c>
      <c r="B23" s="19">
        <f>+B17+B19+B21</f>
        <v>111.60000000000001</v>
      </c>
      <c r="C23" s="19">
        <f t="shared" si="5"/>
        <v>162.75</v>
      </c>
      <c r="D23" s="19">
        <f t="shared" si="5"/>
        <v>497.55</v>
      </c>
      <c r="E23" s="19">
        <f t="shared" si="5"/>
        <v>465.00000000000006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1236.9000000000001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17.399999999999999</v>
      </c>
      <c r="C40" s="36"/>
      <c r="D40" s="36">
        <v>15.8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33.200000000000003</v>
      </c>
    </row>
    <row r="41" spans="1:34" s="47" customFormat="1" x14ac:dyDescent="0.25">
      <c r="A41" s="46" t="s">
        <v>44</v>
      </c>
      <c r="B41" s="22">
        <f>B40*$B$8</f>
        <v>80.91</v>
      </c>
      <c r="C41" s="22">
        <f t="shared" ref="C41:AG41" si="16">C40*$B$8</f>
        <v>0</v>
      </c>
      <c r="D41" s="22">
        <f t="shared" si="16"/>
        <v>73.470000000000013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154.38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17.399999999999999</v>
      </c>
      <c r="C46" s="20">
        <f t="shared" ref="C46:AG47" si="19">+C40+C42+C44</f>
        <v>0</v>
      </c>
      <c r="D46" s="20">
        <f t="shared" si="19"/>
        <v>15.8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33.200000000000003</v>
      </c>
    </row>
    <row r="47" spans="1:34" s="47" customFormat="1" x14ac:dyDescent="0.25">
      <c r="A47" s="48" t="s">
        <v>48</v>
      </c>
      <c r="B47" s="19">
        <f>+B41+B43+B45</f>
        <v>80.91</v>
      </c>
      <c r="C47" s="19">
        <f t="shared" si="19"/>
        <v>0</v>
      </c>
      <c r="D47" s="19">
        <f t="shared" si="19"/>
        <v>73.470000000000013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154.38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116.45</v>
      </c>
      <c r="C49" s="44">
        <v>98.95</v>
      </c>
      <c r="D49" s="44">
        <v>206.89</v>
      </c>
      <c r="E49" s="44">
        <v>185.43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607.72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54.81</v>
      </c>
      <c r="C53" s="44"/>
      <c r="D53" s="44"/>
      <c r="E53" s="44">
        <v>178.85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233.66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37.200000000000003</v>
      </c>
      <c r="E55" s="44">
        <v>94.54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131.74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363.77</v>
      </c>
      <c r="C64" s="53">
        <f t="shared" ref="C64:AG64" si="21">+C15+C23+C31+C39+C47+C48+C49+C50+C51+C52+C53+C54+C55+C56+C57+C58+C59+C60+C61+C62+C63</f>
        <v>261.7</v>
      </c>
      <c r="D64" s="53">
        <f t="shared" si="21"/>
        <v>841.11</v>
      </c>
      <c r="E64" s="53">
        <f t="shared" si="21"/>
        <v>926.32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2392.9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1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350.12</v>
      </c>
      <c r="C67" s="57">
        <f t="shared" ref="C67:L67" si="23">C12</f>
        <v>256.45</v>
      </c>
      <c r="D67" s="57">
        <f t="shared" si="23"/>
        <v>844</v>
      </c>
      <c r="E67" s="57">
        <f t="shared" si="23"/>
        <v>939.1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2389.67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350.12</v>
      </c>
      <c r="C69" s="59">
        <f t="shared" ref="C69:AG69" si="25">+C67+C68</f>
        <v>256.45</v>
      </c>
      <c r="D69" s="59">
        <f t="shared" si="25"/>
        <v>844</v>
      </c>
      <c r="E69" s="59">
        <f t="shared" si="25"/>
        <v>939.1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2389.67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13.649999999999977</v>
      </c>
      <c r="C70" s="57">
        <f t="shared" si="26"/>
        <v>5.25</v>
      </c>
      <c r="D70" s="57">
        <f t="shared" si="26"/>
        <v>-2.8899999999999864</v>
      </c>
      <c r="E70" s="57">
        <f t="shared" si="26"/>
        <v>-12.779999999999973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3.2300000000000182</v>
      </c>
    </row>
    <row r="71" spans="1:34" ht="96" customHeight="1" x14ac:dyDescent="0.25">
      <c r="A71" s="77" t="s">
        <v>96</v>
      </c>
      <c r="B71" s="14" t="s">
        <v>143</v>
      </c>
      <c r="C71" s="14" t="s">
        <v>144</v>
      </c>
      <c r="D71" s="14"/>
      <c r="E71" s="14" t="s">
        <v>145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146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53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1477.33</v>
      </c>
      <c r="C12" s="26">
        <v>1886.58</v>
      </c>
      <c r="D12" s="26">
        <v>2357.4299999999998</v>
      </c>
      <c r="E12" s="26">
        <v>1927.12</v>
      </c>
      <c r="F12" s="26">
        <v>2712.42</v>
      </c>
      <c r="G12" s="26">
        <v>2136.7199999999998</v>
      </c>
      <c r="H12" s="26">
        <v>2095.88</v>
      </c>
      <c r="I12" s="26">
        <v>1468.53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16062.01</v>
      </c>
      <c r="AI12" s="26">
        <v>16062.01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</v>
      </c>
      <c r="C15" s="23">
        <v>127.7</v>
      </c>
      <c r="D15" s="23">
        <v>70</v>
      </c>
      <c r="E15" s="23">
        <v>105.5</v>
      </c>
      <c r="F15" s="23">
        <v>3.5</v>
      </c>
      <c r="G15" s="23">
        <v>110.5</v>
      </c>
      <c r="H15" s="23">
        <v>93.1</v>
      </c>
      <c r="I15" s="23">
        <v>241.2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763.5</v>
      </c>
    </row>
    <row r="16" spans="1:36" s="32" customFormat="1" x14ac:dyDescent="0.25">
      <c r="A16" s="30" t="s">
        <v>20</v>
      </c>
      <c r="B16" s="31">
        <v>123</v>
      </c>
      <c r="C16" s="31">
        <v>178</v>
      </c>
      <c r="D16" s="31">
        <v>296</v>
      </c>
      <c r="E16" s="31">
        <v>202</v>
      </c>
      <c r="F16" s="31">
        <v>170</v>
      </c>
      <c r="G16" s="31">
        <v>176</v>
      </c>
      <c r="H16" s="31">
        <v>339</v>
      </c>
      <c r="I16" s="31">
        <v>178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1662</v>
      </c>
      <c r="AJ16" s="70"/>
    </row>
    <row r="17" spans="1:36" s="47" customFormat="1" x14ac:dyDescent="0.25">
      <c r="A17" s="46" t="s">
        <v>27</v>
      </c>
      <c r="B17" s="22">
        <f>B16*$B$8</f>
        <v>568.26</v>
      </c>
      <c r="C17" s="22">
        <f>C16*$B$8</f>
        <v>822.36</v>
      </c>
      <c r="D17" s="22">
        <f t="shared" ref="D17:AG17" si="2">D16*$B$8</f>
        <v>1367.52</v>
      </c>
      <c r="E17" s="22">
        <f t="shared" si="2"/>
        <v>933.24</v>
      </c>
      <c r="F17" s="22">
        <f t="shared" si="2"/>
        <v>785.4</v>
      </c>
      <c r="G17" s="22">
        <f t="shared" si="2"/>
        <v>813.12</v>
      </c>
      <c r="H17" s="22">
        <f t="shared" si="2"/>
        <v>1566.18</v>
      </c>
      <c r="I17" s="22">
        <f t="shared" si="2"/>
        <v>822.36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7678.44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123</v>
      </c>
      <c r="C22" s="20">
        <f t="shared" ref="C22:AG23" si="5">+C16+C18+C20</f>
        <v>178</v>
      </c>
      <c r="D22" s="20">
        <f t="shared" si="5"/>
        <v>296</v>
      </c>
      <c r="E22" s="20">
        <f t="shared" si="5"/>
        <v>202</v>
      </c>
      <c r="F22" s="20">
        <f t="shared" si="5"/>
        <v>170</v>
      </c>
      <c r="G22" s="20">
        <f t="shared" si="5"/>
        <v>176</v>
      </c>
      <c r="H22" s="20">
        <f t="shared" si="5"/>
        <v>339</v>
      </c>
      <c r="I22" s="20">
        <f t="shared" si="5"/>
        <v>178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1662</v>
      </c>
    </row>
    <row r="23" spans="1:36" s="47" customFormat="1" x14ac:dyDescent="0.25">
      <c r="A23" s="48" t="s">
        <v>26</v>
      </c>
      <c r="B23" s="19">
        <f>+B17+B19+B21</f>
        <v>568.26</v>
      </c>
      <c r="C23" s="19">
        <f t="shared" si="5"/>
        <v>822.36</v>
      </c>
      <c r="D23" s="19">
        <f t="shared" si="5"/>
        <v>1367.52</v>
      </c>
      <c r="E23" s="19">
        <f t="shared" si="5"/>
        <v>933.24</v>
      </c>
      <c r="F23" s="19">
        <f t="shared" si="5"/>
        <v>785.4</v>
      </c>
      <c r="G23" s="19">
        <f t="shared" si="5"/>
        <v>813.12</v>
      </c>
      <c r="H23" s="19">
        <f t="shared" si="5"/>
        <v>1566.18</v>
      </c>
      <c r="I23" s="19">
        <f t="shared" si="5"/>
        <v>822.36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7678.44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50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231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231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50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231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231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18.62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18.62</v>
      </c>
    </row>
    <row r="41" spans="1:34" s="47" customFormat="1" x14ac:dyDescent="0.25">
      <c r="A41" s="46" t="s">
        <v>44</v>
      </c>
      <c r="B41" s="22">
        <f>B40*$B$8</f>
        <v>86.0244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86.0244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18.62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18.62</v>
      </c>
    </row>
    <row r="47" spans="1:34" s="47" customFormat="1" x14ac:dyDescent="0.25">
      <c r="A47" s="48" t="s">
        <v>48</v>
      </c>
      <c r="B47" s="19">
        <f>+B41+B43+B45</f>
        <v>86.0244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86.0244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313</v>
      </c>
      <c r="C49" s="44">
        <v>495.7</v>
      </c>
      <c r="D49" s="44"/>
      <c r="E49" s="44"/>
      <c r="F49" s="44"/>
      <c r="G49" s="44"/>
      <c r="H49" s="44">
        <v>409.63</v>
      </c>
      <c r="I49" s="44">
        <v>314.06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1532.3899999999999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664.17</v>
      </c>
      <c r="E52" s="44">
        <v>493.14</v>
      </c>
      <c r="F52" s="44">
        <v>1240.57</v>
      </c>
      <c r="G52" s="44">
        <v>1099.31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3497.19</v>
      </c>
    </row>
    <row r="53" spans="1:34" x14ac:dyDescent="0.25">
      <c r="A53" s="17" t="s">
        <v>18</v>
      </c>
      <c r="B53" s="44">
        <v>425.19</v>
      </c>
      <c r="C53" s="44">
        <v>381.99</v>
      </c>
      <c r="D53" s="44">
        <v>262.04000000000002</v>
      </c>
      <c r="E53" s="44">
        <v>400.38</v>
      </c>
      <c r="F53" s="44">
        <v>222.47</v>
      </c>
      <c r="G53" s="44">
        <v>117.67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1809.74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78.209999999999994</v>
      </c>
      <c r="C55" s="44">
        <v>66.91</v>
      </c>
      <c r="D55" s="44"/>
      <c r="E55" s="44"/>
      <c r="F55" s="44"/>
      <c r="G55" s="44"/>
      <c r="H55" s="44">
        <v>33.64</v>
      </c>
      <c r="I55" s="44">
        <v>95.04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273.8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>
        <v>227.57</v>
      </c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227.57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1482.6844000000001</v>
      </c>
      <c r="C64" s="53">
        <f t="shared" ref="C64:AG64" si="21">+C15+C23+C31+C39+C47+C48+C49+C50+C51+C52+C53+C54+C55+C56+C57+C58+C59+C60+C61+C62+C63</f>
        <v>1894.66</v>
      </c>
      <c r="D64" s="53">
        <f t="shared" si="21"/>
        <v>2363.73</v>
      </c>
      <c r="E64" s="53">
        <f t="shared" si="21"/>
        <v>1932.2600000000002</v>
      </c>
      <c r="F64" s="53">
        <f t="shared" si="21"/>
        <v>2710.5099999999998</v>
      </c>
      <c r="G64" s="53">
        <f t="shared" si="21"/>
        <v>2140.6</v>
      </c>
      <c r="H64" s="53">
        <f t="shared" si="21"/>
        <v>2102.5499999999997</v>
      </c>
      <c r="I64" s="53">
        <f t="shared" si="21"/>
        <v>1472.6599999999999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16099.654399999999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D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1477.33</v>
      </c>
      <c r="C67" s="57">
        <f t="shared" ref="C67:L67" si="23">C12</f>
        <v>1886.58</v>
      </c>
      <c r="D67" s="57">
        <f t="shared" si="23"/>
        <v>2357.4299999999998</v>
      </c>
      <c r="E67" s="57">
        <f t="shared" si="23"/>
        <v>1927.12</v>
      </c>
      <c r="F67" s="57">
        <f t="shared" si="23"/>
        <v>2712.42</v>
      </c>
      <c r="G67" s="57">
        <f t="shared" si="23"/>
        <v>2136.7199999999998</v>
      </c>
      <c r="H67" s="57">
        <f t="shared" si="23"/>
        <v>2095.88</v>
      </c>
      <c r="I67" s="57">
        <f t="shared" si="23"/>
        <v>1468.53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16062.01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1477.33</v>
      </c>
      <c r="C69" s="59">
        <f t="shared" ref="C69:AG69" si="25">+C67+C68</f>
        <v>1886.58</v>
      </c>
      <c r="D69" s="59">
        <f t="shared" si="25"/>
        <v>2357.4299999999998</v>
      </c>
      <c r="E69" s="59">
        <f t="shared" si="25"/>
        <v>1927.12</v>
      </c>
      <c r="F69" s="59">
        <f t="shared" si="25"/>
        <v>2712.42</v>
      </c>
      <c r="G69" s="59">
        <f t="shared" si="25"/>
        <v>2136.7199999999998</v>
      </c>
      <c r="H69" s="59">
        <f t="shared" si="25"/>
        <v>2095.88</v>
      </c>
      <c r="I69" s="59">
        <f t="shared" si="25"/>
        <v>1468.53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16062.01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5.3544000000001688</v>
      </c>
      <c r="C70" s="57">
        <f t="shared" si="26"/>
        <v>8.0800000000001546</v>
      </c>
      <c r="D70" s="57">
        <f t="shared" si="26"/>
        <v>6.3000000000001819</v>
      </c>
      <c r="E70" s="57">
        <f t="shared" si="26"/>
        <v>5.1400000000003274</v>
      </c>
      <c r="F70" s="57">
        <f t="shared" si="26"/>
        <v>-1.9100000000003092</v>
      </c>
      <c r="G70" s="57">
        <f t="shared" si="26"/>
        <v>3.8800000000001091</v>
      </c>
      <c r="H70" s="57">
        <f t="shared" si="26"/>
        <v>6.669999999999618</v>
      </c>
      <c r="I70" s="57">
        <f t="shared" si="26"/>
        <v>4.1299999999998818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37.644400000000132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2022-01-27T16:40:00Z</dcterms:modified>
</cp:coreProperties>
</file>