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ADRE BOVEDA GENERAL 2022\CUADRE GENERAL FEBRERO 2022\"/>
    </mc:Choice>
  </mc:AlternateContent>
  <bookViews>
    <workbookView xWindow="0" yWindow="0" windowWidth="19200" windowHeight="11490" firstSheet="2" activeTab="3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B64" i="149" s="1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B64" i="152" s="1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G64" i="151" l="1"/>
  <c r="G70" i="151" s="1"/>
  <c r="AH23" i="149"/>
  <c r="F11" i="145" s="1"/>
  <c r="AA64" i="151"/>
  <c r="AA70" i="151" s="1"/>
  <c r="S64" i="151"/>
  <c r="S70" i="151" s="1"/>
  <c r="K64" i="151"/>
  <c r="K70" i="151" s="1"/>
  <c r="C64" i="151"/>
  <c r="C70" i="151" s="1"/>
  <c r="Y64" i="150"/>
  <c r="Y70" i="150" s="1"/>
  <c r="I64" i="150"/>
  <c r="I70" i="150" s="1"/>
  <c r="AG64" i="149"/>
  <c r="AG70" i="149" s="1"/>
  <c r="Y64" i="149"/>
  <c r="Y70" i="149" s="1"/>
  <c r="Q64" i="149"/>
  <c r="Q70" i="149" s="1"/>
  <c r="I64" i="149"/>
  <c r="I70" i="149" s="1"/>
  <c r="AH23" i="151"/>
  <c r="H11" i="145" s="1"/>
  <c r="B64" i="150"/>
  <c r="B70" i="150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L69" i="146" l="1"/>
  <c r="D39" i="146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U39" i="40" s="1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V39" i="40"/>
  <c r="X39" i="40"/>
  <c r="Z39" i="40"/>
  <c r="AB39" i="40"/>
  <c r="AD39" i="40"/>
  <c r="AF39" i="40"/>
  <c r="T41" i="40"/>
  <c r="U41" i="40"/>
  <c r="V41" i="40"/>
  <c r="W41" i="40"/>
  <c r="W47" i="40" s="1"/>
  <c r="X41" i="40"/>
  <c r="Y41" i="40"/>
  <c r="Z41" i="40"/>
  <c r="AA41" i="40"/>
  <c r="AA47" i="40" s="1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B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U23" i="40" s="1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AG23" i="40" s="1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Y23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E39" i="40" l="1"/>
  <c r="AA39" i="40"/>
  <c r="W39" i="40"/>
  <c r="AE47" i="40"/>
  <c r="AD23" i="40"/>
  <c r="Z23" i="40"/>
  <c r="V23" i="40"/>
  <c r="V64" i="40" s="1"/>
  <c r="T47" i="40"/>
  <c r="T64" i="40" s="1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G64" i="40" s="1"/>
  <c r="AG70" i="40" s="1"/>
  <c r="AE31" i="40"/>
  <c r="AC31" i="40"/>
  <c r="AC64" i="40" s="1"/>
  <c r="AC70" i="40" s="1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D64" i="40"/>
  <c r="AD70" i="40" s="1"/>
  <c r="AB64" i="40"/>
  <c r="AB70" i="40" s="1"/>
  <c r="Z64" i="40"/>
  <c r="Z70" i="40" s="1"/>
  <c r="Y64" i="40"/>
  <c r="Y70" i="40" s="1"/>
  <c r="B67" i="40"/>
  <c r="B22" i="40"/>
  <c r="M33" i="40"/>
  <c r="N33" i="40"/>
  <c r="O33" i="40"/>
  <c r="O39" i="40" s="1"/>
  <c r="P33" i="40"/>
  <c r="Q33" i="40"/>
  <c r="R33" i="40"/>
  <c r="S33" i="40"/>
  <c r="M35" i="40"/>
  <c r="M39" i="40" s="1"/>
  <c r="N35" i="40"/>
  <c r="O35" i="40"/>
  <c r="P35" i="40"/>
  <c r="Q35" i="40"/>
  <c r="Q39" i="40" s="1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H69" i="40" s="1"/>
  <c r="I67" i="40"/>
  <c r="J67" i="40"/>
  <c r="K67" i="40"/>
  <c r="L67" i="40"/>
  <c r="L69" i="40" s="1"/>
  <c r="C68" i="40"/>
  <c r="D68" i="40"/>
  <c r="E68" i="40"/>
  <c r="F68" i="40"/>
  <c r="G68" i="40"/>
  <c r="H68" i="40"/>
  <c r="I68" i="40"/>
  <c r="J68" i="40"/>
  <c r="K68" i="40"/>
  <c r="L68" i="40"/>
  <c r="B68" i="40"/>
  <c r="C17" i="40"/>
  <c r="V70" i="40" l="1"/>
  <c r="C69" i="40"/>
  <c r="AE64" i="40"/>
  <c r="AE70" i="40" s="1"/>
  <c r="P47" i="40"/>
  <c r="E69" i="40"/>
  <c r="G69" i="40"/>
  <c r="R47" i="40"/>
  <c r="N47" i="40"/>
  <c r="I69" i="40"/>
  <c r="K69" i="40"/>
  <c r="D69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O64" i="40" s="1"/>
  <c r="O70" i="40" s="1"/>
  <c r="N23" i="40"/>
  <c r="M23" i="40"/>
  <c r="M64" i="40" s="1"/>
  <c r="M70" i="40" s="1"/>
  <c r="P64" i="40" l="1"/>
  <c r="P70" i="40" s="1"/>
  <c r="AH69" i="40"/>
  <c r="R64" i="40"/>
  <c r="R70" i="40" s="1"/>
  <c r="S64" i="40"/>
  <c r="S70" i="40" s="1"/>
  <c r="Q64" i="40"/>
  <c r="Q70" i="40" s="1"/>
  <c r="N64" i="40"/>
  <c r="N70" i="40" s="1"/>
  <c r="C41" i="40"/>
  <c r="D41" i="40"/>
  <c r="E41" i="40"/>
  <c r="E47" i="40" s="1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D39" i="40" s="1"/>
  <c r="E33" i="40"/>
  <c r="F33" i="40"/>
  <c r="G33" i="40"/>
  <c r="H33" i="40"/>
  <c r="H39" i="40" s="1"/>
  <c r="I33" i="40"/>
  <c r="J33" i="40"/>
  <c r="K33" i="40"/>
  <c r="L33" i="40"/>
  <c r="L39" i="40" s="1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G31" i="40" s="1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C23" i="40" s="1"/>
  <c r="D19" i="40"/>
  <c r="E19" i="40"/>
  <c r="F19" i="40"/>
  <c r="G19" i="40"/>
  <c r="G23" i="40" s="1"/>
  <c r="H19" i="40"/>
  <c r="I19" i="40"/>
  <c r="J19" i="40"/>
  <c r="K19" i="40"/>
  <c r="K23" i="40" s="1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F39" i="40"/>
  <c r="I39" i="40"/>
  <c r="J39" i="40"/>
  <c r="C46" i="40"/>
  <c r="D46" i="40"/>
  <c r="E46" i="40"/>
  <c r="F46" i="40"/>
  <c r="G46" i="40"/>
  <c r="H46" i="40"/>
  <c r="I46" i="40"/>
  <c r="J46" i="40"/>
  <c r="K46" i="40"/>
  <c r="L46" i="40"/>
  <c r="C47" i="40"/>
  <c r="G47" i="40"/>
  <c r="I47" i="40"/>
  <c r="K47" i="40"/>
  <c r="B38" i="40"/>
  <c r="E23" i="40" l="1"/>
  <c r="I23" i="40"/>
  <c r="E39" i="40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I64" i="40"/>
  <c r="I70" i="40" s="1"/>
  <c r="G64" i="40"/>
  <c r="G70" i="40" s="1"/>
  <c r="E64" i="40"/>
  <c r="E70" i="40" s="1"/>
  <c r="B23" i="40"/>
  <c r="L64" i="40" l="1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<sst xmlns="http://schemas.openxmlformats.org/spreadsheetml/2006/main" count="788" uniqueCount="157">
  <si>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</si>
  <si>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</si>
  <si>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</si>
  <si>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</si>
  <si>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</si>
  <si>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</si>
  <si>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</si>
  <si>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</si>
  <si>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</si>
  <si>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</si>
  <si>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</si>
  <si>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</si>
  <si>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</si>
  <si>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</si>
  <si>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</si>
  <si>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</si>
  <si>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</si>
  <si>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</si>
  <si>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</si>
  <si>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</si>
  <si>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</si>
  <si>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</si>
  <si>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</si>
  <si>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</si>
  <si>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</si>
  <si>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</si>
  <si>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</si>
  <si>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</si>
  <si>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</si>
  <si>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</si>
  <si>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</si>
  <si>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</si>
  <si>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</si>
  <si>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</si>
  <si>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</si>
  <si>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</si>
  <si>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</si>
  <si>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</si>
  <si>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</si>
  <si>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</si>
  <si>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</si>
  <si>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</si>
  <si>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</si>
  <si>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</si>
  <si>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</si>
  <si>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</si>
  <si>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</si>
  <si>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</si>
  <si>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</si>
  <si>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</si>
  <si>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</si>
  <si>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</si>
  <si>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</si>
  <si>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</si>
  <si>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</si>
  <si>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</si>
  <si>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</si>
  <si>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</si>
  <si>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</si>
  <si>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</si>
  <si>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</si>
  <si>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</si>
  <si>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</si>
  <si>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</si>
  <si>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</si>
  <si>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</si>
  <si>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</si>
  <si>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</si>
  <si>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</si>
  <si>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</si>
  <si>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</si>
  <si>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</si>
  <si>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</si>
  <si>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</si>
  <si>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</si>
  <si>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</si>
  <si>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</si>
  <si>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</si>
  <si>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</si>
  <si>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</si>
  <si>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</si>
  <si>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</si>
  <si>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</si>
  <si>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</si>
  <si>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</si>
  <si>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</si>
  <si>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</si>
  <si>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</si>
  <si>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</si>
  <si>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</si>
  <si>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</si>
  <si>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</si>
  <si>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</si>
  <si>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</si>
  <si>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</si>
  <si>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</si>
  <si>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</si>
  <si>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</si>
  <si>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</si>
  <si>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</si>
  <si>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</si>
  <si>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</si>
  <si>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</si>
  <si>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</si>
  <si>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</si>
  <si>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</si>
  <si>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</si>
  <si>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</si>
  <si>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</si>
  <si>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</si>
  <si>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</si>
  <si>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</si>
  <si>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</si>
  <si>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</si>
  <si>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</si>
  <si>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</si>
  <si>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</si>
  <si>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</si>
  <si>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</si>
  <si>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</si>
  <si>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</si>
  <si>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R/F 2.00</t>
  </si>
  <si>
    <t>R/F 48.20</t>
  </si>
  <si>
    <t>R/F 24.00</t>
  </si>
  <si>
    <t>MALREGISTRO 15$.</t>
  </si>
  <si>
    <t>FALTANTE EFECTIVO.</t>
  </si>
  <si>
    <t>R/F 5.50</t>
  </si>
  <si>
    <t>MAL REGISTRO 2$.</t>
  </si>
  <si>
    <t>R/F 22.20</t>
  </si>
  <si>
    <t>R/F 4.00</t>
  </si>
  <si>
    <t>R/F 14.00</t>
  </si>
  <si>
    <t>18-2-22.</t>
  </si>
  <si>
    <t>R/F 9.00</t>
  </si>
  <si>
    <t>R/F 22.50</t>
  </si>
  <si>
    <t>R/F 14.30</t>
  </si>
  <si>
    <t>FALTANTE ES SOBRANTE</t>
  </si>
  <si>
    <t>EN LA CAJA03 NOCHE.</t>
  </si>
  <si>
    <t>R/F 33.50</t>
  </si>
  <si>
    <t>DEB.BANCAMIGA</t>
  </si>
  <si>
    <t>R/F 60.00</t>
  </si>
  <si>
    <t>6.00 PERIODICO.</t>
  </si>
  <si>
    <t>R/F 106.00</t>
  </si>
  <si>
    <t>R/F 21.40</t>
  </si>
  <si>
    <t xml:space="preserve">SOBRANTE DE 9.00PERTENECE </t>
  </si>
  <si>
    <t>A CAJA03 ,MAÑANA.</t>
  </si>
  <si>
    <t>FALTANTE DE 4$.</t>
  </si>
  <si>
    <t>SOBRANTE 1$.</t>
  </si>
  <si>
    <t>R/F 41.80.</t>
  </si>
  <si>
    <t>R/F 23.00</t>
  </si>
  <si>
    <t>R/F 28.50</t>
  </si>
  <si>
    <t>R/F31.80</t>
  </si>
  <si>
    <t>INTERCAMBIO DE 5ERUOS</t>
  </si>
  <si>
    <t>POR $.</t>
  </si>
  <si>
    <t>R/F 49.50</t>
  </si>
  <si>
    <t>R/F 15.00</t>
  </si>
  <si>
    <t>SOBRANTE1$.</t>
  </si>
  <si>
    <t>SOBRANTE POR DEBITO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</si>
</sst>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54159.659999999989</v>
      </c>
      <c r="C2" s="43">
        <f>MODELO!AH12</f>
        <v>25885.33</v>
      </c>
      <c r="D2" s="43">
        <f>EXQUISITECES!AH12</f>
        <v>9414.07</v>
      </c>
      <c r="E2" s="43">
        <f>HOYADA!AH12</f>
        <v>11112.71</v>
      </c>
      <c r="F2" s="43">
        <f>FARMASTOP!AH12</f>
        <v>1311.66</v>
      </c>
      <c r="G2" s="43">
        <f>BOCAS!AH12</f>
        <v>4770.72</v>
      </c>
      <c r="H2" s="43">
        <f>LAGUNETICA!AH12</f>
        <v>14376.86</v>
      </c>
      <c r="I2" s="43">
        <f>SANANTONIO!AH12</f>
        <v>0</v>
      </c>
      <c r="J2" s="43">
        <f>SUM(B2:I2)</f>
        <v>121031.01</v>
      </c>
    </row>
    <row r="3" spans="1:10" x14ac:dyDescent="0.25">
      <c r="A3" s="46" t="s">
        <v>0</v>
      </c>
      <c r="B3" s="43">
        <f>AUTOMERCADO!AH15</f>
        <v>309.39999999999998</v>
      </c>
      <c r="C3" s="43">
        <f>MODELO!AH15</f>
        <v>210.35000000000002</v>
      </c>
      <c r="D3" s="43">
        <f>EXQUISITECES!AH15</f>
        <v>245.7</v>
      </c>
      <c r="E3" s="43">
        <f>HOYADA!AH15</f>
        <v>876</v>
      </c>
      <c r="F3" s="43">
        <f>FARMASTOP!AH15</f>
        <v>23.7</v>
      </c>
      <c r="G3" s="43">
        <f>BOCAS!AH15</f>
        <v>10</v>
      </c>
      <c r="H3" s="43">
        <f>LAGUNETICA!AH15</f>
        <v>537.4</v>
      </c>
      <c r="I3" s="43">
        <f>SANANTONIO!AH15</f>
        <v>0</v>
      </c>
      <c r="J3" s="43">
        <f t="shared" ref="J3:J52" si="0">SUM(B3:I3)</f>
        <v>2212.5500000000002</v>
      </c>
    </row>
    <row r="4" spans="1:10" x14ac:dyDescent="0.25">
      <c r="A4" s="73" t="s">
        <v>20</v>
      </c>
      <c r="B4" s="43">
        <f>AUTOMERCADO!AH16</f>
        <v>5061</v>
      </c>
      <c r="C4" s="43">
        <f>MODELO!AH16</f>
        <v>2413</v>
      </c>
      <c r="D4" s="43">
        <f>EXQUISITECES!AH16</f>
        <v>11</v>
      </c>
      <c r="E4" s="43">
        <f>HOYADA!AH16</f>
        <v>559</v>
      </c>
      <c r="F4" s="43">
        <f>FARMASTOP!AH16</f>
        <v>91</v>
      </c>
      <c r="G4" s="43">
        <f>BOCAS!AH16</f>
        <v>568</v>
      </c>
      <c r="H4" s="43">
        <f>LAGUNETICA!AH16</f>
        <v>1363</v>
      </c>
      <c r="I4" s="43">
        <f>SANANTONIO!AH16</f>
        <v>0</v>
      </c>
      <c r="J4" s="43">
        <f t="shared" si="0"/>
        <v>10066</v>
      </c>
    </row>
    <row r="5" spans="1:10" x14ac:dyDescent="0.25">
      <c r="A5" s="46" t="s">
        <v>27</v>
      </c>
      <c r="B5" s="43">
        <f>AUTOMERCADO!AH17</f>
        <v>22319.010000000002</v>
      </c>
      <c r="C5" s="43">
        <f>MODELO!AH17</f>
        <v>10641.33</v>
      </c>
      <c r="D5" s="43">
        <f>EXQUISITECES!AH17</f>
        <v>48.95</v>
      </c>
      <c r="E5" s="43">
        <f>HOYADA!AH17</f>
        <v>2465.19</v>
      </c>
      <c r="F5" s="43">
        <f>FARMASTOP!AH17</f>
        <v>401.31000000000006</v>
      </c>
      <c r="G5" s="43">
        <f>BOCAS!AH17</f>
        <v>2607.12</v>
      </c>
      <c r="H5" s="43">
        <f>LAGUNETICA!AH17</f>
        <v>6010.83</v>
      </c>
      <c r="I5" s="43">
        <f>SANANTONIO!AH17</f>
        <v>0</v>
      </c>
      <c r="J5" s="43">
        <f t="shared" si="0"/>
        <v>44493.740000000005</v>
      </c>
    </row>
    <row r="6" spans="1:10" x14ac:dyDescent="0.25">
      <c r="A6" s="73" t="s">
        <v>23</v>
      </c>
      <c r="B6" s="43">
        <f>AUTOMERCADO!AH18</f>
        <v>56</v>
      </c>
      <c r="C6" s="43">
        <f>MODELO!AH18</f>
        <v>158</v>
      </c>
      <c r="D6" s="43">
        <f>EXQUISITECES!AH18</f>
        <v>969</v>
      </c>
      <c r="E6" s="43">
        <f>HOYADA!AH18</f>
        <v>42</v>
      </c>
      <c r="F6" s="43">
        <f>FARMASTOP!AH18</f>
        <v>1</v>
      </c>
      <c r="G6" s="43">
        <f>BOCAS!AH18</f>
        <v>0</v>
      </c>
      <c r="H6" s="43">
        <f>LAGUNETICA!AH18</f>
        <v>26</v>
      </c>
      <c r="I6" s="43">
        <f>SANANTONIO!AH18</f>
        <v>0</v>
      </c>
      <c r="J6" s="43">
        <f t="shared" si="0"/>
        <v>1252</v>
      </c>
    </row>
    <row r="7" spans="1:10" x14ac:dyDescent="0.25">
      <c r="A7" s="46" t="s">
        <v>27</v>
      </c>
      <c r="B7" s="43">
        <f>AUTOMERCADO!AH19</f>
        <v>249.2</v>
      </c>
      <c r="C7" s="43">
        <f>MODELO!AH19</f>
        <v>703.09999999999991</v>
      </c>
      <c r="D7" s="43">
        <f>EXQUISITECES!AH19</f>
        <v>4273.2900000000009</v>
      </c>
      <c r="E7" s="43">
        <f>HOYADA!AH19</f>
        <v>186.9</v>
      </c>
      <c r="F7" s="43">
        <f>FARMASTOP!AH19</f>
        <v>4.45</v>
      </c>
      <c r="G7" s="43">
        <f>BOCAS!AH19</f>
        <v>0</v>
      </c>
      <c r="H7" s="43">
        <f>LAGUNETICA!AH19</f>
        <v>115.7</v>
      </c>
      <c r="I7" s="43">
        <f>SANANTONIO!AH19</f>
        <v>0</v>
      </c>
      <c r="J7" s="43">
        <f t="shared" si="0"/>
        <v>5532.64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5117</v>
      </c>
      <c r="C10" s="43">
        <f>MODELO!AH22</f>
        <v>2571</v>
      </c>
      <c r="D10" s="43">
        <f>EXQUISITECES!AH22</f>
        <v>980</v>
      </c>
      <c r="E10" s="43">
        <f>HOYADA!AH22</f>
        <v>601</v>
      </c>
      <c r="F10" s="43">
        <f>FARMASTOP!AH22</f>
        <v>92</v>
      </c>
      <c r="G10" s="43">
        <f>BOCAS!AH22</f>
        <v>568</v>
      </c>
      <c r="H10" s="43">
        <f>LAGUNETICA!AH22</f>
        <v>1389</v>
      </c>
      <c r="I10" s="43">
        <f>SANANTONIO!AH22</f>
        <v>0</v>
      </c>
      <c r="J10" s="43">
        <f t="shared" si="0"/>
        <v>11318</v>
      </c>
    </row>
    <row r="11" spans="1:10" x14ac:dyDescent="0.25">
      <c r="A11" s="48" t="s">
        <v>26</v>
      </c>
      <c r="B11" s="43">
        <f>AUTOMERCADO!AH23</f>
        <v>22568.210000000003</v>
      </c>
      <c r="C11" s="43">
        <f>MODELO!AH23</f>
        <v>11344.43</v>
      </c>
      <c r="D11" s="43">
        <f>EXQUISITECES!AH23</f>
        <v>4322.2400000000007</v>
      </c>
      <c r="E11" s="43">
        <f>HOYADA!AH23</f>
        <v>2652.09</v>
      </c>
      <c r="F11" s="43">
        <f>FARMASTOP!AH23</f>
        <v>405.76</v>
      </c>
      <c r="G11" s="43">
        <f>BOCAS!AH23</f>
        <v>2607.12</v>
      </c>
      <c r="H11" s="43">
        <f>LAGUNETICA!AH23</f>
        <v>6126.53</v>
      </c>
      <c r="I11" s="43">
        <f>SANANTONIO!AH23</f>
        <v>0</v>
      </c>
      <c r="J11" s="43">
        <f t="shared" si="0"/>
        <v>50026.380000000005</v>
      </c>
    </row>
    <row r="12" spans="1:10" x14ac:dyDescent="0.25">
      <c r="A12" s="46" t="s">
        <v>28</v>
      </c>
      <c r="B12" s="43">
        <f>AUTOMERCADO!AH24</f>
        <v>15</v>
      </c>
      <c r="C12" s="43">
        <f>MODELO!AH24</f>
        <v>20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35</v>
      </c>
    </row>
    <row r="13" spans="1:10" x14ac:dyDescent="0.25">
      <c r="A13" s="46" t="s">
        <v>31</v>
      </c>
      <c r="B13" s="43">
        <f>AUTOMERCADO!AH25</f>
        <v>66.150000000000006</v>
      </c>
      <c r="C13" s="43">
        <f>MODELO!AH25</f>
        <v>88.2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154.35000000000002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15</v>
      </c>
      <c r="C18" s="43">
        <f>MODELO!AH30</f>
        <v>20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35</v>
      </c>
    </row>
    <row r="19" spans="1:10" x14ac:dyDescent="0.25">
      <c r="A19" s="48" t="s">
        <v>33</v>
      </c>
      <c r="B19" s="43">
        <f>AUTOMERCADO!AH31</f>
        <v>66.150000000000006</v>
      </c>
      <c r="C19" s="43">
        <f>MODELO!AH31</f>
        <v>88.2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154.35000000000002</v>
      </c>
    </row>
    <row r="20" spans="1:10" x14ac:dyDescent="0.25">
      <c r="A20" s="46" t="s">
        <v>34</v>
      </c>
      <c r="B20" s="43">
        <f>AUTOMERCADO!AH32</f>
        <v>218.61999999999998</v>
      </c>
      <c r="C20" s="43">
        <f>MODELO!AH32</f>
        <v>20</v>
      </c>
      <c r="D20" s="43">
        <f>EXQUISITECES!AH32</f>
        <v>0</v>
      </c>
      <c r="E20" s="43">
        <f>HOYADA!AH32</f>
        <v>29.99</v>
      </c>
      <c r="F20" s="43">
        <f>FARMASTOP!AH32</f>
        <v>8.83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277.43999999999994</v>
      </c>
    </row>
    <row r="21" spans="1:10" x14ac:dyDescent="0.25">
      <c r="A21" s="46" t="s">
        <v>35</v>
      </c>
      <c r="B21" s="43">
        <f>AUTOMERCADO!AH33</f>
        <v>964.11419999999987</v>
      </c>
      <c r="C21" s="43">
        <f>MODELO!AH33</f>
        <v>88.2</v>
      </c>
      <c r="D21" s="43">
        <f>EXQUISITECES!AH33</f>
        <v>0</v>
      </c>
      <c r="E21" s="43">
        <f>HOYADA!AH33</f>
        <v>132.2559</v>
      </c>
      <c r="F21" s="43">
        <f>FARMASTOP!AH33</f>
        <v>38.940300000000001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1223.5103999999999</v>
      </c>
    </row>
    <row r="22" spans="1:10" x14ac:dyDescent="0.25">
      <c r="A22" s="46" t="s">
        <v>36</v>
      </c>
      <c r="B22" s="43">
        <f>AUTOMERCADO!AH34</f>
        <v>57.6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57.6</v>
      </c>
    </row>
    <row r="23" spans="1:10" x14ac:dyDescent="0.25">
      <c r="A23" s="46" t="s">
        <v>35</v>
      </c>
      <c r="B23" s="43">
        <f>AUTOMERCADO!AH35</f>
        <v>256.32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256.32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276.21999999999997</v>
      </c>
      <c r="C26" s="43">
        <f>MODELO!AH38</f>
        <v>20</v>
      </c>
      <c r="D26" s="43">
        <f>EXQUISITECES!AH38</f>
        <v>0</v>
      </c>
      <c r="E26" s="43">
        <f>HOYADA!AH38</f>
        <v>29.99</v>
      </c>
      <c r="F26" s="43">
        <f>FARMASTOP!AH38</f>
        <v>8.83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335.03999999999996</v>
      </c>
    </row>
    <row r="27" spans="1:10" x14ac:dyDescent="0.25">
      <c r="A27" s="48" t="s">
        <v>42</v>
      </c>
      <c r="B27" s="43">
        <f>AUTOMERCADO!AH39</f>
        <v>1220.4341999999997</v>
      </c>
      <c r="C27" s="43">
        <f>MODELO!AH39</f>
        <v>88.2</v>
      </c>
      <c r="D27" s="43">
        <f>EXQUISITECES!AH39</f>
        <v>0</v>
      </c>
      <c r="E27" s="43">
        <f>HOYADA!AH39</f>
        <v>132.2559</v>
      </c>
      <c r="F27" s="43">
        <f>FARMASTOP!AH39</f>
        <v>38.940300000000001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1479.8303999999996</v>
      </c>
    </row>
    <row r="28" spans="1:10" x14ac:dyDescent="0.25">
      <c r="A28" s="46" t="s">
        <v>43</v>
      </c>
      <c r="B28" s="43">
        <f>AUTOMERCADO!AH40</f>
        <v>554.5</v>
      </c>
      <c r="C28" s="43">
        <f>MODELO!AH40</f>
        <v>8</v>
      </c>
      <c r="D28" s="43">
        <f>EXQUISITECES!AH40</f>
        <v>0</v>
      </c>
      <c r="E28" s="43">
        <f>HOYADA!AH40</f>
        <v>32.58</v>
      </c>
      <c r="F28" s="43">
        <f>FARMASTOP!AH40</f>
        <v>36.25</v>
      </c>
      <c r="G28" s="43">
        <f>BOCAS!AH40</f>
        <v>33.46</v>
      </c>
      <c r="H28" s="43">
        <f>LAGUNETICA!AH40</f>
        <v>0</v>
      </c>
      <c r="I28" s="43">
        <f>SANANTONIO!AH40</f>
        <v>0</v>
      </c>
      <c r="J28" s="43">
        <f t="shared" si="0"/>
        <v>664.79000000000008</v>
      </c>
    </row>
    <row r="29" spans="1:10" x14ac:dyDescent="0.25">
      <c r="A29" s="46" t="s">
        <v>44</v>
      </c>
      <c r="B29" s="43">
        <f>AUTOMERCADO!AH41</f>
        <v>2445.3449999999998</v>
      </c>
      <c r="C29" s="43">
        <f>MODELO!AH41</f>
        <v>35.28</v>
      </c>
      <c r="D29" s="43">
        <f>EXQUISITECES!AH41</f>
        <v>0</v>
      </c>
      <c r="E29" s="43">
        <f>HOYADA!AH41</f>
        <v>143.67779999999999</v>
      </c>
      <c r="F29" s="43">
        <f>FARMASTOP!AH41</f>
        <v>159.86250000000001</v>
      </c>
      <c r="G29" s="43">
        <f>BOCAS!AH41</f>
        <v>153.5814</v>
      </c>
      <c r="H29" s="43">
        <f>LAGUNETICA!AH41</f>
        <v>0</v>
      </c>
      <c r="I29" s="43">
        <f>SANANTONIO!AH41</f>
        <v>0</v>
      </c>
      <c r="J29" s="43">
        <f t="shared" si="0"/>
        <v>2937.7467000000001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554.5</v>
      </c>
      <c r="C34" s="43">
        <f>MODELO!AH46</f>
        <v>8</v>
      </c>
      <c r="D34" s="43">
        <f>EXQUISITECES!AH46</f>
        <v>0</v>
      </c>
      <c r="E34" s="43">
        <f>HOYADA!AH46</f>
        <v>32.58</v>
      </c>
      <c r="F34" s="43">
        <f>FARMASTOP!AH46</f>
        <v>36.25</v>
      </c>
      <c r="G34" s="43">
        <f>BOCAS!AH46</f>
        <v>33.46</v>
      </c>
      <c r="H34" s="43">
        <f>LAGUNETICA!AH46</f>
        <v>0</v>
      </c>
      <c r="I34" s="43">
        <f>SANANTONIO!AH46</f>
        <v>0</v>
      </c>
      <c r="J34" s="43">
        <f t="shared" si="0"/>
        <v>664.79000000000008</v>
      </c>
    </row>
    <row r="35" spans="1:10" x14ac:dyDescent="0.25">
      <c r="A35" s="48" t="s">
        <v>48</v>
      </c>
      <c r="B35" s="43">
        <f>AUTOMERCADO!AH47</f>
        <v>2445.3449999999998</v>
      </c>
      <c r="C35" s="43">
        <f>MODELO!AH47</f>
        <v>35.28</v>
      </c>
      <c r="D35" s="43">
        <f>EXQUISITECES!AH47</f>
        <v>0</v>
      </c>
      <c r="E35" s="43">
        <f>HOYADA!AH47</f>
        <v>143.67779999999999</v>
      </c>
      <c r="F35" s="43">
        <f>FARMASTOP!AH47</f>
        <v>159.86250000000001</v>
      </c>
      <c r="G35" s="43">
        <f>BOCAS!AH47</f>
        <v>153.5814</v>
      </c>
      <c r="H35" s="43">
        <f>LAGUNETICA!AH47</f>
        <v>0</v>
      </c>
      <c r="I35" s="43">
        <f>SANANTONIO!AH47</f>
        <v>0</v>
      </c>
      <c r="J35" s="43">
        <f t="shared" si="0"/>
        <v>2937.7467000000001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20723.169999999998</v>
      </c>
      <c r="C37" s="43">
        <f>MODELO!AH49</f>
        <v>8385.2100000000009</v>
      </c>
      <c r="D37" s="43">
        <f>EXQUISITECES!AH49</f>
        <v>3174.23</v>
      </c>
      <c r="E37" s="43">
        <f>HOYADA!AH49</f>
        <v>3898.85</v>
      </c>
      <c r="F37" s="43">
        <f>FARMASTOP!AH49</f>
        <v>545.43999999999994</v>
      </c>
      <c r="G37" s="43">
        <f>BOCAS!AH49</f>
        <v>1602.9199999999998</v>
      </c>
      <c r="H37" s="43">
        <f>LAGUNETICA!AH49</f>
        <v>2051.58</v>
      </c>
      <c r="I37" s="43">
        <f>SANANTONIO!AH49</f>
        <v>0</v>
      </c>
      <c r="J37" s="43">
        <f t="shared" si="0"/>
        <v>40381.4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446.13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446.13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1775.8899999999999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3519.3100000000004</v>
      </c>
      <c r="I40" s="43">
        <f>SANANTONIO!AH52</f>
        <v>0</v>
      </c>
      <c r="J40" s="43">
        <f t="shared" si="0"/>
        <v>5295.2000000000007</v>
      </c>
    </row>
    <row r="41" spans="1:10" x14ac:dyDescent="0.25">
      <c r="A41" s="74" t="s">
        <v>18</v>
      </c>
      <c r="B41" s="43">
        <f>AUTOMERCADO!AH53</f>
        <v>5768.2800000000007</v>
      </c>
      <c r="C41" s="43">
        <f>MODELO!AH53</f>
        <v>3824.55</v>
      </c>
      <c r="D41" s="43">
        <f>EXQUISITECES!AH53</f>
        <v>1607.1599999999999</v>
      </c>
      <c r="E41" s="43">
        <f>HOYADA!AH53</f>
        <v>3350.7</v>
      </c>
      <c r="F41" s="43">
        <f>FARMASTOP!AH53</f>
        <v>170.05</v>
      </c>
      <c r="G41" s="43">
        <f>BOCAS!AH53</f>
        <v>242.48</v>
      </c>
      <c r="H41" s="43">
        <f>LAGUNETICA!AH53</f>
        <v>1701.32</v>
      </c>
      <c r="I41" s="43">
        <f>SANANTONIO!AH53</f>
        <v>0</v>
      </c>
      <c r="J41" s="43">
        <f t="shared" si="0"/>
        <v>16664.54</v>
      </c>
    </row>
    <row r="42" spans="1:10" x14ac:dyDescent="0.25">
      <c r="A42" s="74" t="s">
        <v>114</v>
      </c>
      <c r="B42" s="43">
        <f>AUTOMERCADO!AH54</f>
        <v>22.41</v>
      </c>
      <c r="C42" s="43">
        <f>MODELO!AH54</f>
        <v>97.579999999999984</v>
      </c>
      <c r="D42" s="43">
        <f>EXQUISITECES!AH54</f>
        <v>14.52</v>
      </c>
      <c r="E42" s="43">
        <f>HOYADA!AH54</f>
        <v>6.48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140.98999999999998</v>
      </c>
    </row>
    <row r="43" spans="1:10" x14ac:dyDescent="0.25">
      <c r="A43" s="74" t="s">
        <v>52</v>
      </c>
      <c r="B43" s="43">
        <f>AUTOMERCADO!AH55</f>
        <v>887.3900000000001</v>
      </c>
      <c r="C43" s="43">
        <f>MODELO!AH55</f>
        <v>301.69</v>
      </c>
      <c r="D43" s="43">
        <f>EXQUISITECES!AH55</f>
        <v>131.13999999999999</v>
      </c>
      <c r="E43" s="43">
        <f>HOYADA!AH55</f>
        <v>74.12</v>
      </c>
      <c r="F43" s="43">
        <f>FARMASTOP!AH55</f>
        <v>0</v>
      </c>
      <c r="G43" s="43">
        <f>BOCAS!AH55</f>
        <v>197.78</v>
      </c>
      <c r="H43" s="43">
        <f>LAGUNETICA!AH55</f>
        <v>105.64</v>
      </c>
      <c r="I43" s="43">
        <f>SANANTONIO!AH55</f>
        <v>0</v>
      </c>
      <c r="J43" s="43">
        <f t="shared" si="0"/>
        <v>1697.7600000000002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358.8</v>
      </c>
      <c r="I45" s="43">
        <f>SANANTONIO!AH57</f>
        <v>0</v>
      </c>
      <c r="J45" s="43">
        <f t="shared" si="0"/>
        <v>358.8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54456.919199999997</v>
      </c>
      <c r="C52" s="75">
        <f>MODELO!AH64</f>
        <v>26151.38</v>
      </c>
      <c r="D52" s="75">
        <f>EXQUISITECES!AH64</f>
        <v>9494.99</v>
      </c>
      <c r="E52" s="75">
        <f>HOYADA!AH64</f>
        <v>11134.173699999999</v>
      </c>
      <c r="F52" s="75">
        <f>FARMASTOP!AH64</f>
        <v>1343.7528</v>
      </c>
      <c r="G52" s="75">
        <f>BOCAS!AH64</f>
        <v>4813.8813999999993</v>
      </c>
      <c r="H52" s="75">
        <f>LAGUNETICA!AH64</f>
        <v>14400.579999999998</v>
      </c>
      <c r="I52" s="75">
        <f>SANANTONIO!AH64</f>
        <v>0</v>
      </c>
      <c r="J52" s="75">
        <f t="shared" si="0"/>
        <v>121795.6771</v>
      </c>
    </row>
    <row r="53" spans="1:10" x14ac:dyDescent="0.25">
      <c r="A53" s="56" t="s">
        <v>3</v>
      </c>
      <c r="B53" s="43">
        <f>B2</f>
        <v>54159.659999999989</v>
      </c>
      <c r="C53" s="43">
        <f t="shared" ref="C53:I53" si="1">C2</f>
        <v>25885.33</v>
      </c>
      <c r="D53" s="43">
        <f t="shared" si="1"/>
        <v>9414.07</v>
      </c>
      <c r="E53" s="43">
        <f t="shared" si="1"/>
        <v>11112.71</v>
      </c>
      <c r="F53" s="43">
        <f t="shared" si="1"/>
        <v>1311.66</v>
      </c>
      <c r="G53" s="43">
        <f t="shared" si="1"/>
        <v>4770.72</v>
      </c>
      <c r="H53" s="43">
        <f t="shared" si="1"/>
        <v>14376.86</v>
      </c>
      <c r="I53" s="43">
        <f t="shared" si="1"/>
        <v>0</v>
      </c>
      <c r="J53" s="43">
        <f>J2</f>
        <v>121031.01</v>
      </c>
    </row>
    <row r="54" spans="1:10" x14ac:dyDescent="0.25">
      <c r="A54" s="58" t="s">
        <v>95</v>
      </c>
      <c r="B54" s="43">
        <f>+B52-B53</f>
        <v>297.2592000000077</v>
      </c>
      <c r="C54" s="43">
        <f t="shared" ref="C54:I54" si="2">+C52-C53</f>
        <v>266.04999999999927</v>
      </c>
      <c r="D54" s="43">
        <f t="shared" si="2"/>
        <v>80.920000000000073</v>
      </c>
      <c r="E54" s="43">
        <f t="shared" si="2"/>
        <v>21.463700000000244</v>
      </c>
      <c r="F54" s="43">
        <f t="shared" si="2"/>
        <v>32.092799999999897</v>
      </c>
      <c r="G54" s="43">
        <f t="shared" si="2"/>
        <v>43.161399999999048</v>
      </c>
      <c r="H54" s="43">
        <f t="shared" si="2"/>
        <v>23.719999999997526</v>
      </c>
      <c r="I54" s="43">
        <f t="shared" si="2"/>
        <v>0</v>
      </c>
      <c r="J54" s="43">
        <f>+J52-J53</f>
        <v>764.66710000000603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4" sqref="B1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4.41</v>
      </c>
      <c r="C8" s="1" t="s">
        <v>38</v>
      </c>
      <c r="D8" s="2">
        <v>4.41</v>
      </c>
    </row>
    <row r="9" spans="1:36" x14ac:dyDescent="0.25">
      <c r="A9" s="1" t="s">
        <v>22</v>
      </c>
      <c r="B9" s="24">
        <v>4.45</v>
      </c>
      <c r="C9" s="1" t="s">
        <v>39</v>
      </c>
      <c r="D9" s="24">
        <v>4.45</v>
      </c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63</v>
      </c>
      <c r="H11" s="5" t="s">
        <v>65</v>
      </c>
      <c r="I11" s="5" t="s">
        <v>67</v>
      </c>
      <c r="J11" s="5" t="s">
        <v>75</v>
      </c>
      <c r="K11" s="5" t="s">
        <v>54</v>
      </c>
      <c r="L11" s="5" t="s">
        <v>56</v>
      </c>
      <c r="M11" s="5" t="s">
        <v>58</v>
      </c>
      <c r="N11" s="5" t="s">
        <v>60</v>
      </c>
      <c r="O11" s="5" t="s">
        <v>62</v>
      </c>
      <c r="P11" s="5" t="s">
        <v>64</v>
      </c>
      <c r="Q11" s="5" t="s">
        <v>66</v>
      </c>
      <c r="R11" s="5" t="s">
        <v>68</v>
      </c>
      <c r="S11" s="5" t="s">
        <v>70</v>
      </c>
      <c r="T11" s="5" t="s">
        <v>72</v>
      </c>
      <c r="U11" s="5" t="s">
        <v>76</v>
      </c>
      <c r="V11" s="5" t="s">
        <v>82</v>
      </c>
      <c r="W11" s="5" t="s">
        <v>80</v>
      </c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1135.4100000000001</v>
      </c>
      <c r="C12" s="26">
        <v>1618.69</v>
      </c>
      <c r="D12" s="26">
        <v>1226.1400000000001</v>
      </c>
      <c r="E12" s="26">
        <v>3353.83</v>
      </c>
      <c r="F12" s="26">
        <v>3302.68</v>
      </c>
      <c r="G12" s="26">
        <v>4143.62</v>
      </c>
      <c r="H12" s="26">
        <v>1501.96</v>
      </c>
      <c r="I12" s="26">
        <v>1287.96</v>
      </c>
      <c r="J12" s="26">
        <v>98.43</v>
      </c>
      <c r="K12" s="26">
        <v>435.07</v>
      </c>
      <c r="L12" s="26">
        <v>4121.12</v>
      </c>
      <c r="M12" s="26">
        <v>3362.96</v>
      </c>
      <c r="N12" s="26">
        <v>2370.17</v>
      </c>
      <c r="O12" s="26">
        <v>4461.3100000000004</v>
      </c>
      <c r="P12" s="26">
        <v>3348.16</v>
      </c>
      <c r="Q12" s="26">
        <v>3445.63</v>
      </c>
      <c r="R12" s="26">
        <v>3922.64</v>
      </c>
      <c r="S12" s="26">
        <v>3102.56</v>
      </c>
      <c r="T12" s="26">
        <v>3385.37</v>
      </c>
      <c r="U12" s="26">
        <v>902.45</v>
      </c>
      <c r="V12" s="26">
        <v>2884.4</v>
      </c>
      <c r="W12" s="26">
        <v>749.1</v>
      </c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54159.659999999989</v>
      </c>
      <c r="AI12" s="26">
        <v>54159.6</v>
      </c>
      <c r="AJ12" s="69">
        <f>+AI12-AH12</f>
        <v>-5.9999999990395736E-2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65.5</v>
      </c>
      <c r="C15" s="23">
        <v>14</v>
      </c>
      <c r="D15" s="23">
        <v>21.2</v>
      </c>
      <c r="E15" s="23"/>
      <c r="F15" s="23">
        <v>34.700000000000003</v>
      </c>
      <c r="G15" s="23"/>
      <c r="H15" s="23"/>
      <c r="I15" s="23">
        <v>15.5</v>
      </c>
      <c r="J15" s="23"/>
      <c r="K15" s="23">
        <v>23.5</v>
      </c>
      <c r="L15" s="23">
        <v>28</v>
      </c>
      <c r="M15" s="23"/>
      <c r="N15" s="23">
        <v>41</v>
      </c>
      <c r="O15" s="23"/>
      <c r="P15" s="23">
        <v>45</v>
      </c>
      <c r="Q15" s="23"/>
      <c r="R15" s="23"/>
      <c r="S15" s="23"/>
      <c r="T15" s="23"/>
      <c r="U15" s="23">
        <v>10.5</v>
      </c>
      <c r="V15" s="23"/>
      <c r="W15" s="23">
        <v>10.5</v>
      </c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309.39999999999998</v>
      </c>
    </row>
    <row r="16" spans="1:36" s="32" customFormat="1" x14ac:dyDescent="0.25">
      <c r="A16" s="30" t="s">
        <v>20</v>
      </c>
      <c r="B16" s="31">
        <v>10</v>
      </c>
      <c r="C16" s="31">
        <v>67</v>
      </c>
      <c r="D16" s="31">
        <v>127</v>
      </c>
      <c r="E16" s="31">
        <v>484</v>
      </c>
      <c r="F16" s="31">
        <v>245</v>
      </c>
      <c r="G16" s="31">
        <v>347</v>
      </c>
      <c r="H16" s="31">
        <v>130</v>
      </c>
      <c r="I16" s="31">
        <v>156</v>
      </c>
      <c r="J16" s="31">
        <v>10</v>
      </c>
      <c r="K16" s="31">
        <v>54</v>
      </c>
      <c r="L16" s="31">
        <v>370</v>
      </c>
      <c r="M16" s="31">
        <v>298</v>
      </c>
      <c r="N16" s="31">
        <v>145</v>
      </c>
      <c r="O16" s="31">
        <v>360</v>
      </c>
      <c r="P16" s="31">
        <v>328</v>
      </c>
      <c r="Q16" s="31">
        <v>324</v>
      </c>
      <c r="R16" s="31">
        <v>269</v>
      </c>
      <c r="S16" s="31">
        <v>444</v>
      </c>
      <c r="T16" s="31">
        <v>370</v>
      </c>
      <c r="U16" s="31">
        <v>58</v>
      </c>
      <c r="V16" s="31">
        <v>415</v>
      </c>
      <c r="W16" s="31">
        <v>50</v>
      </c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5061</v>
      </c>
      <c r="AJ16" s="70"/>
    </row>
    <row r="17" spans="1:36" s="47" customFormat="1" x14ac:dyDescent="0.25">
      <c r="A17" s="46" t="s">
        <v>27</v>
      </c>
      <c r="B17" s="22">
        <f>B16*$B$8</f>
        <v>44.1</v>
      </c>
      <c r="C17" s="22">
        <f>C16*$B$8</f>
        <v>295.47000000000003</v>
      </c>
      <c r="D17" s="22">
        <f t="shared" ref="D17:L17" si="2">D16*$B$8</f>
        <v>560.07000000000005</v>
      </c>
      <c r="E17" s="22">
        <f t="shared" si="2"/>
        <v>2134.44</v>
      </c>
      <c r="F17" s="22">
        <f t="shared" si="2"/>
        <v>1080.45</v>
      </c>
      <c r="G17" s="22">
        <f t="shared" si="2"/>
        <v>1530.27</v>
      </c>
      <c r="H17" s="22">
        <f t="shared" si="2"/>
        <v>573.30000000000007</v>
      </c>
      <c r="I17" s="22">
        <f t="shared" si="2"/>
        <v>687.96</v>
      </c>
      <c r="J17" s="22">
        <f t="shared" si="2"/>
        <v>44.1</v>
      </c>
      <c r="K17" s="22">
        <f t="shared" si="2"/>
        <v>238.14000000000001</v>
      </c>
      <c r="L17" s="22">
        <f t="shared" si="2"/>
        <v>1631.7</v>
      </c>
      <c r="M17" s="22">
        <f t="shared" ref="M17:R17" si="3">M16*$B$8</f>
        <v>1314.18</v>
      </c>
      <c r="N17" s="22">
        <f t="shared" si="3"/>
        <v>639.45000000000005</v>
      </c>
      <c r="O17" s="22">
        <f t="shared" si="3"/>
        <v>1587.6000000000001</v>
      </c>
      <c r="P17" s="22">
        <f t="shared" si="3"/>
        <v>1446.48</v>
      </c>
      <c r="Q17" s="22">
        <f t="shared" si="3"/>
        <v>1428.8400000000001</v>
      </c>
      <c r="R17" s="22">
        <f t="shared" si="3"/>
        <v>1186.29</v>
      </c>
      <c r="S17" s="22">
        <f t="shared" ref="S17:AG17" si="4">S16*$B$8</f>
        <v>1958.04</v>
      </c>
      <c r="T17" s="22">
        <f t="shared" si="4"/>
        <v>1631.7</v>
      </c>
      <c r="U17" s="22">
        <f t="shared" si="4"/>
        <v>255.78</v>
      </c>
      <c r="V17" s="22">
        <f t="shared" si="4"/>
        <v>1830.15</v>
      </c>
      <c r="W17" s="22">
        <f t="shared" si="4"/>
        <v>220.5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22319.010000000002</v>
      </c>
    </row>
    <row r="18" spans="1:36" s="32" customFormat="1" x14ac:dyDescent="0.25">
      <c r="A18" s="30" t="s">
        <v>23</v>
      </c>
      <c r="B18" s="33"/>
      <c r="C18" s="33">
        <v>10</v>
      </c>
      <c r="D18" s="33"/>
      <c r="E18" s="33">
        <v>6</v>
      </c>
      <c r="F18" s="33">
        <v>20</v>
      </c>
      <c r="G18" s="33">
        <v>10</v>
      </c>
      <c r="H18" s="33"/>
      <c r="I18" s="33"/>
      <c r="J18" s="33">
        <v>10</v>
      </c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56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44.5</v>
      </c>
      <c r="D19" s="22">
        <f t="shared" si="5"/>
        <v>0</v>
      </c>
      <c r="E19" s="22">
        <f t="shared" si="5"/>
        <v>26.700000000000003</v>
      </c>
      <c r="F19" s="22">
        <f t="shared" si="5"/>
        <v>89</v>
      </c>
      <c r="G19" s="22">
        <f t="shared" si="5"/>
        <v>44.5</v>
      </c>
      <c r="H19" s="22">
        <f t="shared" si="5"/>
        <v>0</v>
      </c>
      <c r="I19" s="22">
        <f t="shared" si="5"/>
        <v>0</v>
      </c>
      <c r="J19" s="22">
        <f t="shared" si="5"/>
        <v>44.5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249.2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10</v>
      </c>
      <c r="C22" s="20">
        <f t="shared" ref="C22:L22" si="11">+C16+C18+C20</f>
        <v>77</v>
      </c>
      <c r="D22" s="20">
        <f t="shared" si="11"/>
        <v>127</v>
      </c>
      <c r="E22" s="20">
        <f t="shared" si="11"/>
        <v>490</v>
      </c>
      <c r="F22" s="20">
        <f t="shared" si="11"/>
        <v>265</v>
      </c>
      <c r="G22" s="20">
        <f t="shared" si="11"/>
        <v>357</v>
      </c>
      <c r="H22" s="20">
        <f t="shared" si="11"/>
        <v>130</v>
      </c>
      <c r="I22" s="20">
        <f t="shared" si="11"/>
        <v>156</v>
      </c>
      <c r="J22" s="20">
        <f t="shared" si="11"/>
        <v>20</v>
      </c>
      <c r="K22" s="20">
        <f t="shared" si="11"/>
        <v>54</v>
      </c>
      <c r="L22" s="20">
        <f t="shared" si="11"/>
        <v>370</v>
      </c>
      <c r="M22" s="20">
        <f t="shared" ref="M22:S22" si="12">+M16+M18+M20</f>
        <v>298</v>
      </c>
      <c r="N22" s="20">
        <f t="shared" si="12"/>
        <v>145</v>
      </c>
      <c r="O22" s="20">
        <f t="shared" si="12"/>
        <v>360</v>
      </c>
      <c r="P22" s="20">
        <f t="shared" si="12"/>
        <v>328</v>
      </c>
      <c r="Q22" s="20">
        <f t="shared" si="12"/>
        <v>324</v>
      </c>
      <c r="R22" s="20">
        <f t="shared" si="12"/>
        <v>269</v>
      </c>
      <c r="S22" s="20">
        <f t="shared" si="12"/>
        <v>444</v>
      </c>
      <c r="T22" s="20">
        <f t="shared" ref="T22:AG22" si="13">+T16+T18+T20</f>
        <v>370</v>
      </c>
      <c r="U22" s="20">
        <f t="shared" si="13"/>
        <v>58</v>
      </c>
      <c r="V22" s="20">
        <f t="shared" si="13"/>
        <v>415</v>
      </c>
      <c r="W22" s="20">
        <f t="shared" si="13"/>
        <v>50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5117</v>
      </c>
    </row>
    <row r="23" spans="1:36" s="47" customFormat="1" x14ac:dyDescent="0.25">
      <c r="A23" s="48" t="s">
        <v>26</v>
      </c>
      <c r="B23" s="19">
        <f>+B17+B19+B21</f>
        <v>44.1</v>
      </c>
      <c r="C23" s="19">
        <f t="shared" ref="C23:L23" si="14">+C17+C19+C21</f>
        <v>339.97</v>
      </c>
      <c r="D23" s="19">
        <f t="shared" si="14"/>
        <v>560.07000000000005</v>
      </c>
      <c r="E23" s="19">
        <f t="shared" si="14"/>
        <v>2161.14</v>
      </c>
      <c r="F23" s="19">
        <f t="shared" si="14"/>
        <v>1169.45</v>
      </c>
      <c r="G23" s="19">
        <f t="shared" si="14"/>
        <v>1574.77</v>
      </c>
      <c r="H23" s="19">
        <f t="shared" si="14"/>
        <v>573.30000000000007</v>
      </c>
      <c r="I23" s="19">
        <f t="shared" si="14"/>
        <v>687.96</v>
      </c>
      <c r="J23" s="19">
        <f t="shared" si="14"/>
        <v>88.6</v>
      </c>
      <c r="K23" s="19">
        <f t="shared" si="14"/>
        <v>238.14000000000001</v>
      </c>
      <c r="L23" s="19">
        <f t="shared" si="14"/>
        <v>1631.7</v>
      </c>
      <c r="M23" s="19">
        <f t="shared" ref="M23:S23" si="15">+M17+M19+M21</f>
        <v>1314.18</v>
      </c>
      <c r="N23" s="19">
        <f t="shared" si="15"/>
        <v>639.45000000000005</v>
      </c>
      <c r="O23" s="19">
        <f t="shared" si="15"/>
        <v>1587.6000000000001</v>
      </c>
      <c r="P23" s="19">
        <f t="shared" si="15"/>
        <v>1446.48</v>
      </c>
      <c r="Q23" s="19">
        <f t="shared" si="15"/>
        <v>1428.8400000000001</v>
      </c>
      <c r="R23" s="19">
        <f t="shared" si="15"/>
        <v>1186.29</v>
      </c>
      <c r="S23" s="19">
        <f t="shared" si="15"/>
        <v>1958.04</v>
      </c>
      <c r="T23" s="19">
        <f t="shared" ref="T23:AG23" si="16">+T17+T19+T21</f>
        <v>1631.7</v>
      </c>
      <c r="U23" s="19">
        <f t="shared" si="16"/>
        <v>255.78</v>
      </c>
      <c r="V23" s="19">
        <f t="shared" si="16"/>
        <v>1830.15</v>
      </c>
      <c r="W23" s="19">
        <f t="shared" si="16"/>
        <v>220.5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22568.210000000003</v>
      </c>
    </row>
    <row r="24" spans="1:36" x14ac:dyDescent="0.25">
      <c r="A24" s="13" t="s">
        <v>28</v>
      </c>
      <c r="B24" s="34"/>
      <c r="C24" s="34"/>
      <c r="D24" s="34">
        <v>5</v>
      </c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>
        <v>10</v>
      </c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15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22.05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44.1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66.150000000000006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5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10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15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22.05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44.1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66.150000000000006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>
        <v>73.88</v>
      </c>
      <c r="I32" s="36"/>
      <c r="J32" s="36"/>
      <c r="K32" s="36"/>
      <c r="L32" s="36"/>
      <c r="M32" s="37"/>
      <c r="N32" s="37"/>
      <c r="O32" s="37">
        <v>103.21</v>
      </c>
      <c r="P32" s="37"/>
      <c r="Q32" s="37"/>
      <c r="R32" s="37"/>
      <c r="S32" s="37"/>
      <c r="T32" s="37">
        <v>31.52</v>
      </c>
      <c r="U32" s="37"/>
      <c r="V32" s="37"/>
      <c r="W32" s="37">
        <v>10.01</v>
      </c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218.61999999999998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325.81079999999997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455.15609999999998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139.00319999999999</v>
      </c>
      <c r="U33" s="22">
        <f t="shared" si="32"/>
        <v>0</v>
      </c>
      <c r="V33" s="22">
        <f t="shared" si="32"/>
        <v>0</v>
      </c>
      <c r="W33" s="22">
        <f t="shared" si="32"/>
        <v>44.144100000000002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964.11419999999987</v>
      </c>
    </row>
    <row r="34" spans="1:34" x14ac:dyDescent="0.25">
      <c r="A34" s="13" t="s">
        <v>36</v>
      </c>
      <c r="B34" s="38">
        <v>57.6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57.6</v>
      </c>
    </row>
    <row r="35" spans="1:34" s="47" customFormat="1" x14ac:dyDescent="0.25">
      <c r="A35" s="46" t="s">
        <v>35</v>
      </c>
      <c r="B35" s="22">
        <f>B34*$B$9</f>
        <v>256.32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256.32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57.6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73.88</v>
      </c>
      <c r="I38" s="20">
        <f t="shared" si="39"/>
        <v>0</v>
      </c>
      <c r="J38" s="20">
        <f t="shared" si="39"/>
        <v>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103.21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31.52</v>
      </c>
      <c r="U38" s="20">
        <f t="shared" si="41"/>
        <v>0</v>
      </c>
      <c r="V38" s="20">
        <f t="shared" si="41"/>
        <v>0</v>
      </c>
      <c r="W38" s="20">
        <f t="shared" si="41"/>
        <v>10.01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276.21999999999997</v>
      </c>
    </row>
    <row r="39" spans="1:34" s="47" customFormat="1" x14ac:dyDescent="0.25">
      <c r="A39" s="48" t="s">
        <v>42</v>
      </c>
      <c r="B39" s="19">
        <f>+B33+B35+B37</f>
        <v>256.32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325.81079999999997</v>
      </c>
      <c r="I39" s="19">
        <f t="shared" si="42"/>
        <v>0</v>
      </c>
      <c r="J39" s="19">
        <f t="shared" si="42"/>
        <v>0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455.15609999999998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139.00319999999999</v>
      </c>
      <c r="U39" s="19">
        <f t="shared" si="44"/>
        <v>0</v>
      </c>
      <c r="V39" s="19">
        <f t="shared" si="44"/>
        <v>0</v>
      </c>
      <c r="W39" s="19">
        <f t="shared" si="44"/>
        <v>44.144100000000002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1220.4341999999997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>
        <v>15</v>
      </c>
      <c r="H40" s="36">
        <v>11.31</v>
      </c>
      <c r="I40" s="36"/>
      <c r="J40" s="36"/>
      <c r="K40" s="36"/>
      <c r="L40" s="36">
        <v>88.43</v>
      </c>
      <c r="M40" s="36">
        <v>90.96</v>
      </c>
      <c r="N40" s="36">
        <v>8.84</v>
      </c>
      <c r="O40" s="36">
        <v>125.02</v>
      </c>
      <c r="P40" s="36">
        <v>63.61</v>
      </c>
      <c r="Q40" s="36"/>
      <c r="R40" s="36">
        <v>10.83</v>
      </c>
      <c r="S40" s="36">
        <v>30.31</v>
      </c>
      <c r="T40" s="36">
        <v>107.44</v>
      </c>
      <c r="U40" s="36"/>
      <c r="V40" s="36"/>
      <c r="W40" s="36">
        <v>2.75</v>
      </c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554.5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66.150000000000006</v>
      </c>
      <c r="H41" s="22">
        <f t="shared" si="45"/>
        <v>49.877100000000006</v>
      </c>
      <c r="I41" s="22">
        <f t="shared" si="45"/>
        <v>0</v>
      </c>
      <c r="J41" s="22">
        <f t="shared" si="45"/>
        <v>0</v>
      </c>
      <c r="K41" s="22">
        <f t="shared" si="45"/>
        <v>0</v>
      </c>
      <c r="L41" s="22">
        <f t="shared" si="45"/>
        <v>389.97630000000004</v>
      </c>
      <c r="M41" s="22">
        <f t="shared" ref="M41:R41" si="46">M40*$B$8</f>
        <v>401.1336</v>
      </c>
      <c r="N41" s="22">
        <f t="shared" si="46"/>
        <v>38.984400000000001</v>
      </c>
      <c r="O41" s="22">
        <f t="shared" si="46"/>
        <v>551.33820000000003</v>
      </c>
      <c r="P41" s="22">
        <f t="shared" si="46"/>
        <v>280.52010000000001</v>
      </c>
      <c r="Q41" s="22">
        <f t="shared" si="46"/>
        <v>0</v>
      </c>
      <c r="R41" s="22">
        <f t="shared" si="46"/>
        <v>47.760300000000001</v>
      </c>
      <c r="S41" s="22">
        <f t="shared" ref="S41:AG41" si="47">S40*$B$8</f>
        <v>133.6671</v>
      </c>
      <c r="T41" s="22">
        <f t="shared" si="47"/>
        <v>473.81040000000002</v>
      </c>
      <c r="U41" s="22">
        <f t="shared" si="47"/>
        <v>0</v>
      </c>
      <c r="V41" s="22">
        <f t="shared" si="47"/>
        <v>0</v>
      </c>
      <c r="W41" s="22">
        <f t="shared" si="47"/>
        <v>12.127500000000001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2445.3449999999998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0</v>
      </c>
      <c r="F46" s="20">
        <f t="shared" si="54"/>
        <v>0</v>
      </c>
      <c r="G46" s="20">
        <f t="shared" si="54"/>
        <v>15</v>
      </c>
      <c r="H46" s="20">
        <f t="shared" si="54"/>
        <v>11.31</v>
      </c>
      <c r="I46" s="20">
        <f t="shared" si="54"/>
        <v>0</v>
      </c>
      <c r="J46" s="20">
        <f t="shared" si="54"/>
        <v>0</v>
      </c>
      <c r="K46" s="20">
        <f t="shared" si="54"/>
        <v>0</v>
      </c>
      <c r="L46" s="20">
        <f t="shared" si="54"/>
        <v>88.43</v>
      </c>
      <c r="M46" s="20">
        <f t="shared" ref="M46:S46" si="55">+M40+M42+M44</f>
        <v>90.96</v>
      </c>
      <c r="N46" s="20">
        <f t="shared" si="55"/>
        <v>8.84</v>
      </c>
      <c r="O46" s="20">
        <f t="shared" si="55"/>
        <v>125.02</v>
      </c>
      <c r="P46" s="20">
        <f t="shared" si="55"/>
        <v>63.61</v>
      </c>
      <c r="Q46" s="20">
        <f t="shared" si="55"/>
        <v>0</v>
      </c>
      <c r="R46" s="20">
        <f t="shared" si="55"/>
        <v>10.83</v>
      </c>
      <c r="S46" s="20">
        <f t="shared" si="55"/>
        <v>30.31</v>
      </c>
      <c r="T46" s="20">
        <f t="shared" ref="T46:AG46" si="56">+T40+T42+T44</f>
        <v>107.44</v>
      </c>
      <c r="U46" s="20">
        <f t="shared" si="56"/>
        <v>0</v>
      </c>
      <c r="V46" s="20">
        <f t="shared" si="56"/>
        <v>0</v>
      </c>
      <c r="W46" s="20">
        <f t="shared" si="56"/>
        <v>2.75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554.5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0</v>
      </c>
      <c r="F47" s="19">
        <f t="shared" si="57"/>
        <v>0</v>
      </c>
      <c r="G47" s="19">
        <f t="shared" si="57"/>
        <v>66.150000000000006</v>
      </c>
      <c r="H47" s="19">
        <f t="shared" si="57"/>
        <v>49.877100000000006</v>
      </c>
      <c r="I47" s="19">
        <f t="shared" si="57"/>
        <v>0</v>
      </c>
      <c r="J47" s="19">
        <f t="shared" si="57"/>
        <v>0</v>
      </c>
      <c r="K47" s="19">
        <f t="shared" si="57"/>
        <v>0</v>
      </c>
      <c r="L47" s="19">
        <f t="shared" si="57"/>
        <v>389.97630000000004</v>
      </c>
      <c r="M47" s="19">
        <f t="shared" ref="M47:S47" si="58">+M41+M43+M45</f>
        <v>401.1336</v>
      </c>
      <c r="N47" s="19">
        <f t="shared" si="58"/>
        <v>38.984400000000001</v>
      </c>
      <c r="O47" s="19">
        <f t="shared" si="58"/>
        <v>551.33820000000003</v>
      </c>
      <c r="P47" s="19">
        <f t="shared" si="58"/>
        <v>280.52010000000001</v>
      </c>
      <c r="Q47" s="19">
        <f t="shared" si="58"/>
        <v>0</v>
      </c>
      <c r="R47" s="19">
        <f t="shared" si="58"/>
        <v>47.760300000000001</v>
      </c>
      <c r="S47" s="19">
        <f t="shared" si="58"/>
        <v>133.6671</v>
      </c>
      <c r="T47" s="19">
        <f t="shared" ref="T47:AG47" si="59">+T41+T43+T45</f>
        <v>473.81040000000002</v>
      </c>
      <c r="U47" s="19">
        <f t="shared" si="59"/>
        <v>0</v>
      </c>
      <c r="V47" s="19">
        <f t="shared" si="59"/>
        <v>0</v>
      </c>
      <c r="W47" s="19">
        <f t="shared" si="59"/>
        <v>12.127500000000001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2445.3449999999998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493.35</v>
      </c>
      <c r="C49" s="44">
        <v>991.94</v>
      </c>
      <c r="D49" s="44">
        <v>319.39</v>
      </c>
      <c r="E49" s="44">
        <v>806.93</v>
      </c>
      <c r="F49" s="44">
        <v>1852.63</v>
      </c>
      <c r="G49" s="44">
        <v>2528.7800000000002</v>
      </c>
      <c r="H49" s="44">
        <v>230.95</v>
      </c>
      <c r="I49" s="44">
        <v>522.99</v>
      </c>
      <c r="J49" s="44">
        <v>24.77</v>
      </c>
      <c r="K49" s="44">
        <v>54.56</v>
      </c>
      <c r="L49" s="44">
        <v>1442.43</v>
      </c>
      <c r="M49" s="45">
        <v>845.46</v>
      </c>
      <c r="N49" s="45">
        <v>512.03</v>
      </c>
      <c r="O49" s="45">
        <v>1891.25</v>
      </c>
      <c r="P49" s="45">
        <v>1582.26</v>
      </c>
      <c r="Q49" s="45">
        <v>1480.87</v>
      </c>
      <c r="R49" s="45">
        <v>1282.48</v>
      </c>
      <c r="S49" s="45">
        <v>999.76</v>
      </c>
      <c r="T49" s="45">
        <v>1194.46</v>
      </c>
      <c r="U49" s="45">
        <v>595.04</v>
      </c>
      <c r="V49" s="45">
        <v>1070.8399999999999</v>
      </c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20723.169999999998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>
        <v>446.13</v>
      </c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446.13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277.10000000000002</v>
      </c>
      <c r="C53" s="44">
        <v>275.39</v>
      </c>
      <c r="D53" s="44">
        <v>294.5</v>
      </c>
      <c r="E53" s="44">
        <v>396.16</v>
      </c>
      <c r="F53" s="44"/>
      <c r="G53" s="44"/>
      <c r="H53" s="44">
        <v>278.64</v>
      </c>
      <c r="I53" s="44">
        <v>30.4</v>
      </c>
      <c r="J53" s="44"/>
      <c r="K53" s="44">
        <v>62.49</v>
      </c>
      <c r="L53" s="44">
        <v>631.45000000000005</v>
      </c>
      <c r="M53" s="45">
        <v>835.22</v>
      </c>
      <c r="N53" s="45">
        <v>726.48</v>
      </c>
      <c r="O53" s="45"/>
      <c r="P53" s="45"/>
      <c r="Q53" s="45">
        <v>489.28</v>
      </c>
      <c r="R53" s="45">
        <v>1435.55</v>
      </c>
      <c r="S53" s="45"/>
      <c r="T53" s="45"/>
      <c r="U53" s="45">
        <v>0</v>
      </c>
      <c r="V53" s="45"/>
      <c r="W53" s="45">
        <v>35.619999999999997</v>
      </c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5768.2800000000007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>
        <v>22.41</v>
      </c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22.41</v>
      </c>
    </row>
    <row r="55" spans="1:34" x14ac:dyDescent="0.25">
      <c r="A55" s="17" t="s">
        <v>52</v>
      </c>
      <c r="B55" s="44"/>
      <c r="C55" s="44"/>
      <c r="D55" s="44"/>
      <c r="E55" s="44"/>
      <c r="F55" s="44">
        <v>246</v>
      </c>
      <c r="G55" s="44"/>
      <c r="H55" s="44">
        <v>48.44</v>
      </c>
      <c r="I55" s="44">
        <v>31.4</v>
      </c>
      <c r="J55" s="44"/>
      <c r="K55" s="44">
        <v>56.64</v>
      </c>
      <c r="L55" s="44"/>
      <c r="M55" s="45">
        <v>10.94</v>
      </c>
      <c r="N55" s="45">
        <v>391.31</v>
      </c>
      <c r="O55" s="45"/>
      <c r="P55" s="45"/>
      <c r="Q55" s="45">
        <v>59.85</v>
      </c>
      <c r="R55" s="45"/>
      <c r="S55" s="45"/>
      <c r="T55" s="45"/>
      <c r="U55" s="45">
        <v>42.81</v>
      </c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887.3900000000001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1136.3699999999999</v>
      </c>
      <c r="C64" s="53">
        <f t="shared" ref="C64:AG64" si="61">+C15+C23+C31+C39+C47+C48+C49+C50+C51+C52+C53+C54+C55+C56+C57+C58+C59+C60+C61+C62+C63</f>
        <v>1621.3000000000002</v>
      </c>
      <c r="D64" s="53">
        <f t="shared" si="61"/>
        <v>1217.21</v>
      </c>
      <c r="E64" s="53">
        <f t="shared" si="61"/>
        <v>3364.2299999999996</v>
      </c>
      <c r="F64" s="53">
        <f t="shared" si="61"/>
        <v>3302.78</v>
      </c>
      <c r="G64" s="53">
        <f t="shared" si="61"/>
        <v>4169.7000000000007</v>
      </c>
      <c r="H64" s="53">
        <f t="shared" si="61"/>
        <v>1507.0179000000003</v>
      </c>
      <c r="I64" s="53">
        <f t="shared" si="61"/>
        <v>1288.2500000000002</v>
      </c>
      <c r="J64" s="53">
        <f t="shared" si="61"/>
        <v>113.36999999999999</v>
      </c>
      <c r="K64" s="53">
        <f t="shared" si="61"/>
        <v>435.33</v>
      </c>
      <c r="L64" s="53">
        <f t="shared" si="61"/>
        <v>4123.5563000000002</v>
      </c>
      <c r="M64" s="53">
        <f t="shared" si="61"/>
        <v>3406.9335999999998</v>
      </c>
      <c r="N64" s="53">
        <f t="shared" si="61"/>
        <v>2371.6644000000001</v>
      </c>
      <c r="O64" s="53">
        <f t="shared" si="61"/>
        <v>4485.3443000000007</v>
      </c>
      <c r="P64" s="53">
        <f t="shared" si="61"/>
        <v>3354.2601</v>
      </c>
      <c r="Q64" s="53">
        <f t="shared" si="61"/>
        <v>3458.8399999999997</v>
      </c>
      <c r="R64" s="53">
        <f t="shared" si="61"/>
        <v>3952.0802999999996</v>
      </c>
      <c r="S64" s="53">
        <f t="shared" si="61"/>
        <v>3135.5671000000002</v>
      </c>
      <c r="T64" s="53">
        <f t="shared" si="61"/>
        <v>3438.9735999999998</v>
      </c>
      <c r="U64" s="53">
        <f t="shared" si="61"/>
        <v>904.12999999999988</v>
      </c>
      <c r="V64" s="53">
        <f t="shared" si="61"/>
        <v>2900.99</v>
      </c>
      <c r="W64" s="53">
        <f t="shared" si="61"/>
        <v>769.02159999999992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54456.919199999997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6 D</v>
      </c>
      <c r="H66" s="55" t="str">
        <f t="shared" si="62"/>
        <v>CAJA 7 D</v>
      </c>
      <c r="I66" s="55" t="str">
        <f t="shared" si="62"/>
        <v>CAJA 8 D</v>
      </c>
      <c r="J66" s="55" t="str">
        <f t="shared" si="62"/>
        <v>CAJA 12 D</v>
      </c>
      <c r="K66" s="55" t="str">
        <f t="shared" si="62"/>
        <v>CAJA 1 N</v>
      </c>
      <c r="L66" s="55" t="str">
        <f t="shared" si="62"/>
        <v>CAJA 2 N</v>
      </c>
      <c r="M66" s="55" t="str">
        <f t="shared" si="62"/>
        <v>CAJA 3 N</v>
      </c>
      <c r="N66" s="55" t="str">
        <f t="shared" si="62"/>
        <v>CAJA 4 N</v>
      </c>
      <c r="O66" s="55" t="str">
        <f t="shared" si="62"/>
        <v>CAJA 5 N</v>
      </c>
      <c r="P66" s="55" t="str">
        <f t="shared" si="62"/>
        <v>CAJA 6 N</v>
      </c>
      <c r="Q66" s="55" t="str">
        <f t="shared" si="62"/>
        <v>CAJA 7 N</v>
      </c>
      <c r="R66" s="55" t="str">
        <f t="shared" si="62"/>
        <v>CAJA 8 N</v>
      </c>
      <c r="S66" s="55" t="str">
        <f t="shared" si="62"/>
        <v>CAJA 9 N</v>
      </c>
      <c r="T66" s="55" t="str">
        <f t="shared" si="62"/>
        <v>CAJA 10 N</v>
      </c>
      <c r="U66" s="55" t="str">
        <f t="shared" si="62"/>
        <v>CAJA 12 N</v>
      </c>
      <c r="V66" s="55" t="str">
        <f t="shared" si="62"/>
        <v>CAJA 15 N</v>
      </c>
      <c r="W66" s="55" t="str">
        <f t="shared" si="62"/>
        <v>CAJA 14 N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1135.4100000000001</v>
      </c>
      <c r="C67" s="57">
        <f t="shared" ref="C67:L67" si="63">C12</f>
        <v>1618.69</v>
      </c>
      <c r="D67" s="57">
        <f t="shared" si="63"/>
        <v>1226.1400000000001</v>
      </c>
      <c r="E67" s="57">
        <f t="shared" si="63"/>
        <v>3353.83</v>
      </c>
      <c r="F67" s="57">
        <f t="shared" si="63"/>
        <v>3302.68</v>
      </c>
      <c r="G67" s="57">
        <f t="shared" si="63"/>
        <v>4143.62</v>
      </c>
      <c r="H67" s="57">
        <f t="shared" si="63"/>
        <v>1501.96</v>
      </c>
      <c r="I67" s="57">
        <f t="shared" si="63"/>
        <v>1287.96</v>
      </c>
      <c r="J67" s="57">
        <f t="shared" si="63"/>
        <v>98.43</v>
      </c>
      <c r="K67" s="57">
        <f t="shared" si="63"/>
        <v>435.07</v>
      </c>
      <c r="L67" s="57">
        <f t="shared" si="63"/>
        <v>4121.12</v>
      </c>
      <c r="M67" s="57">
        <f t="shared" ref="M67:AG67" si="64">M12</f>
        <v>3362.96</v>
      </c>
      <c r="N67" s="57">
        <f t="shared" si="64"/>
        <v>2370.17</v>
      </c>
      <c r="O67" s="57">
        <f t="shared" si="64"/>
        <v>4461.3100000000004</v>
      </c>
      <c r="P67" s="57">
        <f t="shared" si="64"/>
        <v>3348.16</v>
      </c>
      <c r="Q67" s="57">
        <f t="shared" si="64"/>
        <v>3445.63</v>
      </c>
      <c r="R67" s="57">
        <f t="shared" si="64"/>
        <v>3922.64</v>
      </c>
      <c r="S67" s="57">
        <f t="shared" si="64"/>
        <v>3102.56</v>
      </c>
      <c r="T67" s="57">
        <f t="shared" si="64"/>
        <v>3385.37</v>
      </c>
      <c r="U67" s="57">
        <f t="shared" si="64"/>
        <v>902.45</v>
      </c>
      <c r="V67" s="57">
        <f t="shared" si="64"/>
        <v>2884.4</v>
      </c>
      <c r="W67" s="57">
        <f t="shared" si="64"/>
        <v>749.1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54159.659999999989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1135.4100000000001</v>
      </c>
      <c r="C69" s="59">
        <f t="shared" ref="C69:L69" si="67">+C67+C68</f>
        <v>1618.69</v>
      </c>
      <c r="D69" s="59">
        <f t="shared" si="67"/>
        <v>1226.1400000000001</v>
      </c>
      <c r="E69" s="59">
        <f t="shared" si="67"/>
        <v>3353.83</v>
      </c>
      <c r="F69" s="59">
        <f t="shared" si="67"/>
        <v>3302.68</v>
      </c>
      <c r="G69" s="59">
        <f t="shared" si="67"/>
        <v>4143.62</v>
      </c>
      <c r="H69" s="59">
        <f t="shared" si="67"/>
        <v>1501.96</v>
      </c>
      <c r="I69" s="59">
        <f t="shared" si="67"/>
        <v>1287.96</v>
      </c>
      <c r="J69" s="59">
        <f t="shared" si="67"/>
        <v>98.43</v>
      </c>
      <c r="K69" s="59">
        <f t="shared" si="67"/>
        <v>435.07</v>
      </c>
      <c r="L69" s="59">
        <f t="shared" si="67"/>
        <v>4121.12</v>
      </c>
      <c r="M69" s="59">
        <f t="shared" ref="M69:AG69" si="68">+M67+M68</f>
        <v>3362.96</v>
      </c>
      <c r="N69" s="59">
        <f t="shared" si="68"/>
        <v>2370.17</v>
      </c>
      <c r="O69" s="59">
        <f t="shared" si="68"/>
        <v>4461.3100000000004</v>
      </c>
      <c r="P69" s="59">
        <f t="shared" si="68"/>
        <v>3348.16</v>
      </c>
      <c r="Q69" s="59">
        <f t="shared" si="68"/>
        <v>3445.63</v>
      </c>
      <c r="R69" s="59">
        <f t="shared" si="68"/>
        <v>3922.64</v>
      </c>
      <c r="S69" s="59">
        <f t="shared" si="68"/>
        <v>3102.56</v>
      </c>
      <c r="T69" s="59">
        <f t="shared" si="68"/>
        <v>3385.37</v>
      </c>
      <c r="U69" s="59">
        <f t="shared" si="68"/>
        <v>902.45</v>
      </c>
      <c r="V69" s="59">
        <f t="shared" si="68"/>
        <v>2884.4</v>
      </c>
      <c r="W69" s="59">
        <f t="shared" si="68"/>
        <v>749.1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54159.659999999989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0.95999999999980901</v>
      </c>
      <c r="C70" s="57">
        <f t="shared" si="69"/>
        <v>2.6100000000001273</v>
      </c>
      <c r="D70" s="57">
        <f t="shared" si="69"/>
        <v>-8.9300000000000637</v>
      </c>
      <c r="E70" s="57">
        <f t="shared" si="69"/>
        <v>10.399999999999636</v>
      </c>
      <c r="F70" s="57">
        <f t="shared" si="69"/>
        <v>0.1000000000003638</v>
      </c>
      <c r="G70" s="57">
        <f t="shared" si="69"/>
        <v>26.080000000000837</v>
      </c>
      <c r="H70" s="57">
        <f t="shared" si="69"/>
        <v>5.0579000000002452</v>
      </c>
      <c r="I70" s="57">
        <f t="shared" si="69"/>
        <v>0.29000000000019099</v>
      </c>
      <c r="J70" s="57">
        <f t="shared" si="69"/>
        <v>14.939999999999984</v>
      </c>
      <c r="K70" s="57">
        <f t="shared" si="69"/>
        <v>0.25999999999999091</v>
      </c>
      <c r="L70" s="57">
        <f t="shared" si="69"/>
        <v>2.4363000000003012</v>
      </c>
      <c r="M70" s="57">
        <f t="shared" ref="M70:AG70" si="70">+M64-M69</f>
        <v>43.973599999999806</v>
      </c>
      <c r="N70" s="57">
        <f t="shared" si="70"/>
        <v>1.4944000000000415</v>
      </c>
      <c r="O70" s="57">
        <f t="shared" si="70"/>
        <v>24.034300000000258</v>
      </c>
      <c r="P70" s="57">
        <f t="shared" si="70"/>
        <v>6.1001000000001113</v>
      </c>
      <c r="Q70" s="57">
        <f t="shared" si="70"/>
        <v>13.209999999999582</v>
      </c>
      <c r="R70" s="57">
        <f t="shared" si="70"/>
        <v>29.440299999999752</v>
      </c>
      <c r="S70" s="57">
        <f t="shared" si="70"/>
        <v>33.007100000000264</v>
      </c>
      <c r="T70" s="57">
        <f t="shared" si="70"/>
        <v>53.603599999999915</v>
      </c>
      <c r="U70" s="57">
        <f t="shared" si="70"/>
        <v>1.6799999999998363</v>
      </c>
      <c r="V70" s="57">
        <f t="shared" si="70"/>
        <v>16.589999999999691</v>
      </c>
      <c r="W70" s="57">
        <f t="shared" si="70"/>
        <v>19.921599999999899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297.25920000000059</v>
      </c>
    </row>
    <row r="71" spans="1:34" ht="101.25" customHeight="1" x14ac:dyDescent="0.25">
      <c r="A71" s="77" t="s">
        <v>96</v>
      </c>
      <c r="B71" s="14"/>
      <c r="C71" s="14"/>
      <c r="D71" s="14" t="s">
        <v>124</v>
      </c>
      <c r="E71" s="14" t="s">
        <v>126</v>
      </c>
      <c r="F71" s="14"/>
      <c r="G71" s="14" t="s">
        <v>128</v>
      </c>
      <c r="H71" s="14" t="s">
        <v>129</v>
      </c>
      <c r="I71" s="14"/>
      <c r="J71" s="14" t="s">
        <v>130</v>
      </c>
      <c r="K71" s="14"/>
      <c r="L71" s="14"/>
      <c r="M71" s="29" t="s">
        <v>147</v>
      </c>
      <c r="N71" s="29"/>
      <c r="O71" s="29" t="s">
        <v>148</v>
      </c>
      <c r="P71" s="29"/>
      <c r="Q71" s="29" t="s">
        <v>130</v>
      </c>
      <c r="R71" s="29" t="s">
        <v>149</v>
      </c>
      <c r="S71" s="29" t="s">
        <v>150</v>
      </c>
      <c r="T71" s="29" t="s">
        <v>153</v>
      </c>
      <c r="U71" s="29"/>
      <c r="V71" s="29" t="s">
        <v>154</v>
      </c>
      <c r="W71" s="29" t="s">
        <v>155</v>
      </c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D72" s="12" t="s">
        <v>125</v>
      </c>
      <c r="E72" s="15" t="s">
        <v>127</v>
      </c>
      <c r="S72" s="12" t="s">
        <v>151</v>
      </c>
      <c r="W72" s="12" t="s">
        <v>156</v>
      </c>
      <c r="AH72" s="47"/>
    </row>
    <row r="73" spans="1:34" x14ac:dyDescent="0.25">
      <c r="S73" s="12" t="s">
        <v>152</v>
      </c>
      <c r="W73" s="12">
        <v>12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41" activePane="bottomRight" state="frozen"/>
      <selection pane="topRight" activeCell="B1" sqref="B1"/>
      <selection pane="bottomLeft" activeCell="A5" sqref="A5"/>
      <selection pane="bottomRight" activeCell="AH69" sqref="AH6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4.41</v>
      </c>
      <c r="C8" s="1" t="s">
        <v>38</v>
      </c>
      <c r="D8" s="2">
        <v>4.41</v>
      </c>
    </row>
    <row r="9" spans="1:36" x14ac:dyDescent="0.25">
      <c r="A9" s="1" t="s">
        <v>22</v>
      </c>
      <c r="B9" s="24">
        <v>4.45</v>
      </c>
      <c r="C9" s="1" t="s">
        <v>39</v>
      </c>
      <c r="D9" s="24">
        <v>4.45</v>
      </c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57</v>
      </c>
      <c r="D11" s="5" t="s">
        <v>59</v>
      </c>
      <c r="E11" s="5" t="s">
        <v>61</v>
      </c>
      <c r="F11" s="5" t="s">
        <v>63</v>
      </c>
      <c r="G11" s="5" t="s">
        <v>67</v>
      </c>
      <c r="H11" s="5" t="s">
        <v>69</v>
      </c>
      <c r="I11" s="5" t="s">
        <v>54</v>
      </c>
      <c r="J11" s="5" t="s">
        <v>58</v>
      </c>
      <c r="K11" s="5" t="s">
        <v>60</v>
      </c>
      <c r="L11" s="5" t="s">
        <v>62</v>
      </c>
      <c r="M11" s="5" t="s">
        <v>64</v>
      </c>
      <c r="N11" s="5" t="s">
        <v>68</v>
      </c>
      <c r="O11" s="5" t="s">
        <v>70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1621.63</v>
      </c>
      <c r="C12" s="26">
        <v>1550.64</v>
      </c>
      <c r="D12" s="26">
        <v>1120.42</v>
      </c>
      <c r="E12" s="26">
        <v>1303.02</v>
      </c>
      <c r="F12" s="26">
        <v>1376.99</v>
      </c>
      <c r="G12" s="26">
        <v>955.76</v>
      </c>
      <c r="H12" s="26">
        <v>909.43</v>
      </c>
      <c r="I12" s="26">
        <v>2370.0700000000002</v>
      </c>
      <c r="J12" s="26">
        <v>2697.81</v>
      </c>
      <c r="K12" s="26">
        <v>3032.4</v>
      </c>
      <c r="L12" s="26">
        <v>2695.73</v>
      </c>
      <c r="M12" s="26">
        <v>2121.17</v>
      </c>
      <c r="N12" s="26">
        <v>2031.34</v>
      </c>
      <c r="O12" s="26">
        <v>2098.92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25885.33</v>
      </c>
      <c r="AI12" s="26">
        <v>25884.81</v>
      </c>
      <c r="AJ12" s="69">
        <f>+AI12-AH12</f>
        <v>-0.52000000000043656</v>
      </c>
    </row>
    <row r="13" spans="1:36" ht="19.5" customHeight="1" x14ac:dyDescent="0.25">
      <c r="A13" s="25" t="s">
        <v>117</v>
      </c>
      <c r="B13" s="26"/>
      <c r="C13" s="26"/>
      <c r="D13" s="26"/>
      <c r="E13" s="26">
        <v>0</v>
      </c>
      <c r="F13" s="26">
        <v>0</v>
      </c>
      <c r="G13" s="26"/>
      <c r="H13" s="26"/>
      <c r="I13" s="26"/>
      <c r="J13" s="26"/>
      <c r="K13" s="26"/>
      <c r="L13" s="26">
        <v>6</v>
      </c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6</v>
      </c>
      <c r="AI13" s="26"/>
      <c r="AJ13" s="69">
        <f>+AI13-AH13</f>
        <v>-6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>
        <v>0</v>
      </c>
      <c r="G14" s="26"/>
      <c r="H14" s="26"/>
      <c r="I14" s="26"/>
      <c r="J14" s="26"/>
      <c r="K14" s="26"/>
      <c r="L14" s="26">
        <v>0</v>
      </c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0</v>
      </c>
      <c r="C15" s="23">
        <v>20</v>
      </c>
      <c r="D15" s="23">
        <v>41.2</v>
      </c>
      <c r="E15" s="23">
        <v>0</v>
      </c>
      <c r="F15" s="23">
        <v>0</v>
      </c>
      <c r="G15" s="23">
        <v>0</v>
      </c>
      <c r="H15" s="23">
        <v>0</v>
      </c>
      <c r="I15" s="23">
        <v>7.1</v>
      </c>
      <c r="J15" s="23">
        <v>9</v>
      </c>
      <c r="K15" s="23">
        <v>73.5</v>
      </c>
      <c r="L15" s="23">
        <v>11.05</v>
      </c>
      <c r="M15" s="23">
        <v>29.5</v>
      </c>
      <c r="N15" s="23">
        <v>11</v>
      </c>
      <c r="O15" s="23">
        <v>8</v>
      </c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210.35000000000002</v>
      </c>
    </row>
    <row r="16" spans="1:36" s="32" customFormat="1" x14ac:dyDescent="0.25">
      <c r="A16" s="30" t="s">
        <v>20</v>
      </c>
      <c r="B16" s="31">
        <v>88</v>
      </c>
      <c r="C16" s="31">
        <v>85</v>
      </c>
      <c r="D16" s="31">
        <v>56</v>
      </c>
      <c r="E16" s="31">
        <v>103</v>
      </c>
      <c r="F16" s="31">
        <v>71</v>
      </c>
      <c r="G16" s="31">
        <v>107</v>
      </c>
      <c r="H16" s="31">
        <v>61</v>
      </c>
      <c r="I16" s="31">
        <v>240</v>
      </c>
      <c r="J16" s="31">
        <v>310</v>
      </c>
      <c r="K16" s="31">
        <v>268</v>
      </c>
      <c r="L16" s="31">
        <v>342</v>
      </c>
      <c r="M16" s="31">
        <v>156</v>
      </c>
      <c r="N16" s="31">
        <v>310</v>
      </c>
      <c r="O16" s="31">
        <v>216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2413</v>
      </c>
      <c r="AJ16" s="70"/>
    </row>
    <row r="17" spans="1:36" s="47" customFormat="1" x14ac:dyDescent="0.25">
      <c r="A17" s="46" t="s">
        <v>27</v>
      </c>
      <c r="B17" s="22">
        <f>B16*$B$8</f>
        <v>388.08000000000004</v>
      </c>
      <c r="C17" s="22">
        <f>C16*$B$8</f>
        <v>374.85</v>
      </c>
      <c r="D17" s="22">
        <f t="shared" ref="D17:AG17" si="2">D16*$B$8</f>
        <v>246.96</v>
      </c>
      <c r="E17" s="22">
        <f t="shared" si="2"/>
        <v>454.23</v>
      </c>
      <c r="F17" s="22">
        <f t="shared" si="2"/>
        <v>313.11</v>
      </c>
      <c r="G17" s="22">
        <f t="shared" si="2"/>
        <v>471.87</v>
      </c>
      <c r="H17" s="22">
        <f t="shared" si="2"/>
        <v>269.01</v>
      </c>
      <c r="I17" s="22">
        <f t="shared" si="2"/>
        <v>1058.4000000000001</v>
      </c>
      <c r="J17" s="22">
        <f t="shared" si="2"/>
        <v>1367.1000000000001</v>
      </c>
      <c r="K17" s="22">
        <f t="shared" si="2"/>
        <v>1181.8800000000001</v>
      </c>
      <c r="L17" s="22">
        <f t="shared" si="2"/>
        <v>1508.22</v>
      </c>
      <c r="M17" s="22">
        <f t="shared" si="2"/>
        <v>687.96</v>
      </c>
      <c r="N17" s="22">
        <f t="shared" si="2"/>
        <v>1367.1000000000001</v>
      </c>
      <c r="O17" s="22">
        <f t="shared" si="2"/>
        <v>952.56000000000006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10641.33</v>
      </c>
    </row>
    <row r="18" spans="1:36" s="32" customFormat="1" x14ac:dyDescent="0.25">
      <c r="A18" s="30" t="s">
        <v>23</v>
      </c>
      <c r="B18" s="33">
        <v>47</v>
      </c>
      <c r="C18" s="33">
        <v>15</v>
      </c>
      <c r="D18" s="33">
        <v>25</v>
      </c>
      <c r="E18" s="33">
        <v>20</v>
      </c>
      <c r="F18" s="33">
        <v>12</v>
      </c>
      <c r="G18" s="33">
        <v>29</v>
      </c>
      <c r="H18" s="33">
        <v>10</v>
      </c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158</v>
      </c>
      <c r="AJ18" s="70"/>
    </row>
    <row r="19" spans="1:36" s="47" customFormat="1" x14ac:dyDescent="0.25">
      <c r="A19" s="46" t="s">
        <v>27</v>
      </c>
      <c r="B19" s="22">
        <f>B18*$B$9</f>
        <v>209.15</v>
      </c>
      <c r="C19" s="22">
        <f t="shared" ref="C19:AG19" si="3">C18*$B$9</f>
        <v>66.75</v>
      </c>
      <c r="D19" s="22">
        <f t="shared" si="3"/>
        <v>111.25</v>
      </c>
      <c r="E19" s="22">
        <f t="shared" si="3"/>
        <v>89</v>
      </c>
      <c r="F19" s="22">
        <f t="shared" si="3"/>
        <v>53.400000000000006</v>
      </c>
      <c r="G19" s="22">
        <f t="shared" si="3"/>
        <v>129.05000000000001</v>
      </c>
      <c r="H19" s="22">
        <f t="shared" si="3"/>
        <v>44.5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703.09999999999991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135</v>
      </c>
      <c r="C22" s="20">
        <f t="shared" ref="C22:AG23" si="5">+C16+C18+C20</f>
        <v>100</v>
      </c>
      <c r="D22" s="20">
        <f t="shared" si="5"/>
        <v>81</v>
      </c>
      <c r="E22" s="20">
        <f t="shared" si="5"/>
        <v>123</v>
      </c>
      <c r="F22" s="20">
        <f t="shared" si="5"/>
        <v>83</v>
      </c>
      <c r="G22" s="20">
        <f t="shared" si="5"/>
        <v>136</v>
      </c>
      <c r="H22" s="20">
        <f t="shared" si="5"/>
        <v>71</v>
      </c>
      <c r="I22" s="20">
        <f t="shared" si="5"/>
        <v>240</v>
      </c>
      <c r="J22" s="20">
        <f t="shared" si="5"/>
        <v>310</v>
      </c>
      <c r="K22" s="20">
        <f t="shared" si="5"/>
        <v>268</v>
      </c>
      <c r="L22" s="20">
        <f t="shared" si="5"/>
        <v>342</v>
      </c>
      <c r="M22" s="20">
        <f t="shared" si="5"/>
        <v>156</v>
      </c>
      <c r="N22" s="20">
        <f t="shared" si="5"/>
        <v>310</v>
      </c>
      <c r="O22" s="20">
        <f t="shared" si="5"/>
        <v>216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2571</v>
      </c>
    </row>
    <row r="23" spans="1:36" s="47" customFormat="1" x14ac:dyDescent="0.25">
      <c r="A23" s="48" t="s">
        <v>26</v>
      </c>
      <c r="B23" s="19">
        <f>+B17+B19+B21</f>
        <v>597.23</v>
      </c>
      <c r="C23" s="19">
        <f t="shared" si="5"/>
        <v>441.6</v>
      </c>
      <c r="D23" s="19">
        <f t="shared" si="5"/>
        <v>358.21000000000004</v>
      </c>
      <c r="E23" s="19">
        <f t="shared" si="5"/>
        <v>543.23</v>
      </c>
      <c r="F23" s="19">
        <f t="shared" si="5"/>
        <v>366.51</v>
      </c>
      <c r="G23" s="19">
        <f t="shared" si="5"/>
        <v>600.92000000000007</v>
      </c>
      <c r="H23" s="19">
        <f t="shared" si="5"/>
        <v>313.51</v>
      </c>
      <c r="I23" s="19">
        <f t="shared" si="5"/>
        <v>1058.4000000000001</v>
      </c>
      <c r="J23" s="19">
        <f t="shared" si="5"/>
        <v>1367.1000000000001</v>
      </c>
      <c r="K23" s="19">
        <f t="shared" si="5"/>
        <v>1181.8800000000001</v>
      </c>
      <c r="L23" s="19">
        <f t="shared" si="5"/>
        <v>1508.22</v>
      </c>
      <c r="M23" s="19">
        <f t="shared" si="5"/>
        <v>687.96</v>
      </c>
      <c r="N23" s="19">
        <f t="shared" si="5"/>
        <v>1367.1000000000001</v>
      </c>
      <c r="O23" s="19">
        <f t="shared" si="5"/>
        <v>952.56000000000006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11344.43</v>
      </c>
    </row>
    <row r="24" spans="1:36" x14ac:dyDescent="0.25">
      <c r="A24" s="13" t="s">
        <v>28</v>
      </c>
      <c r="B24" s="34"/>
      <c r="C24" s="34"/>
      <c r="D24" s="34"/>
      <c r="E24" s="34"/>
      <c r="F24" s="34">
        <v>20</v>
      </c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20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88.2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88.2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20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20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88.2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88.2</v>
      </c>
    </row>
    <row r="32" spans="1:36" x14ac:dyDescent="0.25">
      <c r="A32" s="13" t="s">
        <v>34</v>
      </c>
      <c r="B32" s="36"/>
      <c r="C32" s="36">
        <v>20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20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88.2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88.2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20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20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88.2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88.2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>
        <v>8</v>
      </c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8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35.28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35.28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8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8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35.28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35.28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682.46</v>
      </c>
      <c r="C49" s="44">
        <v>698.73</v>
      </c>
      <c r="D49" s="44">
        <v>522.35</v>
      </c>
      <c r="E49" s="44">
        <v>785.95</v>
      </c>
      <c r="F49" s="44">
        <v>473.32</v>
      </c>
      <c r="G49" s="44">
        <v>463.03</v>
      </c>
      <c r="H49" s="44">
        <v>374.05</v>
      </c>
      <c r="I49" s="44">
        <v>704.26</v>
      </c>
      <c r="J49" s="44">
        <v>846.9</v>
      </c>
      <c r="K49" s="44">
        <v>1029.1400000000001</v>
      </c>
      <c r="L49" s="44">
        <v>500.7</v>
      </c>
      <c r="M49" s="45">
        <v>22.13</v>
      </c>
      <c r="N49" s="45">
        <v>622.28</v>
      </c>
      <c r="O49" s="45">
        <v>659.91</v>
      </c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8385.2100000000009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138</v>
      </c>
      <c r="B52" s="44"/>
      <c r="C52" s="44"/>
      <c r="D52" s="44"/>
      <c r="E52" s="44"/>
      <c r="F52" s="44">
        <v>58.52</v>
      </c>
      <c r="G52" s="44"/>
      <c r="H52" s="44"/>
      <c r="I52" s="44"/>
      <c r="J52" s="44">
        <v>73.319999999999993</v>
      </c>
      <c r="K52" s="44">
        <v>215.51</v>
      </c>
      <c r="L52" s="44">
        <v>593.78</v>
      </c>
      <c r="M52" s="45">
        <v>834.76</v>
      </c>
      <c r="N52" s="45"/>
      <c r="O52" s="45">
        <v>0</v>
      </c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1775.8899999999999</v>
      </c>
    </row>
    <row r="53" spans="1:34" x14ac:dyDescent="0.25">
      <c r="A53" s="17" t="s">
        <v>18</v>
      </c>
      <c r="B53" s="44">
        <v>280.92</v>
      </c>
      <c r="C53" s="44">
        <v>290.08</v>
      </c>
      <c r="D53" s="44">
        <v>200.49</v>
      </c>
      <c r="E53" s="44"/>
      <c r="F53" s="44">
        <v>457.25</v>
      </c>
      <c r="G53" s="44"/>
      <c r="H53" s="44">
        <v>229.06</v>
      </c>
      <c r="I53" s="44">
        <v>507.34</v>
      </c>
      <c r="J53" s="44">
        <v>379.57</v>
      </c>
      <c r="K53" s="44">
        <v>525.25</v>
      </c>
      <c r="L53" s="44"/>
      <c r="M53" s="45">
        <v>546.96</v>
      </c>
      <c r="N53" s="45"/>
      <c r="O53" s="45">
        <v>407.63</v>
      </c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3824.55</v>
      </c>
    </row>
    <row r="54" spans="1:34" x14ac:dyDescent="0.25">
      <c r="A54" s="17" t="s">
        <v>114</v>
      </c>
      <c r="B54" s="44">
        <v>16.559999999999999</v>
      </c>
      <c r="C54" s="44">
        <v>5</v>
      </c>
      <c r="D54" s="44"/>
      <c r="E54" s="44">
        <v>6.48</v>
      </c>
      <c r="F54" s="44"/>
      <c r="G54" s="44"/>
      <c r="H54" s="44"/>
      <c r="I54" s="44"/>
      <c r="J54" s="44">
        <v>55.01</v>
      </c>
      <c r="K54" s="44">
        <v>7.68</v>
      </c>
      <c r="L54" s="44">
        <v>6.85</v>
      </c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97.579999999999984</v>
      </c>
    </row>
    <row r="55" spans="1:34" x14ac:dyDescent="0.25">
      <c r="A55" s="17" t="s">
        <v>52</v>
      </c>
      <c r="B55" s="44">
        <v>58.83</v>
      </c>
      <c r="C55" s="44"/>
      <c r="D55" s="44">
        <v>0</v>
      </c>
      <c r="E55" s="44">
        <v>3.02</v>
      </c>
      <c r="F55" s="44"/>
      <c r="G55" s="44"/>
      <c r="H55" s="44"/>
      <c r="I55" s="44">
        <v>93.21</v>
      </c>
      <c r="J55" s="44"/>
      <c r="K55" s="44"/>
      <c r="L55" s="44">
        <v>67.22</v>
      </c>
      <c r="M55" s="45"/>
      <c r="N55" s="45">
        <v>3.33</v>
      </c>
      <c r="O55" s="45">
        <v>76.08</v>
      </c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301.69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1636</v>
      </c>
      <c r="C64" s="53">
        <f t="shared" ref="C64:AG64" si="21">+C15+C23+C31+C39+C47+C48+C49+C50+C51+C52+C53+C54+C55+C56+C57+C58+C59+C60+C61+C62+C63</f>
        <v>1543.6100000000001</v>
      </c>
      <c r="D64" s="53">
        <f t="shared" si="21"/>
        <v>1122.25</v>
      </c>
      <c r="E64" s="53">
        <f t="shared" si="21"/>
        <v>1338.68</v>
      </c>
      <c r="F64" s="53">
        <f t="shared" si="21"/>
        <v>1443.8</v>
      </c>
      <c r="G64" s="53">
        <f t="shared" si="21"/>
        <v>1063.95</v>
      </c>
      <c r="H64" s="53">
        <f t="shared" si="21"/>
        <v>916.61999999999989</v>
      </c>
      <c r="I64" s="53">
        <f t="shared" si="21"/>
        <v>2370.31</v>
      </c>
      <c r="J64" s="53">
        <f t="shared" si="21"/>
        <v>2730.9000000000005</v>
      </c>
      <c r="K64" s="53">
        <f t="shared" si="21"/>
        <v>3032.9600000000005</v>
      </c>
      <c r="L64" s="53">
        <f t="shared" si="21"/>
        <v>2687.8199999999997</v>
      </c>
      <c r="M64" s="53">
        <f t="shared" si="21"/>
        <v>2121.31</v>
      </c>
      <c r="N64" s="53">
        <f t="shared" si="21"/>
        <v>2038.99</v>
      </c>
      <c r="O64" s="53">
        <f t="shared" si="21"/>
        <v>2104.1799999999998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26151.38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D</v>
      </c>
      <c r="D66" s="55" t="str">
        <f t="shared" ref="D66:AG67" si="22">D11</f>
        <v>CAJA 4 D</v>
      </c>
      <c r="E66" s="55" t="str">
        <f t="shared" si="22"/>
        <v>CAJA 5 D</v>
      </c>
      <c r="F66" s="55" t="str">
        <f t="shared" si="22"/>
        <v>CAJA 6 D</v>
      </c>
      <c r="G66" s="55" t="str">
        <f t="shared" si="22"/>
        <v>CAJA 8 D</v>
      </c>
      <c r="H66" s="55" t="str">
        <f t="shared" si="22"/>
        <v>CAJA 9 D</v>
      </c>
      <c r="I66" s="55" t="str">
        <f t="shared" si="22"/>
        <v>CAJA 1 N</v>
      </c>
      <c r="J66" s="55" t="str">
        <f t="shared" si="22"/>
        <v>CAJA 3 N</v>
      </c>
      <c r="K66" s="55" t="str">
        <f t="shared" si="22"/>
        <v>CAJA 4 N</v>
      </c>
      <c r="L66" s="55" t="str">
        <f t="shared" si="22"/>
        <v>CAJA 5 N</v>
      </c>
      <c r="M66" s="55" t="str">
        <f t="shared" si="22"/>
        <v>CAJA 6 N</v>
      </c>
      <c r="N66" s="55" t="str">
        <f t="shared" si="22"/>
        <v>CAJA 8 N</v>
      </c>
      <c r="O66" s="55" t="str">
        <f t="shared" si="22"/>
        <v>CAJA 9 N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1621.63</v>
      </c>
      <c r="C67" s="57">
        <f t="shared" ref="C67:L67" si="23">C12</f>
        <v>1550.64</v>
      </c>
      <c r="D67" s="57">
        <f t="shared" si="23"/>
        <v>1120.42</v>
      </c>
      <c r="E67" s="57">
        <f t="shared" si="23"/>
        <v>1303.02</v>
      </c>
      <c r="F67" s="57">
        <f t="shared" si="23"/>
        <v>1376.99</v>
      </c>
      <c r="G67" s="57">
        <f t="shared" si="23"/>
        <v>955.76</v>
      </c>
      <c r="H67" s="57">
        <f t="shared" si="23"/>
        <v>909.43</v>
      </c>
      <c r="I67" s="57">
        <f t="shared" si="23"/>
        <v>2370.0700000000002</v>
      </c>
      <c r="J67" s="57">
        <f t="shared" si="23"/>
        <v>2697.81</v>
      </c>
      <c r="K67" s="57">
        <f t="shared" si="23"/>
        <v>3032.4</v>
      </c>
      <c r="L67" s="57">
        <f t="shared" si="23"/>
        <v>2695.73</v>
      </c>
      <c r="M67" s="57">
        <f t="shared" si="22"/>
        <v>2121.17</v>
      </c>
      <c r="N67" s="57">
        <f t="shared" si="22"/>
        <v>2031.34</v>
      </c>
      <c r="O67" s="57">
        <f t="shared" si="22"/>
        <v>2098.92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25885.33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6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6</v>
      </c>
    </row>
    <row r="69" spans="1:34" s="47" customFormat="1" x14ac:dyDescent="0.25">
      <c r="A69" s="58" t="s">
        <v>94</v>
      </c>
      <c r="B69" s="59">
        <f>+B67+B68</f>
        <v>1621.63</v>
      </c>
      <c r="C69" s="59">
        <f t="shared" ref="C69:AG69" si="25">+C67+C68</f>
        <v>1550.64</v>
      </c>
      <c r="D69" s="59">
        <f t="shared" si="25"/>
        <v>1120.42</v>
      </c>
      <c r="E69" s="59">
        <f t="shared" si="25"/>
        <v>1303.02</v>
      </c>
      <c r="F69" s="59">
        <f t="shared" si="25"/>
        <v>1376.99</v>
      </c>
      <c r="G69" s="59">
        <f t="shared" si="25"/>
        <v>955.76</v>
      </c>
      <c r="H69" s="59">
        <f t="shared" si="25"/>
        <v>909.43</v>
      </c>
      <c r="I69" s="59">
        <f t="shared" si="25"/>
        <v>2370.0700000000002</v>
      </c>
      <c r="J69" s="59">
        <f t="shared" si="25"/>
        <v>2697.81</v>
      </c>
      <c r="K69" s="59">
        <f t="shared" si="25"/>
        <v>3032.4</v>
      </c>
      <c r="L69" s="59">
        <f t="shared" si="25"/>
        <v>2701.73</v>
      </c>
      <c r="M69" s="59">
        <f t="shared" si="25"/>
        <v>2121.17</v>
      </c>
      <c r="N69" s="59">
        <f t="shared" si="25"/>
        <v>2031.34</v>
      </c>
      <c r="O69" s="59">
        <f t="shared" si="25"/>
        <v>2098.92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25891.33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14.369999999999891</v>
      </c>
      <c r="C70" s="57">
        <f t="shared" si="26"/>
        <v>-7.0299999999999727</v>
      </c>
      <c r="D70" s="57">
        <f t="shared" si="26"/>
        <v>1.8299999999999272</v>
      </c>
      <c r="E70" s="57">
        <f t="shared" si="26"/>
        <v>35.660000000000082</v>
      </c>
      <c r="F70" s="57">
        <f t="shared" si="26"/>
        <v>66.809999999999945</v>
      </c>
      <c r="G70" s="57">
        <f t="shared" si="26"/>
        <v>108.19000000000005</v>
      </c>
      <c r="H70" s="57">
        <f t="shared" si="26"/>
        <v>7.1899999999999409</v>
      </c>
      <c r="I70" s="57">
        <f t="shared" si="26"/>
        <v>0.23999999999978172</v>
      </c>
      <c r="J70" s="57">
        <f t="shared" si="26"/>
        <v>33.0900000000006</v>
      </c>
      <c r="K70" s="57">
        <f t="shared" si="26"/>
        <v>0.56000000000040018</v>
      </c>
      <c r="L70" s="57">
        <f t="shared" si="26"/>
        <v>-13.910000000000309</v>
      </c>
      <c r="M70" s="57">
        <f t="shared" si="26"/>
        <v>0.13999999999987267</v>
      </c>
      <c r="N70" s="57">
        <f t="shared" si="26"/>
        <v>7.6500000000000909</v>
      </c>
      <c r="O70" s="57">
        <f t="shared" si="26"/>
        <v>5.2599999999997635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260.05000000000007</v>
      </c>
    </row>
    <row r="71" spans="1:34" ht="112.5" customHeight="1" x14ac:dyDescent="0.25">
      <c r="A71" s="77" t="s">
        <v>96</v>
      </c>
      <c r="B71" s="14" t="s">
        <v>134</v>
      </c>
      <c r="C71" s="14" t="s">
        <v>135</v>
      </c>
      <c r="D71" s="14"/>
      <c r="E71" s="14" t="s">
        <v>137</v>
      </c>
      <c r="F71" s="14" t="s">
        <v>139</v>
      </c>
      <c r="G71" s="14" t="s">
        <v>141</v>
      </c>
      <c r="H71" s="14" t="s">
        <v>126</v>
      </c>
      <c r="I71" s="14"/>
      <c r="J71" s="14" t="s">
        <v>142</v>
      </c>
      <c r="K71" s="14"/>
      <c r="L71" s="14" t="s">
        <v>145</v>
      </c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C72" s="12" t="s">
        <v>136</v>
      </c>
      <c r="F72" s="12" t="s">
        <v>140</v>
      </c>
      <c r="J72" s="12" t="s">
        <v>143</v>
      </c>
      <c r="AH72" s="47"/>
    </row>
    <row r="73" spans="1:34" x14ac:dyDescent="0.25">
      <c r="J73" s="12" t="s">
        <v>144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B55" sqref="B5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4.45</v>
      </c>
      <c r="C8" s="1" t="s">
        <v>38</v>
      </c>
      <c r="D8" s="2"/>
    </row>
    <row r="9" spans="1:36" x14ac:dyDescent="0.25">
      <c r="A9" s="1" t="s">
        <v>22</v>
      </c>
      <c r="B9" s="24">
        <v>4.41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57</v>
      </c>
      <c r="F11" s="5" t="s">
        <v>59</v>
      </c>
      <c r="G11" s="5" t="s">
        <v>60</v>
      </c>
      <c r="H11" s="5" t="s">
        <v>62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945.27</v>
      </c>
      <c r="C12" s="26">
        <v>2313.33</v>
      </c>
      <c r="D12" s="26">
        <v>1733.84</v>
      </c>
      <c r="E12" s="26">
        <v>1729.3</v>
      </c>
      <c r="F12" s="26">
        <v>783.98</v>
      </c>
      <c r="G12" s="26">
        <v>1030.1099999999999</v>
      </c>
      <c r="H12" s="26">
        <v>878.24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9414.07</v>
      </c>
      <c r="AI12" s="26">
        <v>9414.07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>
        <v>33.700000000000003</v>
      </c>
      <c r="E15" s="23">
        <v>173.5</v>
      </c>
      <c r="F15" s="23">
        <v>9</v>
      </c>
      <c r="G15" s="23">
        <v>29.5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245.7</v>
      </c>
    </row>
    <row r="16" spans="1:36" s="32" customFormat="1" x14ac:dyDescent="0.25">
      <c r="A16" s="30" t="s">
        <v>20</v>
      </c>
      <c r="B16" s="31">
        <v>0</v>
      </c>
      <c r="C16" s="31"/>
      <c r="D16" s="31"/>
      <c r="E16" s="31"/>
      <c r="F16" s="31">
        <v>11</v>
      </c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11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48.95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48.95</v>
      </c>
    </row>
    <row r="18" spans="1:36" s="32" customFormat="1" x14ac:dyDescent="0.25">
      <c r="A18" s="30" t="s">
        <v>23</v>
      </c>
      <c r="B18" s="33">
        <v>73</v>
      </c>
      <c r="C18" s="33">
        <v>256</v>
      </c>
      <c r="D18" s="33">
        <v>150</v>
      </c>
      <c r="E18" s="33">
        <v>156</v>
      </c>
      <c r="F18" s="33">
        <v>59</v>
      </c>
      <c r="G18" s="33">
        <v>130</v>
      </c>
      <c r="H18" s="33">
        <v>145</v>
      </c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969</v>
      </c>
      <c r="AJ18" s="70"/>
    </row>
    <row r="19" spans="1:36" s="47" customFormat="1" x14ac:dyDescent="0.25">
      <c r="A19" s="46" t="s">
        <v>27</v>
      </c>
      <c r="B19" s="22">
        <f>B18*$B$9</f>
        <v>321.93</v>
      </c>
      <c r="C19" s="22">
        <f t="shared" ref="C19:AG19" si="3">C18*$B$9</f>
        <v>1128.96</v>
      </c>
      <c r="D19" s="22">
        <f t="shared" si="3"/>
        <v>661.5</v>
      </c>
      <c r="E19" s="22">
        <f t="shared" si="3"/>
        <v>687.96</v>
      </c>
      <c r="F19" s="22">
        <f t="shared" si="3"/>
        <v>260.19</v>
      </c>
      <c r="G19" s="22">
        <f t="shared" si="3"/>
        <v>573.30000000000007</v>
      </c>
      <c r="H19" s="22">
        <f t="shared" si="3"/>
        <v>639.45000000000005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4273.2900000000009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73</v>
      </c>
      <c r="C22" s="20">
        <f t="shared" ref="C22:AG23" si="5">+C16+C18+C20</f>
        <v>256</v>
      </c>
      <c r="D22" s="20">
        <f t="shared" si="5"/>
        <v>150</v>
      </c>
      <c r="E22" s="20">
        <f t="shared" si="5"/>
        <v>156</v>
      </c>
      <c r="F22" s="20">
        <f t="shared" si="5"/>
        <v>70</v>
      </c>
      <c r="G22" s="20">
        <f t="shared" si="5"/>
        <v>130</v>
      </c>
      <c r="H22" s="20">
        <f t="shared" si="5"/>
        <v>145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980</v>
      </c>
    </row>
    <row r="23" spans="1:36" s="47" customFormat="1" x14ac:dyDescent="0.25">
      <c r="A23" s="48" t="s">
        <v>26</v>
      </c>
      <c r="B23" s="19">
        <f>+B17+B19+B21</f>
        <v>321.93</v>
      </c>
      <c r="C23" s="19">
        <f t="shared" si="5"/>
        <v>1128.96</v>
      </c>
      <c r="D23" s="19">
        <f t="shared" si="5"/>
        <v>661.5</v>
      </c>
      <c r="E23" s="19">
        <f t="shared" si="5"/>
        <v>687.96</v>
      </c>
      <c r="F23" s="19">
        <f t="shared" si="5"/>
        <v>309.14</v>
      </c>
      <c r="G23" s="19">
        <f t="shared" si="5"/>
        <v>573.30000000000007</v>
      </c>
      <c r="H23" s="19">
        <f t="shared" si="5"/>
        <v>639.45000000000005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4322.2400000000007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404.56</v>
      </c>
      <c r="C49" s="44">
        <v>758.25</v>
      </c>
      <c r="D49" s="44">
        <v>507.06</v>
      </c>
      <c r="E49" s="44">
        <v>664.83</v>
      </c>
      <c r="F49" s="44">
        <v>239.77</v>
      </c>
      <c r="G49" s="44">
        <v>331.09</v>
      </c>
      <c r="H49" s="44">
        <v>268.67</v>
      </c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3174.23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191.65</v>
      </c>
      <c r="C53" s="44">
        <v>442.71</v>
      </c>
      <c r="D53" s="44">
        <v>462.99</v>
      </c>
      <c r="E53" s="44">
        <v>198.49</v>
      </c>
      <c r="F53" s="44">
        <v>215</v>
      </c>
      <c r="G53" s="44">
        <v>96.32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1607.1599999999999</v>
      </c>
    </row>
    <row r="54" spans="1:34" x14ac:dyDescent="0.25">
      <c r="A54" s="17" t="s">
        <v>114</v>
      </c>
      <c r="B54" s="44"/>
      <c r="C54" s="44"/>
      <c r="D54" s="44">
        <v>14.52</v>
      </c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14.52</v>
      </c>
    </row>
    <row r="55" spans="1:34" x14ac:dyDescent="0.25">
      <c r="A55" s="17" t="s">
        <v>52</v>
      </c>
      <c r="B55" s="44">
        <v>30.26</v>
      </c>
      <c r="C55" s="44">
        <v>32.46</v>
      </c>
      <c r="D55" s="44">
        <v>56.56</v>
      </c>
      <c r="E55" s="44"/>
      <c r="F55" s="44">
        <v>11.86</v>
      </c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131.13999999999999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948.4</v>
      </c>
      <c r="C64" s="53">
        <f t="shared" ref="C64:AG64" si="21">+C15+C23+C31+C39+C47+C48+C49+C50+C51+C52+C53+C54+C55+C56+C57+C58+C59+C60+C61+C62+C63</f>
        <v>2362.38</v>
      </c>
      <c r="D64" s="53">
        <f t="shared" si="21"/>
        <v>1736.33</v>
      </c>
      <c r="E64" s="53">
        <f t="shared" si="21"/>
        <v>1724.78</v>
      </c>
      <c r="F64" s="53">
        <f t="shared" si="21"/>
        <v>784.77</v>
      </c>
      <c r="G64" s="53">
        <f t="shared" si="21"/>
        <v>1030.21</v>
      </c>
      <c r="H64" s="53">
        <f t="shared" si="21"/>
        <v>908.12000000000012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9494.99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3 D</v>
      </c>
      <c r="F66" s="55" t="str">
        <f t="shared" si="22"/>
        <v>CAJA 4 D</v>
      </c>
      <c r="G66" s="55" t="str">
        <f t="shared" si="22"/>
        <v>CAJA 4 N</v>
      </c>
      <c r="H66" s="55" t="str">
        <f t="shared" si="22"/>
        <v>CAJA 5 N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945.27</v>
      </c>
      <c r="C67" s="57">
        <f t="shared" ref="C67:L67" si="23">C12</f>
        <v>2313.33</v>
      </c>
      <c r="D67" s="57">
        <f t="shared" si="23"/>
        <v>1733.84</v>
      </c>
      <c r="E67" s="57">
        <f t="shared" si="23"/>
        <v>1729.3</v>
      </c>
      <c r="F67" s="57">
        <f t="shared" si="23"/>
        <v>783.98</v>
      </c>
      <c r="G67" s="57">
        <f t="shared" si="23"/>
        <v>1030.1099999999999</v>
      </c>
      <c r="H67" s="57">
        <f t="shared" si="23"/>
        <v>878.24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9414.07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945.27</v>
      </c>
      <c r="C69" s="59">
        <f t="shared" ref="C69:AG69" si="25">+C67+C68</f>
        <v>2313.33</v>
      </c>
      <c r="D69" s="59">
        <f t="shared" si="25"/>
        <v>1733.84</v>
      </c>
      <c r="E69" s="59">
        <f t="shared" si="25"/>
        <v>1729.3</v>
      </c>
      <c r="F69" s="59">
        <f t="shared" si="25"/>
        <v>783.98</v>
      </c>
      <c r="G69" s="59">
        <f t="shared" si="25"/>
        <v>1030.1099999999999</v>
      </c>
      <c r="H69" s="59">
        <f t="shared" si="25"/>
        <v>878.24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9414.07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3.1299999999999955</v>
      </c>
      <c r="C70" s="57">
        <f t="shared" si="26"/>
        <v>49.050000000000182</v>
      </c>
      <c r="D70" s="57">
        <f t="shared" si="26"/>
        <v>2.4900000000000091</v>
      </c>
      <c r="E70" s="57">
        <f t="shared" si="26"/>
        <v>-4.5199999999999818</v>
      </c>
      <c r="F70" s="57">
        <f t="shared" si="26"/>
        <v>0.78999999999996362</v>
      </c>
      <c r="G70" s="57">
        <f t="shared" si="26"/>
        <v>0.10000000000013642</v>
      </c>
      <c r="H70" s="57">
        <f t="shared" si="26"/>
        <v>29.880000000000109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80.920000000000414</v>
      </c>
    </row>
    <row r="71" spans="1:34" ht="95.25" customHeight="1" x14ac:dyDescent="0.25">
      <c r="A71" s="77" t="s">
        <v>96</v>
      </c>
      <c r="B71" s="14" t="s">
        <v>121</v>
      </c>
      <c r="C71" s="14" t="s">
        <v>122</v>
      </c>
      <c r="D71" s="14"/>
      <c r="E71" s="14"/>
      <c r="F71" s="14"/>
      <c r="G71" s="14"/>
      <c r="H71" s="14" t="s">
        <v>123</v>
      </c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disablePrompts="1"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A71" sqref="A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4.41</v>
      </c>
      <c r="C8" s="1" t="s">
        <v>38</v>
      </c>
      <c r="D8" s="2"/>
    </row>
    <row r="9" spans="1:36" x14ac:dyDescent="0.25">
      <c r="A9" s="1" t="s">
        <v>22</v>
      </c>
      <c r="B9" s="24">
        <v>4.45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3331.8</v>
      </c>
      <c r="C12" s="26">
        <v>2886.86</v>
      </c>
      <c r="D12" s="26">
        <v>3570.64</v>
      </c>
      <c r="E12" s="26">
        <v>1323.41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11112.71</v>
      </c>
      <c r="AI12" s="26">
        <v>11112.71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333.5</v>
      </c>
      <c r="C15" s="23">
        <v>188.5</v>
      </c>
      <c r="D15" s="23">
        <v>249.5</v>
      </c>
      <c r="E15" s="23">
        <v>104.5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876</v>
      </c>
    </row>
    <row r="16" spans="1:36" s="32" customFormat="1" x14ac:dyDescent="0.25">
      <c r="A16" s="30" t="s">
        <v>20</v>
      </c>
      <c r="B16" s="31">
        <v>167</v>
      </c>
      <c r="C16" s="31">
        <v>133</v>
      </c>
      <c r="D16" s="31">
        <v>187</v>
      </c>
      <c r="E16" s="31">
        <v>72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559</v>
      </c>
      <c r="AJ16" s="70"/>
    </row>
    <row r="17" spans="1:36" s="47" customFormat="1" x14ac:dyDescent="0.25">
      <c r="A17" s="46" t="s">
        <v>27</v>
      </c>
      <c r="B17" s="22">
        <f>B16*$B$8</f>
        <v>736.47</v>
      </c>
      <c r="C17" s="22">
        <f>C16*$B$8</f>
        <v>586.53</v>
      </c>
      <c r="D17" s="22">
        <f t="shared" ref="D17:AG17" si="2">D16*$B$8</f>
        <v>824.67000000000007</v>
      </c>
      <c r="E17" s="22">
        <f t="shared" si="2"/>
        <v>317.52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2465.19</v>
      </c>
    </row>
    <row r="18" spans="1:36" s="32" customFormat="1" x14ac:dyDescent="0.25">
      <c r="A18" s="30" t="s">
        <v>23</v>
      </c>
      <c r="B18" s="33">
        <v>41</v>
      </c>
      <c r="C18" s="33"/>
      <c r="D18" s="33">
        <v>1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42</v>
      </c>
      <c r="AJ18" s="70"/>
    </row>
    <row r="19" spans="1:36" s="47" customFormat="1" x14ac:dyDescent="0.25">
      <c r="A19" s="46" t="s">
        <v>27</v>
      </c>
      <c r="B19" s="22">
        <f>B18*$B$9</f>
        <v>182.45000000000002</v>
      </c>
      <c r="C19" s="22">
        <f t="shared" ref="C19:AG19" si="3">C18*$B$9</f>
        <v>0</v>
      </c>
      <c r="D19" s="22">
        <f t="shared" si="3"/>
        <v>4.45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186.9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208</v>
      </c>
      <c r="C22" s="20">
        <f t="shared" ref="C22:AG23" si="5">+C16+C18+C20</f>
        <v>133</v>
      </c>
      <c r="D22" s="20">
        <f t="shared" si="5"/>
        <v>188</v>
      </c>
      <c r="E22" s="20">
        <f t="shared" si="5"/>
        <v>72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601</v>
      </c>
    </row>
    <row r="23" spans="1:36" s="47" customFormat="1" x14ac:dyDescent="0.25">
      <c r="A23" s="48" t="s">
        <v>26</v>
      </c>
      <c r="B23" s="19">
        <f>+B17+B19+B21</f>
        <v>918.92000000000007</v>
      </c>
      <c r="C23" s="19">
        <f t="shared" si="5"/>
        <v>586.53</v>
      </c>
      <c r="D23" s="19">
        <f t="shared" si="5"/>
        <v>829.12000000000012</v>
      </c>
      <c r="E23" s="19">
        <f t="shared" si="5"/>
        <v>317.52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2652.09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>
        <v>29.99</v>
      </c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29.99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132.2559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132.2559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29.99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29.99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132.2559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132.2559</v>
      </c>
    </row>
    <row r="40" spans="1:34" x14ac:dyDescent="0.25">
      <c r="A40" s="13" t="s">
        <v>43</v>
      </c>
      <c r="B40" s="36"/>
      <c r="C40" s="36"/>
      <c r="D40" s="36"/>
      <c r="E40" s="36">
        <v>32.58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32.58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143.67779999999999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143.67779999999999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32.58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32.58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143.67779999999999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143.67779999999999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1101.81</v>
      </c>
      <c r="C49" s="44">
        <v>1185.25</v>
      </c>
      <c r="D49" s="44">
        <v>1257.56</v>
      </c>
      <c r="E49" s="44">
        <v>354.23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3898.85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972.04</v>
      </c>
      <c r="C53" s="44">
        <v>932.04</v>
      </c>
      <c r="D53" s="44">
        <v>1180.3399999999999</v>
      </c>
      <c r="E53" s="44">
        <v>266.27999999999997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3350.7</v>
      </c>
    </row>
    <row r="54" spans="1:34" x14ac:dyDescent="0.25">
      <c r="A54" s="17" t="s">
        <v>114</v>
      </c>
      <c r="B54" s="44"/>
      <c r="C54" s="44"/>
      <c r="D54" s="44"/>
      <c r="E54" s="44">
        <v>6.48</v>
      </c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6.48</v>
      </c>
    </row>
    <row r="55" spans="1:34" x14ac:dyDescent="0.25">
      <c r="A55" s="17" t="s">
        <v>52</v>
      </c>
      <c r="B55" s="44">
        <v>12.35</v>
      </c>
      <c r="C55" s="44"/>
      <c r="D55" s="44">
        <v>61.77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74.12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3338.62</v>
      </c>
      <c r="C64" s="53">
        <f t="shared" ref="C64:AG64" si="21">+C15+C23+C31+C39+C47+C48+C49+C50+C51+C52+C53+C54+C55+C56+C57+C58+C59+C60+C61+C62+C63</f>
        <v>2892.3199999999997</v>
      </c>
      <c r="D64" s="53">
        <f t="shared" si="21"/>
        <v>3578.2900000000004</v>
      </c>
      <c r="E64" s="53">
        <f t="shared" si="21"/>
        <v>1324.9437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11134.173699999999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3331.8</v>
      </c>
      <c r="C67" s="57">
        <f t="shared" ref="C67:L67" si="23">C12</f>
        <v>2886.86</v>
      </c>
      <c r="D67" s="57">
        <f t="shared" si="23"/>
        <v>3570.64</v>
      </c>
      <c r="E67" s="57">
        <f t="shared" si="23"/>
        <v>1323.41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11112.71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3331.8</v>
      </c>
      <c r="C69" s="59">
        <f t="shared" ref="C69:AG69" si="25">+C67+C68</f>
        <v>2886.86</v>
      </c>
      <c r="D69" s="59">
        <f t="shared" si="25"/>
        <v>3570.64</v>
      </c>
      <c r="E69" s="59">
        <f t="shared" si="25"/>
        <v>1323.41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11112.71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6.819999999999709</v>
      </c>
      <c r="C70" s="57">
        <f t="shared" si="26"/>
        <v>5.4599999999995816</v>
      </c>
      <c r="D70" s="57">
        <f t="shared" si="26"/>
        <v>7.6500000000005457</v>
      </c>
      <c r="E70" s="57">
        <f t="shared" si="26"/>
        <v>1.5336999999999534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21.46369999999979</v>
      </c>
    </row>
    <row r="71" spans="1:34" ht="107.25" customHeight="1" x14ac:dyDescent="0.25">
      <c r="A71" s="77" t="s">
        <v>96</v>
      </c>
      <c r="B71" s="14"/>
      <c r="C71" s="14"/>
      <c r="D71" s="14" t="s">
        <v>146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6" activePane="bottomRight" state="frozen"/>
      <selection pane="topRight" activeCell="B1" sqref="B1"/>
      <selection pane="bottomLeft" activeCell="A5" sqref="A5"/>
      <selection pane="bottomRight" activeCell="B24" sqref="B2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 t="s">
        <v>131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4.41</v>
      </c>
      <c r="C8" s="1" t="s">
        <v>38</v>
      </c>
      <c r="D8" s="2">
        <v>4.41</v>
      </c>
    </row>
    <row r="9" spans="1:36" x14ac:dyDescent="0.25">
      <c r="A9" s="1" t="s">
        <v>22</v>
      </c>
      <c r="B9" s="24">
        <v>4.45</v>
      </c>
      <c r="C9" s="1" t="s">
        <v>39</v>
      </c>
      <c r="D9" s="24">
        <v>4.45</v>
      </c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493.7</v>
      </c>
      <c r="C12" s="26">
        <v>817.96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1311.66</v>
      </c>
      <c r="AI12" s="26">
        <v>1311.66</v>
      </c>
      <c r="AJ12" s="69">
        <f>+AI12-AH12</f>
        <v>0</v>
      </c>
    </row>
    <row r="13" spans="1:36" ht="19.5" customHeight="1" x14ac:dyDescent="0.25">
      <c r="A13" s="25" t="s">
        <v>117</v>
      </c>
      <c r="B13" s="26">
        <v>23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23</v>
      </c>
      <c r="AI13" s="26"/>
      <c r="AJ13" s="69">
        <f>+AI13-AH13</f>
        <v>-23</v>
      </c>
    </row>
    <row r="14" spans="1:36" ht="19.5" customHeight="1" x14ac:dyDescent="0.25">
      <c r="A14" s="25" t="s">
        <v>118</v>
      </c>
      <c r="B14" s="26">
        <v>7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7</v>
      </c>
      <c r="AI14" s="26"/>
      <c r="AJ14" s="69">
        <f>+AI14-AH14</f>
        <v>-7</v>
      </c>
    </row>
    <row r="15" spans="1:36" x14ac:dyDescent="0.25">
      <c r="A15" s="13" t="s">
        <v>0</v>
      </c>
      <c r="B15" s="23">
        <v>5</v>
      </c>
      <c r="C15" s="23">
        <v>18.7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23.7</v>
      </c>
    </row>
    <row r="16" spans="1:36" s="32" customFormat="1" x14ac:dyDescent="0.25">
      <c r="A16" s="30" t="s">
        <v>20</v>
      </c>
      <c r="B16" s="31">
        <v>60</v>
      </c>
      <c r="C16" s="31">
        <v>31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91</v>
      </c>
      <c r="AJ16" s="70"/>
    </row>
    <row r="17" spans="1:36" s="47" customFormat="1" x14ac:dyDescent="0.25">
      <c r="A17" s="46" t="s">
        <v>27</v>
      </c>
      <c r="B17" s="22">
        <f>B16*$B$8</f>
        <v>264.60000000000002</v>
      </c>
      <c r="C17" s="22">
        <f>C16*$B$8</f>
        <v>136.71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401.31000000000006</v>
      </c>
    </row>
    <row r="18" spans="1:36" s="32" customFormat="1" x14ac:dyDescent="0.25">
      <c r="A18" s="30" t="s">
        <v>23</v>
      </c>
      <c r="B18" s="33">
        <v>1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</v>
      </c>
      <c r="AJ18" s="70"/>
    </row>
    <row r="19" spans="1:36" s="47" customFormat="1" x14ac:dyDescent="0.25">
      <c r="A19" s="46" t="s">
        <v>27</v>
      </c>
      <c r="B19" s="22">
        <f>B18*$B$9</f>
        <v>4.45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4.45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61</v>
      </c>
      <c r="C22" s="20">
        <f t="shared" ref="C22:AG23" si="5">+C16+C18+C20</f>
        <v>31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92</v>
      </c>
    </row>
    <row r="23" spans="1:36" s="47" customFormat="1" x14ac:dyDescent="0.25">
      <c r="A23" s="48" t="s">
        <v>26</v>
      </c>
      <c r="B23" s="19">
        <f>+B17+B19+B21</f>
        <v>269.05</v>
      </c>
      <c r="C23" s="19">
        <f t="shared" si="5"/>
        <v>136.71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405.76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8.83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8.83</v>
      </c>
    </row>
    <row r="33" spans="1:34" s="47" customFormat="1" x14ac:dyDescent="0.25">
      <c r="A33" s="46" t="s">
        <v>35</v>
      </c>
      <c r="B33" s="22">
        <f>B32*$B$8</f>
        <v>38.940300000000001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38.940300000000001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8.83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8.83</v>
      </c>
    </row>
    <row r="39" spans="1:34" s="47" customFormat="1" x14ac:dyDescent="0.25">
      <c r="A39" s="48" t="s">
        <v>42</v>
      </c>
      <c r="B39" s="19">
        <f>+B33+B35+B37</f>
        <v>38.940300000000001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38.940300000000001</v>
      </c>
    </row>
    <row r="40" spans="1:34" x14ac:dyDescent="0.25">
      <c r="A40" s="13" t="s">
        <v>43</v>
      </c>
      <c r="B40" s="36"/>
      <c r="C40" s="36">
        <v>36.25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36.25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159.86250000000001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159.86250000000001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36.25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36.25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159.86250000000001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159.86250000000001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140.91</v>
      </c>
      <c r="C49" s="44">
        <v>404.53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545.43999999999994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71.06</v>
      </c>
      <c r="C53" s="44">
        <v>98.99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170.05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524.96029999999996</v>
      </c>
      <c r="C64" s="53">
        <f t="shared" ref="C64:AG64" si="21">+C15+C23+C31+C39+C47+C48+C49+C50+C51+C52+C53+C54+C55+C56+C57+C58+C59+C60+C61+C62+C63</f>
        <v>818.79250000000002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1343.7528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493.7</v>
      </c>
      <c r="C67" s="57">
        <f t="shared" ref="C67:L67" si="23">C12</f>
        <v>817.96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1311.66</v>
      </c>
    </row>
    <row r="68" spans="1:34" s="47" customFormat="1" x14ac:dyDescent="0.25">
      <c r="A68" s="58" t="s">
        <v>93</v>
      </c>
      <c r="B68" s="59">
        <f t="shared" ref="B68:AG68" si="24">+B13+B14</f>
        <v>30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30</v>
      </c>
    </row>
    <row r="69" spans="1:34" s="47" customFormat="1" x14ac:dyDescent="0.25">
      <c r="A69" s="58" t="s">
        <v>94</v>
      </c>
      <c r="B69" s="59">
        <f>+B67+B68</f>
        <v>523.70000000000005</v>
      </c>
      <c r="C69" s="59">
        <f t="shared" ref="C69:AG69" si="25">+C67+C68</f>
        <v>817.96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1341.66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1.2602999999999156</v>
      </c>
      <c r="C70" s="57">
        <f t="shared" si="26"/>
        <v>0.83249999999998181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2.0927999999998974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2" activePane="bottomRight" state="frozen"/>
      <selection pane="topRight" activeCell="B1" sqref="B1"/>
      <selection pane="bottomLeft" activeCell="A5" sqref="A5"/>
      <selection pane="bottomRight" activeCell="A71" sqref="A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544.03</v>
      </c>
      <c r="C12" s="26">
        <v>117.48</v>
      </c>
      <c r="D12" s="26">
        <v>4109.21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4770.72</v>
      </c>
      <c r="AI12" s="26">
        <v>4770.72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10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</v>
      </c>
    </row>
    <row r="16" spans="1:36" s="32" customFormat="1" x14ac:dyDescent="0.25">
      <c r="A16" s="30" t="s">
        <v>20</v>
      </c>
      <c r="B16" s="31">
        <v>57</v>
      </c>
      <c r="C16" s="31">
        <v>21</v>
      </c>
      <c r="D16" s="31">
        <v>490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568</v>
      </c>
      <c r="AJ16" s="70"/>
    </row>
    <row r="17" spans="1:36" s="47" customFormat="1" x14ac:dyDescent="0.25">
      <c r="A17" s="46" t="s">
        <v>27</v>
      </c>
      <c r="B17" s="22">
        <f>B16*$B$8</f>
        <v>261.63</v>
      </c>
      <c r="C17" s="22">
        <f>C16*$B$8</f>
        <v>96.39</v>
      </c>
      <c r="D17" s="22">
        <f t="shared" ref="D17:AG17" si="2">D16*$B$8</f>
        <v>2249.1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2607.12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57</v>
      </c>
      <c r="C22" s="20">
        <f t="shared" ref="C22:AG23" si="5">+C16+C18+C20</f>
        <v>21</v>
      </c>
      <c r="D22" s="20">
        <f t="shared" si="5"/>
        <v>490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568</v>
      </c>
    </row>
    <row r="23" spans="1:36" s="47" customFormat="1" x14ac:dyDescent="0.25">
      <c r="A23" s="48" t="s">
        <v>26</v>
      </c>
      <c r="B23" s="19">
        <f>+B17+B19+B21</f>
        <v>261.63</v>
      </c>
      <c r="C23" s="19">
        <f t="shared" si="5"/>
        <v>96.39</v>
      </c>
      <c r="D23" s="19">
        <f t="shared" si="5"/>
        <v>2249.1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2607.12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>
        <v>33.46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33.46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153.5814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153.5814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33.46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33.46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153.5814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153.5814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262.81</v>
      </c>
      <c r="C49" s="44">
        <v>30.74</v>
      </c>
      <c r="D49" s="44">
        <v>1309.3699999999999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1602.9199999999998</v>
      </c>
    </row>
    <row r="50" spans="1:34" x14ac:dyDescent="0.25">
      <c r="A50" s="17" t="s">
        <v>1</v>
      </c>
      <c r="B50" s="44">
        <v>0</v>
      </c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11.47</v>
      </c>
      <c r="C53" s="44"/>
      <c r="D53" s="44">
        <v>231.01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242.48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>
        <v>197.78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197.78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545.91000000000008</v>
      </c>
      <c r="C64" s="53">
        <f t="shared" ref="C64:AG64" si="21">+C15+C23+C31+C39+C47+C48+C49+C50+C51+C52+C53+C54+C55+C56+C57+C58+C59+C60+C61+C62+C63</f>
        <v>127.13</v>
      </c>
      <c r="D64" s="53">
        <f t="shared" si="21"/>
        <v>4140.8413999999993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4813.8813999999993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1 N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544.03</v>
      </c>
      <c r="C67" s="57">
        <f t="shared" ref="C67:L67" si="23">C12</f>
        <v>117.48</v>
      </c>
      <c r="D67" s="57">
        <f t="shared" si="23"/>
        <v>4109.21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4770.72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544.03</v>
      </c>
      <c r="C69" s="59">
        <f t="shared" ref="C69:AG69" si="25">+C67+C68</f>
        <v>117.48</v>
      </c>
      <c r="D69" s="59">
        <f t="shared" si="25"/>
        <v>4109.21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4770.72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1.8800000000001091</v>
      </c>
      <c r="C70" s="57">
        <f t="shared" si="26"/>
        <v>9.6499999999999915</v>
      </c>
      <c r="D70" s="57">
        <f t="shared" si="26"/>
        <v>31.631399999999303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43.161399999999404</v>
      </c>
    </row>
    <row r="71" spans="1:34" ht="96" customHeight="1" x14ac:dyDescent="0.25">
      <c r="A71" s="77" t="s">
        <v>96</v>
      </c>
      <c r="B71" s="14"/>
      <c r="C71" s="14" t="s">
        <v>132</v>
      </c>
      <c r="D71" s="14" t="s">
        <v>133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57" activePane="bottomRight" state="frozen"/>
      <selection pane="topRight" activeCell="B1" sqref="B1"/>
      <selection pane="bottomLeft" activeCell="A5" sqref="A5"/>
      <selection pane="bottomRight" activeCell="AF67" sqref="AF6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4.41</v>
      </c>
      <c r="C8" s="1" t="s">
        <v>38</v>
      </c>
      <c r="D8" s="2"/>
    </row>
    <row r="9" spans="1:36" x14ac:dyDescent="0.25">
      <c r="A9" s="1" t="s">
        <v>22</v>
      </c>
      <c r="B9" s="24">
        <v>4.45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54</v>
      </c>
      <c r="G11" s="5" t="s">
        <v>56</v>
      </c>
      <c r="H11" s="5" t="s">
        <v>58</v>
      </c>
      <c r="I11" s="5" t="s">
        <v>60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900.55</v>
      </c>
      <c r="C12" s="26">
        <v>1192.27</v>
      </c>
      <c r="D12" s="26">
        <v>2184.7800000000002</v>
      </c>
      <c r="E12" s="26">
        <v>866.7</v>
      </c>
      <c r="F12" s="26">
        <v>1982.63</v>
      </c>
      <c r="G12" s="26">
        <v>2550.2800000000002</v>
      </c>
      <c r="H12" s="26">
        <v>2421.66</v>
      </c>
      <c r="I12" s="26">
        <v>2277.9899999999998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14376.86</v>
      </c>
      <c r="AI12" s="26">
        <v>14376.86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103.5</v>
      </c>
      <c r="C15" s="23">
        <v>56.5</v>
      </c>
      <c r="D15" s="23">
        <v>40</v>
      </c>
      <c r="E15" s="23">
        <v>19.5</v>
      </c>
      <c r="F15" s="23">
        <v>107</v>
      </c>
      <c r="G15" s="23">
        <v>3.9</v>
      </c>
      <c r="H15" s="23"/>
      <c r="I15" s="23">
        <v>207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537.4</v>
      </c>
    </row>
    <row r="16" spans="1:36" s="32" customFormat="1" x14ac:dyDescent="0.25">
      <c r="A16" s="30" t="s">
        <v>20</v>
      </c>
      <c r="B16" s="31">
        <v>83</v>
      </c>
      <c r="C16" s="31">
        <v>58</v>
      </c>
      <c r="D16" s="31">
        <v>216</v>
      </c>
      <c r="E16" s="31">
        <v>112</v>
      </c>
      <c r="F16" s="31">
        <v>198</v>
      </c>
      <c r="G16" s="31">
        <v>237</v>
      </c>
      <c r="H16" s="31">
        <v>183</v>
      </c>
      <c r="I16" s="31">
        <v>276</v>
      </c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1363</v>
      </c>
      <c r="AJ16" s="70"/>
    </row>
    <row r="17" spans="1:36" s="47" customFormat="1" x14ac:dyDescent="0.25">
      <c r="A17" s="46" t="s">
        <v>27</v>
      </c>
      <c r="B17" s="22">
        <f>B16*$B$8</f>
        <v>366.03000000000003</v>
      </c>
      <c r="C17" s="22">
        <f>C16*$B$8</f>
        <v>255.78</v>
      </c>
      <c r="D17" s="22">
        <f t="shared" ref="D17:AG17" si="2">D16*$B$8</f>
        <v>952.56000000000006</v>
      </c>
      <c r="E17" s="22">
        <f t="shared" si="2"/>
        <v>493.92</v>
      </c>
      <c r="F17" s="22">
        <f t="shared" si="2"/>
        <v>873.18000000000006</v>
      </c>
      <c r="G17" s="22">
        <f t="shared" si="2"/>
        <v>1045.17</v>
      </c>
      <c r="H17" s="22">
        <f t="shared" si="2"/>
        <v>807.03</v>
      </c>
      <c r="I17" s="22">
        <f t="shared" si="2"/>
        <v>1217.1600000000001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6010.83</v>
      </c>
    </row>
    <row r="18" spans="1:36" s="32" customFormat="1" x14ac:dyDescent="0.25">
      <c r="A18" s="30" t="s">
        <v>23</v>
      </c>
      <c r="B18" s="33"/>
      <c r="C18" s="33">
        <v>6</v>
      </c>
      <c r="D18" s="33">
        <v>20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26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26.700000000000003</v>
      </c>
      <c r="D19" s="22">
        <f t="shared" si="3"/>
        <v>89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115.7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83</v>
      </c>
      <c r="C22" s="20">
        <f t="shared" ref="C22:AG23" si="5">+C16+C18+C20</f>
        <v>64</v>
      </c>
      <c r="D22" s="20">
        <f t="shared" si="5"/>
        <v>236</v>
      </c>
      <c r="E22" s="20">
        <f t="shared" si="5"/>
        <v>112</v>
      </c>
      <c r="F22" s="20">
        <f t="shared" si="5"/>
        <v>198</v>
      </c>
      <c r="G22" s="20">
        <f t="shared" si="5"/>
        <v>237</v>
      </c>
      <c r="H22" s="20">
        <f t="shared" si="5"/>
        <v>183</v>
      </c>
      <c r="I22" s="20">
        <f t="shared" si="5"/>
        <v>276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1389</v>
      </c>
    </row>
    <row r="23" spans="1:36" s="47" customFormat="1" x14ac:dyDescent="0.25">
      <c r="A23" s="48" t="s">
        <v>26</v>
      </c>
      <c r="B23" s="19">
        <f>+B17+B19+B21</f>
        <v>366.03000000000003</v>
      </c>
      <c r="C23" s="19">
        <f t="shared" si="5"/>
        <v>282.48</v>
      </c>
      <c r="D23" s="19">
        <f t="shared" si="5"/>
        <v>1041.56</v>
      </c>
      <c r="E23" s="19">
        <f t="shared" si="5"/>
        <v>493.92</v>
      </c>
      <c r="F23" s="19">
        <f t="shared" si="5"/>
        <v>873.18000000000006</v>
      </c>
      <c r="G23" s="19">
        <f t="shared" si="5"/>
        <v>1045.17</v>
      </c>
      <c r="H23" s="19">
        <f t="shared" si="5"/>
        <v>807.03</v>
      </c>
      <c r="I23" s="19">
        <f t="shared" si="5"/>
        <v>1217.1600000000001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6126.53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233.99</v>
      </c>
      <c r="C49" s="44"/>
      <c r="D49" s="44"/>
      <c r="E49" s="44">
        <v>353.12</v>
      </c>
      <c r="F49" s="44">
        <v>604.84</v>
      </c>
      <c r="G49" s="44"/>
      <c r="H49" s="44"/>
      <c r="I49" s="44">
        <v>859.63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2051.58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>
        <v>645.79</v>
      </c>
      <c r="D52" s="44">
        <v>889.65</v>
      </c>
      <c r="E52" s="44"/>
      <c r="F52" s="44"/>
      <c r="G52" s="44">
        <v>964.13</v>
      </c>
      <c r="H52" s="44">
        <v>1019.74</v>
      </c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3519.3100000000004</v>
      </c>
    </row>
    <row r="53" spans="1:34" x14ac:dyDescent="0.25">
      <c r="A53" s="17" t="s">
        <v>18</v>
      </c>
      <c r="B53" s="44">
        <v>93.02</v>
      </c>
      <c r="C53" s="44">
        <v>209.09</v>
      </c>
      <c r="D53" s="44">
        <v>214.35</v>
      </c>
      <c r="E53" s="44"/>
      <c r="F53" s="44">
        <v>402.08</v>
      </c>
      <c r="G53" s="44">
        <v>539.45000000000005</v>
      </c>
      <c r="H53" s="44">
        <v>243.33</v>
      </c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1701.32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105.64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105.64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>
        <v>358.8</v>
      </c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358.8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902.18</v>
      </c>
      <c r="C64" s="53">
        <f t="shared" ref="C64:AG64" si="21">+C15+C23+C31+C39+C47+C48+C49+C50+C51+C52+C53+C54+C55+C56+C57+C58+C59+C60+C61+C62+C63</f>
        <v>1193.8599999999999</v>
      </c>
      <c r="D64" s="53">
        <f t="shared" si="21"/>
        <v>2185.56</v>
      </c>
      <c r="E64" s="53">
        <f t="shared" si="21"/>
        <v>866.54000000000008</v>
      </c>
      <c r="F64" s="53">
        <f t="shared" si="21"/>
        <v>1987.1</v>
      </c>
      <c r="G64" s="53">
        <f t="shared" si="21"/>
        <v>2552.6500000000005</v>
      </c>
      <c r="H64" s="53">
        <f t="shared" si="21"/>
        <v>2428.9</v>
      </c>
      <c r="I64" s="53">
        <f t="shared" si="21"/>
        <v>2283.79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14400.579999999998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1 N</v>
      </c>
      <c r="G66" s="55" t="str">
        <f t="shared" si="22"/>
        <v>CAJA 2 N</v>
      </c>
      <c r="H66" s="55" t="str">
        <f t="shared" si="22"/>
        <v>CAJA 3 N</v>
      </c>
      <c r="I66" s="55" t="str">
        <f t="shared" si="22"/>
        <v>CAJA 4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900.55</v>
      </c>
      <c r="C67" s="57">
        <f t="shared" ref="C67:L67" si="23">C12</f>
        <v>1192.27</v>
      </c>
      <c r="D67" s="57">
        <f t="shared" si="23"/>
        <v>2184.7800000000002</v>
      </c>
      <c r="E67" s="57">
        <f t="shared" si="23"/>
        <v>866.7</v>
      </c>
      <c r="F67" s="57">
        <f t="shared" si="23"/>
        <v>1982.63</v>
      </c>
      <c r="G67" s="57">
        <f t="shared" si="23"/>
        <v>2550.2800000000002</v>
      </c>
      <c r="H67" s="57">
        <f t="shared" si="23"/>
        <v>2421.66</v>
      </c>
      <c r="I67" s="57">
        <f t="shared" si="23"/>
        <v>2277.9899999999998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14376.86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900.55</v>
      </c>
      <c r="C69" s="59">
        <f t="shared" ref="C69:AG69" si="25">+C67+C68</f>
        <v>1192.27</v>
      </c>
      <c r="D69" s="59">
        <f t="shared" si="25"/>
        <v>2184.7800000000002</v>
      </c>
      <c r="E69" s="59">
        <f t="shared" si="25"/>
        <v>866.7</v>
      </c>
      <c r="F69" s="59">
        <f t="shared" si="25"/>
        <v>1982.63</v>
      </c>
      <c r="G69" s="59">
        <f t="shared" si="25"/>
        <v>2550.2800000000002</v>
      </c>
      <c r="H69" s="59">
        <f t="shared" si="25"/>
        <v>2421.66</v>
      </c>
      <c r="I69" s="59">
        <f t="shared" si="25"/>
        <v>2277.9899999999998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14376.86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1.6299999999999955</v>
      </c>
      <c r="C70" s="57">
        <f t="shared" si="26"/>
        <v>1.5899999999999181</v>
      </c>
      <c r="D70" s="57">
        <f t="shared" si="26"/>
        <v>0.77999999999974534</v>
      </c>
      <c r="E70" s="57">
        <f t="shared" si="26"/>
        <v>-0.15999999999996817</v>
      </c>
      <c r="F70" s="57">
        <f t="shared" si="26"/>
        <v>4.4699999999997999</v>
      </c>
      <c r="G70" s="57">
        <f t="shared" si="26"/>
        <v>2.3700000000003456</v>
      </c>
      <c r="H70" s="57">
        <f t="shared" si="26"/>
        <v>7.2400000000002365</v>
      </c>
      <c r="I70" s="57">
        <f t="shared" si="26"/>
        <v>5.8000000000001819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23.720000000000255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Tesoreria-pc</cp:lastModifiedBy>
  <cp:lastPrinted>2019-08-19T12:56:25Z</cp:lastPrinted>
  <dcterms:created xsi:type="dcterms:W3CDTF">2013-07-24T18:56:16Z</dcterms:created>
  <dcterms:modified xsi:type="dcterms:W3CDTF">2022-03-02T14:18:58Z</dcterms:modified>
</cp:coreProperties>
</file>