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A47" i="152" l="1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I64" i="149" s="1"/>
  <c r="I70" i="149" s="1"/>
  <c r="K47" i="149"/>
  <c r="M47" i="149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X64" i="152" l="1"/>
  <c r="X70" i="152" s="1"/>
  <c r="I64" i="150"/>
  <c r="I70" i="150" s="1"/>
  <c r="E64" i="149"/>
  <c r="E70" i="149" s="1"/>
  <c r="AF64" i="152"/>
  <c r="AF70" i="152" s="1"/>
  <c r="P64" i="152"/>
  <c r="P70" i="152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AH23" i="151"/>
  <c r="H11" i="145" s="1"/>
  <c r="B64" i="150"/>
  <c r="B70" i="150" s="1"/>
  <c r="B64" i="149"/>
  <c r="B70" i="149" s="1"/>
  <c r="H64" i="152"/>
  <c r="H70" i="152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G23" i="40" s="1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U23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A47" i="40"/>
  <c r="W47" i="40"/>
  <c r="Z39" i="40"/>
  <c r="Y69" i="40"/>
  <c r="M69" i="40"/>
  <c r="AE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A31" i="40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T64" i="40" l="1"/>
  <c r="C69" i="40"/>
  <c r="AA64" i="40"/>
  <c r="AA70" i="40" s="1"/>
  <c r="Q39" i="40"/>
  <c r="M39" i="40"/>
  <c r="AG64" i="40"/>
  <c r="AG70" i="40" s="1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O64" i="40" s="1"/>
  <c r="O70" i="40" s="1"/>
  <c r="N23" i="40"/>
  <c r="M23" i="40"/>
  <c r="M64" i="40" s="1"/>
  <c r="M70" i="40" s="1"/>
  <c r="P64" i="40" l="1"/>
  <c r="P70" i="40" s="1"/>
  <c r="AH69" i="40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F39" i="40"/>
  <c r="H39" i="40"/>
  <c r="I39" i="40"/>
  <c r="J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K47" i="40"/>
  <c r="B38" i="40"/>
  <c r="G23" i="40" l="1"/>
  <c r="E23" i="40"/>
  <c r="K31" i="40"/>
  <c r="C31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<sst xmlns="http://schemas.openxmlformats.org/spreadsheetml/2006/main" count="768" uniqueCount="146">
  <si>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</si>
  <si>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</si>
  <si>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</si>
  <si>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</si>
  <si>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</si>
  <si>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</si>
  <si>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</si>
  <si>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</si>
  <si>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</si>
  <si>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</si>
  <si>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</si>
  <si>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</si>
  <si>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</si>
  <si>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</si>
  <si>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</si>
  <si>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</si>
  <si>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</si>
  <si>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</si>
  <si>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</si>
  <si>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</si>
  <si>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</si>
  <si>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</si>
  <si>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</si>
  <si>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</si>
  <si>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</si>
  <si>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</si>
  <si>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</si>
  <si>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</si>
  <si>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</si>
  <si>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</si>
  <si>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</si>
  <si>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</si>
  <si>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</si>
  <si>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</si>
  <si>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</si>
  <si>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</si>
  <si>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</si>
  <si>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</si>
  <si>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</si>
  <si>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</si>
  <si>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</si>
  <si>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</si>
  <si>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</si>
  <si>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</si>
  <si>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</si>
  <si>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</si>
  <si>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</si>
  <si>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</si>
  <si>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</si>
  <si>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</si>
  <si>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</si>
  <si>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</si>
  <si>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</si>
  <si>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</si>
  <si>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</si>
  <si>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</si>
  <si>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</si>
  <si>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</si>
  <si>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</si>
  <si>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</si>
  <si>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</si>
  <si>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</si>
  <si>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</si>
  <si>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</si>
  <si>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</si>
  <si>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</si>
  <si>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</si>
  <si>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</si>
  <si>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</si>
  <si>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</si>
  <si>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</si>
  <si>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</si>
  <si>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</si>
  <si>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</si>
  <si>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</si>
  <si>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</si>
  <si>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</si>
  <si>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</si>
  <si>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</si>
  <si>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</si>
  <si>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</si>
  <si>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</si>
  <si>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</si>
  <si>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</si>
  <si>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</si>
  <si>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</si>
  <si>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</si>
  <si>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</si>
  <si>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</si>
  <si>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</si>
  <si>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</si>
  <si>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</si>
  <si>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</si>
  <si>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</si>
  <si>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</si>
  <si>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</si>
  <si>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</si>
  <si>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</si>
  <si>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</si>
  <si>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</si>
  <si>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</si>
  <si>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</si>
  <si>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</si>
  <si>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</si>
  <si>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</si>
  <si>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</si>
  <si>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</si>
  <si>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</si>
  <si>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</si>
  <si>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</si>
  <si>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</si>
  <si>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</si>
  <si>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</si>
  <si>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</si>
  <si>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</si>
  <si>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</si>
  <si>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</si>
  <si>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</si>
  <si>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</si>
  <si>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</si>
  <si>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</si>
  <si>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</si>
  <si>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</si>
  <si>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8.30F/C</t>
  </si>
  <si>
    <t>0.50F/C</t>
  </si>
  <si>
    <t>74.50F/C</t>
  </si>
  <si>
    <t>28F/C</t>
  </si>
  <si>
    <t>22.50F/C</t>
  </si>
  <si>
    <t>8.50F/C</t>
  </si>
  <si>
    <t>4F/C</t>
  </si>
  <si>
    <t xml:space="preserve">DEB. </t>
  </si>
  <si>
    <t>105.00F/C</t>
  </si>
  <si>
    <t xml:space="preserve">FALTANTE ES EL </t>
  </si>
  <si>
    <t>SOBRANTE DE CAJA 9</t>
  </si>
  <si>
    <t>5.10F/C 20.50SOBRANTE</t>
  </si>
  <si>
    <t>DE CAJA 08</t>
  </si>
  <si>
    <t>FALTANTE DE 40$</t>
  </si>
  <si>
    <t>56.20F/C</t>
  </si>
  <si>
    <t>18.00F/C</t>
  </si>
  <si>
    <t>44.50 F/C</t>
  </si>
  <si>
    <t>0.10F/C</t>
  </si>
  <si>
    <t xml:space="preserve"> </t>
  </si>
  <si>
    <t>19.00F/C</t>
  </si>
  <si>
    <t>0.20F/C</t>
  </si>
  <si>
    <t xml:space="preserve">103.00F/C </t>
  </si>
  <si>
    <t>R/F 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</si>
</sst>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40809.230000000003</v>
      </c>
      <c r="C2" s="43">
        <f>MODELO!AH12</f>
        <v>21992.94</v>
      </c>
      <c r="D2" s="43">
        <f>EXQUISITECES!AH12</f>
        <v>6672.46</v>
      </c>
      <c r="E2" s="43">
        <f>HOYADA!AH12</f>
        <v>8301.77</v>
      </c>
      <c r="F2" s="43">
        <f>FARMASTOP!AH12</f>
        <v>1854.59</v>
      </c>
      <c r="G2" s="43">
        <f>BOCAS!AH12</f>
        <v>1790.7399999999998</v>
      </c>
      <c r="H2" s="43">
        <f>LAGUNETICA!AH12</f>
        <v>11912.31</v>
      </c>
      <c r="I2" s="43">
        <f>SANANTONIO!AH12</f>
        <v>0</v>
      </c>
      <c r="J2" s="43">
        <f>SUM(B2:I2)</f>
        <v>93334.040000000008</v>
      </c>
    </row>
    <row r="3" spans="1:10" x14ac:dyDescent="0.25">
      <c r="A3" s="46" t="s">
        <v>0</v>
      </c>
      <c r="B3" s="43">
        <f>AUTOMERCADO!AH15</f>
        <v>323.5</v>
      </c>
      <c r="C3" s="43">
        <f>MODELO!AH15</f>
        <v>276.5</v>
      </c>
      <c r="D3" s="43">
        <f>EXQUISITECES!AH15</f>
        <v>117</v>
      </c>
      <c r="E3" s="43">
        <f>HOYADA!AH15</f>
        <v>703.95</v>
      </c>
      <c r="F3" s="43">
        <f>FARMASTOP!AH15</f>
        <v>53.5</v>
      </c>
      <c r="G3" s="43">
        <f>BOCAS!AH15</f>
        <v>69.5</v>
      </c>
      <c r="H3" s="43">
        <f>LAGUNETICA!AH15</f>
        <v>559.4</v>
      </c>
      <c r="I3" s="43">
        <f>SANANTONIO!AH15</f>
        <v>0</v>
      </c>
      <c r="J3" s="43">
        <f t="shared" ref="J3:J52" si="0">SUM(B3:I3)</f>
        <v>2103.35</v>
      </c>
    </row>
    <row r="4" spans="1:10" x14ac:dyDescent="0.25">
      <c r="A4" s="73" t="s">
        <v>20</v>
      </c>
      <c r="B4" s="43">
        <f>AUTOMERCADO!AH16</f>
        <v>4566</v>
      </c>
      <c r="C4" s="43">
        <f>MODELO!AH16</f>
        <v>1994</v>
      </c>
      <c r="D4" s="43">
        <f>EXQUISITECES!AH16</f>
        <v>640</v>
      </c>
      <c r="E4" s="43">
        <f>HOYADA!AH16</f>
        <v>507</v>
      </c>
      <c r="F4" s="43">
        <f>FARMASTOP!AH16</f>
        <v>123</v>
      </c>
      <c r="G4" s="43">
        <f>BOCAS!AH16</f>
        <v>164</v>
      </c>
      <c r="H4" s="43">
        <f>LAGUNETICA!AH16</f>
        <v>845</v>
      </c>
      <c r="I4" s="43">
        <f>SANANTONIO!AH16</f>
        <v>0</v>
      </c>
      <c r="J4" s="43">
        <f t="shared" si="0"/>
        <v>8839</v>
      </c>
    </row>
    <row r="5" spans="1:10" x14ac:dyDescent="0.25">
      <c r="A5" s="46" t="s">
        <v>27</v>
      </c>
      <c r="B5" s="43">
        <f>AUTOMERCADO!AH17</f>
        <v>20090.400000000005</v>
      </c>
      <c r="C5" s="43">
        <f>MODELO!AH17</f>
        <v>8773.6</v>
      </c>
      <c r="D5" s="43">
        <f>EXQUISITECES!AH17</f>
        <v>2816</v>
      </c>
      <c r="E5" s="43">
        <f>HOYADA!AH17</f>
        <v>2230.8000000000002</v>
      </c>
      <c r="F5" s="43">
        <f>FARMASTOP!AH17</f>
        <v>541.20000000000005</v>
      </c>
      <c r="G5" s="43">
        <f>BOCAS!AH17</f>
        <v>726.52</v>
      </c>
      <c r="H5" s="43">
        <f>LAGUNETICA!AH17</f>
        <v>3717.9999999999995</v>
      </c>
      <c r="I5" s="43">
        <f>SANANTONIO!AH17</f>
        <v>0</v>
      </c>
      <c r="J5" s="43">
        <f t="shared" si="0"/>
        <v>38896.520000000004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4566</v>
      </c>
      <c r="C10" s="43">
        <f>MODELO!AH22</f>
        <v>1994</v>
      </c>
      <c r="D10" s="43">
        <f>EXQUISITECES!AH22</f>
        <v>640</v>
      </c>
      <c r="E10" s="43">
        <f>HOYADA!AH22</f>
        <v>507</v>
      </c>
      <c r="F10" s="43">
        <f>FARMASTOP!AH22</f>
        <v>123</v>
      </c>
      <c r="G10" s="43">
        <f>BOCAS!AH22</f>
        <v>164</v>
      </c>
      <c r="H10" s="43">
        <f>LAGUNETICA!AH22</f>
        <v>845</v>
      </c>
      <c r="I10" s="43">
        <f>SANANTONIO!AH22</f>
        <v>0</v>
      </c>
      <c r="J10" s="43">
        <f t="shared" si="0"/>
        <v>8839</v>
      </c>
    </row>
    <row r="11" spans="1:10" x14ac:dyDescent="0.25">
      <c r="A11" s="48" t="s">
        <v>26</v>
      </c>
      <c r="B11" s="43">
        <f>AUTOMERCADO!AH23</f>
        <v>20090.400000000005</v>
      </c>
      <c r="C11" s="43">
        <f>MODELO!AH23</f>
        <v>8773.6</v>
      </c>
      <c r="D11" s="43">
        <f>EXQUISITECES!AH23</f>
        <v>2816</v>
      </c>
      <c r="E11" s="43">
        <f>HOYADA!AH23</f>
        <v>2230.8000000000002</v>
      </c>
      <c r="F11" s="43">
        <f>FARMASTOP!AH23</f>
        <v>541.20000000000005</v>
      </c>
      <c r="G11" s="43">
        <f>BOCAS!AH23</f>
        <v>726.52</v>
      </c>
      <c r="H11" s="43">
        <f>LAGUNETICA!AH23</f>
        <v>3717.9999999999995</v>
      </c>
      <c r="I11" s="43">
        <f>SANANTONIO!AH23</f>
        <v>0</v>
      </c>
      <c r="J11" s="43">
        <f t="shared" si="0"/>
        <v>38896.520000000004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44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44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44</v>
      </c>
    </row>
    <row r="20" spans="1:10" x14ac:dyDescent="0.25">
      <c r="A20" s="46" t="s">
        <v>34</v>
      </c>
      <c r="B20" s="43">
        <f>AUTOMERCADO!AH32</f>
        <v>326.11</v>
      </c>
      <c r="C20" s="43">
        <f>MODELO!AH32</f>
        <v>49.980000000000004</v>
      </c>
      <c r="D20" s="43">
        <f>EXQUISITECES!AH32</f>
        <v>49.76</v>
      </c>
      <c r="E20" s="43">
        <f>HOYADA!AH32</f>
        <v>0</v>
      </c>
      <c r="F20" s="43">
        <f>FARMASTOP!AH32</f>
        <v>0</v>
      </c>
      <c r="G20" s="43">
        <f>BOCAS!AH32</f>
        <v>15</v>
      </c>
      <c r="H20" s="43">
        <f>LAGUNETICA!AH32</f>
        <v>0</v>
      </c>
      <c r="I20" s="43">
        <f>SANANTONIO!AH32</f>
        <v>0</v>
      </c>
      <c r="J20" s="43">
        <f t="shared" si="0"/>
        <v>440.85</v>
      </c>
    </row>
    <row r="21" spans="1:10" x14ac:dyDescent="0.25">
      <c r="A21" s="46" t="s">
        <v>35</v>
      </c>
      <c r="B21" s="43">
        <f>AUTOMERCADO!AH33</f>
        <v>1434.884</v>
      </c>
      <c r="C21" s="43">
        <f>MODELO!AH33</f>
        <v>219.91200000000001</v>
      </c>
      <c r="D21" s="43">
        <f>EXQUISITECES!AH33</f>
        <v>218.94400000000002</v>
      </c>
      <c r="E21" s="43">
        <f>HOYADA!AH33</f>
        <v>0</v>
      </c>
      <c r="F21" s="43">
        <f>FARMASTOP!AH33</f>
        <v>0</v>
      </c>
      <c r="G21" s="43">
        <f>BOCAS!AH33</f>
        <v>66.449999999999989</v>
      </c>
      <c r="H21" s="43">
        <f>LAGUNETICA!AH33</f>
        <v>0</v>
      </c>
      <c r="I21" s="43">
        <f>SANANTONIO!AH33</f>
        <v>0</v>
      </c>
      <c r="J21" s="43">
        <f t="shared" si="0"/>
        <v>1940.19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326.11</v>
      </c>
      <c r="C26" s="43">
        <f>MODELO!AH38</f>
        <v>49.980000000000004</v>
      </c>
      <c r="D26" s="43">
        <f>EXQUISITECES!AH38</f>
        <v>49.76</v>
      </c>
      <c r="E26" s="43">
        <f>HOYADA!AH38</f>
        <v>0</v>
      </c>
      <c r="F26" s="43">
        <f>FARMASTOP!AH38</f>
        <v>0</v>
      </c>
      <c r="G26" s="43">
        <f>BOCAS!AH38</f>
        <v>15</v>
      </c>
      <c r="H26" s="43">
        <f>LAGUNETICA!AH38</f>
        <v>0</v>
      </c>
      <c r="I26" s="43">
        <f>SANANTONIO!AH38</f>
        <v>0</v>
      </c>
      <c r="J26" s="43">
        <f t="shared" si="0"/>
        <v>440.85</v>
      </c>
    </row>
    <row r="27" spans="1:10" x14ac:dyDescent="0.25">
      <c r="A27" s="48" t="s">
        <v>42</v>
      </c>
      <c r="B27" s="43">
        <f>AUTOMERCADO!AH39</f>
        <v>1434.884</v>
      </c>
      <c r="C27" s="43">
        <f>MODELO!AH39</f>
        <v>219.91200000000001</v>
      </c>
      <c r="D27" s="43">
        <f>EXQUISITECES!AH39</f>
        <v>218.94400000000002</v>
      </c>
      <c r="E27" s="43">
        <f>HOYADA!AH39</f>
        <v>0</v>
      </c>
      <c r="F27" s="43">
        <f>FARMASTOP!AH39</f>
        <v>0</v>
      </c>
      <c r="G27" s="43">
        <f>BOCAS!AH39</f>
        <v>66.449999999999989</v>
      </c>
      <c r="H27" s="43">
        <f>LAGUNETICA!AH39</f>
        <v>0</v>
      </c>
      <c r="I27" s="43">
        <f>SANANTONIO!AH39</f>
        <v>0</v>
      </c>
      <c r="J27" s="43">
        <f t="shared" si="0"/>
        <v>1940.19</v>
      </c>
    </row>
    <row r="28" spans="1:10" x14ac:dyDescent="0.25">
      <c r="A28" s="46" t="s">
        <v>43</v>
      </c>
      <c r="B28" s="43">
        <f>AUTOMERCADO!AH40</f>
        <v>197.52</v>
      </c>
      <c r="C28" s="43">
        <f>MODELO!AH40</f>
        <v>11.74</v>
      </c>
      <c r="D28" s="43">
        <f>EXQUISITECES!AH40</f>
        <v>0</v>
      </c>
      <c r="E28" s="43">
        <f>HOYADA!AH40</f>
        <v>68.150000000000006</v>
      </c>
      <c r="F28" s="43">
        <f>FARMASTOP!AH40</f>
        <v>0</v>
      </c>
      <c r="G28" s="43">
        <f>BOCAS!AH40</f>
        <v>6.81</v>
      </c>
      <c r="H28" s="43">
        <f>LAGUNETICA!AH40</f>
        <v>43.54</v>
      </c>
      <c r="I28" s="43">
        <f>SANANTONIO!AH40</f>
        <v>0</v>
      </c>
      <c r="J28" s="43">
        <f t="shared" si="0"/>
        <v>327.76000000000005</v>
      </c>
    </row>
    <row r="29" spans="1:10" x14ac:dyDescent="0.25">
      <c r="A29" s="46" t="s">
        <v>44</v>
      </c>
      <c r="B29" s="43">
        <f>AUTOMERCADO!AH41</f>
        <v>869.08800000000019</v>
      </c>
      <c r="C29" s="43">
        <f>MODELO!AH41</f>
        <v>51.656000000000006</v>
      </c>
      <c r="D29" s="43">
        <f>EXQUISITECES!AH41</f>
        <v>0</v>
      </c>
      <c r="E29" s="43">
        <f>HOYADA!AH41</f>
        <v>299.86000000000007</v>
      </c>
      <c r="F29" s="43">
        <f>FARMASTOP!AH41</f>
        <v>0</v>
      </c>
      <c r="G29" s="43">
        <f>BOCAS!AH41</f>
        <v>30.168299999999995</v>
      </c>
      <c r="H29" s="43">
        <f>LAGUNETICA!AH41</f>
        <v>191.57600000000002</v>
      </c>
      <c r="I29" s="43">
        <f>SANANTONIO!AH41</f>
        <v>0</v>
      </c>
      <c r="J29" s="43">
        <f t="shared" si="0"/>
        <v>1442.3483000000003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197.52</v>
      </c>
      <c r="C34" s="43">
        <f>MODELO!AH46</f>
        <v>11.74</v>
      </c>
      <c r="D34" s="43">
        <f>EXQUISITECES!AH46</f>
        <v>0</v>
      </c>
      <c r="E34" s="43">
        <f>HOYADA!AH46</f>
        <v>68.150000000000006</v>
      </c>
      <c r="F34" s="43">
        <f>FARMASTOP!AH46</f>
        <v>0</v>
      </c>
      <c r="G34" s="43">
        <f>BOCAS!AH46</f>
        <v>6.81</v>
      </c>
      <c r="H34" s="43">
        <f>LAGUNETICA!AH46</f>
        <v>43.54</v>
      </c>
      <c r="I34" s="43">
        <f>SANANTONIO!AH46</f>
        <v>0</v>
      </c>
      <c r="J34" s="43">
        <f t="shared" si="0"/>
        <v>327.76000000000005</v>
      </c>
    </row>
    <row r="35" spans="1:10" x14ac:dyDescent="0.25">
      <c r="A35" s="48" t="s">
        <v>48</v>
      </c>
      <c r="B35" s="43">
        <f>AUTOMERCADO!AH47</f>
        <v>869.08800000000019</v>
      </c>
      <c r="C35" s="43">
        <f>MODELO!AH47</f>
        <v>51.656000000000006</v>
      </c>
      <c r="D35" s="43">
        <f>EXQUISITECES!AH47</f>
        <v>0</v>
      </c>
      <c r="E35" s="43">
        <f>HOYADA!AH47</f>
        <v>299.86000000000007</v>
      </c>
      <c r="F35" s="43">
        <f>FARMASTOP!AH47</f>
        <v>0</v>
      </c>
      <c r="G35" s="43">
        <f>BOCAS!AH47</f>
        <v>30.168299999999995</v>
      </c>
      <c r="H35" s="43">
        <f>LAGUNETICA!AH47</f>
        <v>191.57600000000002</v>
      </c>
      <c r="I35" s="43">
        <f>SANANTONIO!AH47</f>
        <v>0</v>
      </c>
      <c r="J35" s="43">
        <f t="shared" si="0"/>
        <v>1442.3483000000003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13658.400000000001</v>
      </c>
      <c r="C37" s="43">
        <f>MODELO!AH49</f>
        <v>8307.77</v>
      </c>
      <c r="D37" s="43">
        <f>EXQUISITECES!AH49</f>
        <v>2762.44</v>
      </c>
      <c r="E37" s="43">
        <f>HOYADA!AH49</f>
        <v>3760.3500000000004</v>
      </c>
      <c r="F37" s="43">
        <f>FARMASTOP!AH49</f>
        <v>801.03</v>
      </c>
      <c r="G37" s="43">
        <f>BOCAS!AH49</f>
        <v>757.97</v>
      </c>
      <c r="H37" s="43">
        <f>LAGUNETICA!AH49</f>
        <v>2929.8900000000003</v>
      </c>
      <c r="I37" s="43">
        <f>SANANTONIO!AH49</f>
        <v>0</v>
      </c>
      <c r="J37" s="43">
        <f t="shared" si="0"/>
        <v>32977.85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261.42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261.42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1579.3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2981.62</v>
      </c>
      <c r="I40" s="43">
        <f>SANANTONIO!AH52</f>
        <v>0</v>
      </c>
      <c r="J40" s="43">
        <f t="shared" si="0"/>
        <v>4560.92</v>
      </c>
    </row>
    <row r="41" spans="1:10" x14ac:dyDescent="0.25">
      <c r="A41" s="74" t="s">
        <v>18</v>
      </c>
      <c r="B41" s="43">
        <f>AUTOMERCADO!AH53</f>
        <v>2333.8700000000003</v>
      </c>
      <c r="C41" s="43">
        <f>MODELO!AH53</f>
        <v>1841.77</v>
      </c>
      <c r="D41" s="43">
        <f>EXQUISITECES!AH53</f>
        <v>634.06999999999994</v>
      </c>
      <c r="E41" s="43">
        <f>HOYADA!AH53</f>
        <v>1304.27</v>
      </c>
      <c r="F41" s="43">
        <f>FARMASTOP!AH53</f>
        <v>135.80000000000001</v>
      </c>
      <c r="G41" s="43">
        <f>BOCAS!AH53</f>
        <v>109.52</v>
      </c>
      <c r="H41" s="43">
        <f>LAGUNETICA!AH53</f>
        <v>1406.19</v>
      </c>
      <c r="I41" s="43">
        <f>SANANTONIO!AH53</f>
        <v>0</v>
      </c>
      <c r="J41" s="43">
        <f t="shared" si="0"/>
        <v>7765.49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23.509999999999998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23.509999999999998</v>
      </c>
    </row>
    <row r="43" spans="1:10" x14ac:dyDescent="0.25">
      <c r="A43" s="74" t="s">
        <v>52</v>
      </c>
      <c r="B43" s="43">
        <f>AUTOMERCADO!AH55</f>
        <v>507.06</v>
      </c>
      <c r="C43" s="43">
        <f>MODELO!AH55</f>
        <v>158.91</v>
      </c>
      <c r="D43" s="43">
        <f>EXQUISITECES!AH55</f>
        <v>150.25</v>
      </c>
      <c r="E43" s="43">
        <f>HOYADA!AH55</f>
        <v>8.85</v>
      </c>
      <c r="F43" s="43">
        <f>FARMASTOP!AH55</f>
        <v>342.15</v>
      </c>
      <c r="G43" s="43">
        <f>BOCAS!AH55</f>
        <v>31.01</v>
      </c>
      <c r="H43" s="43">
        <f>LAGUNETICA!AH55</f>
        <v>54.2</v>
      </c>
      <c r="I43" s="43">
        <f>SANANTONIO!AH55</f>
        <v>0</v>
      </c>
      <c r="J43" s="43">
        <f t="shared" si="0"/>
        <v>1252.43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85.600000000000009</v>
      </c>
      <c r="I47" s="43">
        <f>SANANTONIO!AH59</f>
        <v>0</v>
      </c>
      <c r="J47" s="43">
        <f t="shared" si="0"/>
        <v>85.600000000000009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1469.15</v>
      </c>
      <c r="C50" s="43">
        <f>MODELO!AH62</f>
        <v>1043.56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2512.71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14.04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14.04</v>
      </c>
    </row>
    <row r="52" spans="1:10" x14ac:dyDescent="0.25">
      <c r="A52" s="51" t="s">
        <v>92</v>
      </c>
      <c r="B52" s="75">
        <f>AUTOMERCADO!AH64</f>
        <v>40947.771999999997</v>
      </c>
      <c r="C52" s="75">
        <f>MODELO!AH64</f>
        <v>22334.528000000006</v>
      </c>
      <c r="D52" s="75">
        <f>EXQUISITECES!AH64</f>
        <v>6698.7039999999997</v>
      </c>
      <c r="E52" s="75">
        <f>HOYADA!AH64</f>
        <v>8308.0800000000017</v>
      </c>
      <c r="F52" s="75">
        <f>FARMASTOP!AH64</f>
        <v>1873.6799999999998</v>
      </c>
      <c r="G52" s="75">
        <f>BOCAS!AH64</f>
        <v>1791.1383000000001</v>
      </c>
      <c r="H52" s="75">
        <f>LAGUNETICA!AH64</f>
        <v>11926.476000000001</v>
      </c>
      <c r="I52" s="75">
        <f>SANANTONIO!AH64</f>
        <v>0</v>
      </c>
      <c r="J52" s="75">
        <f t="shared" si="0"/>
        <v>93880.378299999997</v>
      </c>
    </row>
    <row r="53" spans="1:10" x14ac:dyDescent="0.25">
      <c r="A53" s="56" t="s">
        <v>3</v>
      </c>
      <c r="B53" s="43">
        <f>B2</f>
        <v>40809.230000000003</v>
      </c>
      <c r="C53" s="43">
        <f t="shared" ref="C53:I53" si="1">C2</f>
        <v>21992.94</v>
      </c>
      <c r="D53" s="43">
        <f t="shared" si="1"/>
        <v>6672.46</v>
      </c>
      <c r="E53" s="43">
        <f t="shared" si="1"/>
        <v>8301.77</v>
      </c>
      <c r="F53" s="43">
        <f t="shared" si="1"/>
        <v>1854.59</v>
      </c>
      <c r="G53" s="43">
        <f t="shared" si="1"/>
        <v>1790.7399999999998</v>
      </c>
      <c r="H53" s="43">
        <f t="shared" si="1"/>
        <v>11912.31</v>
      </c>
      <c r="I53" s="43">
        <f t="shared" si="1"/>
        <v>0</v>
      </c>
      <c r="J53" s="43">
        <f>J2</f>
        <v>93334.040000000008</v>
      </c>
    </row>
    <row r="54" spans="1:10" x14ac:dyDescent="0.25">
      <c r="A54" s="58" t="s">
        <v>95</v>
      </c>
      <c r="B54" s="43">
        <f>+B52-B53</f>
        <v>138.541999999994</v>
      </c>
      <c r="C54" s="43">
        <f t="shared" ref="C54:I54" si="2">+C52-C53</f>
        <v>341.58800000000701</v>
      </c>
      <c r="D54" s="43">
        <f t="shared" si="2"/>
        <v>26.243999999999687</v>
      </c>
      <c r="E54" s="43">
        <f t="shared" si="2"/>
        <v>6.3100000000013097</v>
      </c>
      <c r="F54" s="43">
        <f t="shared" si="2"/>
        <v>19.089999999999918</v>
      </c>
      <c r="G54" s="43">
        <f t="shared" si="2"/>
        <v>0.39830000000029031</v>
      </c>
      <c r="H54" s="43">
        <f t="shared" si="2"/>
        <v>14.166000000001077</v>
      </c>
      <c r="I54" s="43">
        <f t="shared" si="2"/>
        <v>0</v>
      </c>
      <c r="J54" s="43">
        <f>+J52-J53</f>
        <v>546.33829999998852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75</v>
      </c>
      <c r="J11" s="5" t="s">
        <v>54</v>
      </c>
      <c r="K11" s="5" t="s">
        <v>58</v>
      </c>
      <c r="L11" s="5" t="s">
        <v>60</v>
      </c>
      <c r="M11" s="5" t="s">
        <v>62</v>
      </c>
      <c r="N11" s="5" t="s">
        <v>64</v>
      </c>
      <c r="O11" s="5" t="s">
        <v>66</v>
      </c>
      <c r="P11" s="5" t="s">
        <v>68</v>
      </c>
      <c r="Q11" s="5" t="s">
        <v>70</v>
      </c>
      <c r="R11" s="5" t="s">
        <v>72</v>
      </c>
      <c r="S11" s="5" t="s">
        <v>76</v>
      </c>
      <c r="T11" s="5" t="s">
        <v>80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189.39</v>
      </c>
      <c r="C12" s="26">
        <v>659.95</v>
      </c>
      <c r="D12" s="26">
        <v>1492.24</v>
      </c>
      <c r="E12" s="26">
        <v>4203.5200000000004</v>
      </c>
      <c r="F12" s="26">
        <v>2519.27</v>
      </c>
      <c r="G12" s="26">
        <v>2878.27</v>
      </c>
      <c r="H12" s="26">
        <v>2327.59</v>
      </c>
      <c r="I12" s="26">
        <v>188.35</v>
      </c>
      <c r="J12" s="26">
        <v>4028.53</v>
      </c>
      <c r="K12" s="26">
        <v>3268.23</v>
      </c>
      <c r="L12" s="26">
        <v>3677.98</v>
      </c>
      <c r="M12" s="26">
        <v>5061.84</v>
      </c>
      <c r="N12" s="26">
        <v>2682.3</v>
      </c>
      <c r="O12" s="26">
        <v>426.11</v>
      </c>
      <c r="P12" s="26">
        <v>1666.02</v>
      </c>
      <c r="Q12" s="26">
        <v>2959.76</v>
      </c>
      <c r="R12" s="26">
        <v>950.62</v>
      </c>
      <c r="S12" s="26">
        <v>964.97</v>
      </c>
      <c r="T12" s="26">
        <v>664.29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40809.230000000003</v>
      </c>
      <c r="AI12" s="26">
        <v>40809.050000000003</v>
      </c>
      <c r="AJ12" s="69">
        <f>+AI12-AH12</f>
        <v>-0.18000000000029104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 t="s">
        <v>141</v>
      </c>
      <c r="AJ13" s="69" t="e">
        <f>+AI13-AH13</f>
        <v>#VALUE!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95</v>
      </c>
      <c r="D15" s="23">
        <v>39</v>
      </c>
      <c r="E15" s="23"/>
      <c r="F15" s="23">
        <v>71</v>
      </c>
      <c r="G15" s="23"/>
      <c r="H15" s="23"/>
      <c r="I15" s="23"/>
      <c r="J15" s="23">
        <v>3.4</v>
      </c>
      <c r="K15" s="23"/>
      <c r="L15" s="23">
        <v>22.5</v>
      </c>
      <c r="M15" s="23">
        <v>7.9</v>
      </c>
      <c r="N15" s="23">
        <v>67.2</v>
      </c>
      <c r="O15" s="23"/>
      <c r="P15" s="23">
        <v>17.5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323.5</v>
      </c>
    </row>
    <row r="16" spans="1:36" s="32" customFormat="1" x14ac:dyDescent="0.25">
      <c r="A16" s="30" t="s">
        <v>20</v>
      </c>
      <c r="B16" s="31">
        <v>30</v>
      </c>
      <c r="C16" s="31">
        <v>25</v>
      </c>
      <c r="D16" s="31">
        <v>128</v>
      </c>
      <c r="E16" s="31">
        <v>572</v>
      </c>
      <c r="F16" s="31">
        <v>274</v>
      </c>
      <c r="G16" s="31">
        <v>425</v>
      </c>
      <c r="H16" s="31">
        <v>211</v>
      </c>
      <c r="I16" s="31">
        <v>28</v>
      </c>
      <c r="J16" s="31">
        <v>248</v>
      </c>
      <c r="K16" s="31">
        <v>340</v>
      </c>
      <c r="L16" s="31">
        <v>469</v>
      </c>
      <c r="M16" s="31">
        <v>651</v>
      </c>
      <c r="N16" s="31">
        <v>317</v>
      </c>
      <c r="O16" s="31"/>
      <c r="P16" s="31">
        <v>136</v>
      </c>
      <c r="Q16" s="31">
        <v>365</v>
      </c>
      <c r="R16" s="31">
        <v>171</v>
      </c>
      <c r="S16" s="31">
        <v>95</v>
      </c>
      <c r="T16" s="31">
        <v>81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4566</v>
      </c>
      <c r="AJ16" s="70"/>
    </row>
    <row r="17" spans="1:36" s="47" customFormat="1" x14ac:dyDescent="0.25">
      <c r="A17" s="46" t="s">
        <v>27</v>
      </c>
      <c r="B17" s="22">
        <f>B16*$B$8</f>
        <v>132</v>
      </c>
      <c r="C17" s="22">
        <f>C16*$B$8</f>
        <v>110.00000000000001</v>
      </c>
      <c r="D17" s="22">
        <f t="shared" ref="D17:L17" si="2">D16*$B$8</f>
        <v>563.20000000000005</v>
      </c>
      <c r="E17" s="22">
        <f t="shared" si="2"/>
        <v>2516.8000000000002</v>
      </c>
      <c r="F17" s="22">
        <f t="shared" si="2"/>
        <v>1205.6000000000001</v>
      </c>
      <c r="G17" s="22">
        <f t="shared" si="2"/>
        <v>1870.0000000000002</v>
      </c>
      <c r="H17" s="22">
        <f t="shared" si="2"/>
        <v>928.40000000000009</v>
      </c>
      <c r="I17" s="22">
        <f t="shared" si="2"/>
        <v>123.20000000000002</v>
      </c>
      <c r="J17" s="22">
        <f t="shared" si="2"/>
        <v>1091.2</v>
      </c>
      <c r="K17" s="22">
        <f t="shared" si="2"/>
        <v>1496.0000000000002</v>
      </c>
      <c r="L17" s="22">
        <f t="shared" si="2"/>
        <v>2063.6000000000004</v>
      </c>
      <c r="M17" s="22">
        <f t="shared" ref="M17:R17" si="3">M16*$B$8</f>
        <v>2864.4</v>
      </c>
      <c r="N17" s="22">
        <f t="shared" si="3"/>
        <v>1394.8000000000002</v>
      </c>
      <c r="O17" s="22">
        <f t="shared" si="3"/>
        <v>0</v>
      </c>
      <c r="P17" s="22">
        <f t="shared" si="3"/>
        <v>598.40000000000009</v>
      </c>
      <c r="Q17" s="22">
        <f t="shared" si="3"/>
        <v>1606.0000000000002</v>
      </c>
      <c r="R17" s="22">
        <f t="shared" si="3"/>
        <v>752.40000000000009</v>
      </c>
      <c r="S17" s="22">
        <f t="shared" ref="S17:AG17" si="4">S16*$B$8</f>
        <v>418.00000000000006</v>
      </c>
      <c r="T17" s="22">
        <f t="shared" si="4"/>
        <v>356.40000000000003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20090.400000000005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</v>
      </c>
      <c r="C22" s="20">
        <f t="shared" ref="C22:L22" si="11">+C16+C18+C20</f>
        <v>25</v>
      </c>
      <c r="D22" s="20">
        <f t="shared" si="11"/>
        <v>128</v>
      </c>
      <c r="E22" s="20">
        <f t="shared" si="11"/>
        <v>572</v>
      </c>
      <c r="F22" s="20">
        <f t="shared" si="11"/>
        <v>274</v>
      </c>
      <c r="G22" s="20">
        <f t="shared" si="11"/>
        <v>425</v>
      </c>
      <c r="H22" s="20">
        <f t="shared" si="11"/>
        <v>211</v>
      </c>
      <c r="I22" s="20">
        <f t="shared" si="11"/>
        <v>28</v>
      </c>
      <c r="J22" s="20">
        <f t="shared" si="11"/>
        <v>248</v>
      </c>
      <c r="K22" s="20">
        <f t="shared" si="11"/>
        <v>340</v>
      </c>
      <c r="L22" s="20">
        <f t="shared" si="11"/>
        <v>469</v>
      </c>
      <c r="M22" s="20">
        <f t="shared" ref="M22:S22" si="12">+M16+M18+M20</f>
        <v>651</v>
      </c>
      <c r="N22" s="20">
        <f t="shared" si="12"/>
        <v>317</v>
      </c>
      <c r="O22" s="20">
        <f t="shared" si="12"/>
        <v>0</v>
      </c>
      <c r="P22" s="20">
        <f t="shared" si="12"/>
        <v>136</v>
      </c>
      <c r="Q22" s="20">
        <f t="shared" si="12"/>
        <v>365</v>
      </c>
      <c r="R22" s="20">
        <f t="shared" si="12"/>
        <v>171</v>
      </c>
      <c r="S22" s="20">
        <f t="shared" si="12"/>
        <v>95</v>
      </c>
      <c r="T22" s="20">
        <f t="shared" ref="T22:AG22" si="13">+T16+T18+T20</f>
        <v>81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4566</v>
      </c>
    </row>
    <row r="23" spans="1:36" s="47" customFormat="1" x14ac:dyDescent="0.25">
      <c r="A23" s="48" t="s">
        <v>26</v>
      </c>
      <c r="B23" s="19">
        <f>+B17+B19+B21</f>
        <v>132</v>
      </c>
      <c r="C23" s="19">
        <f t="shared" ref="C23:L23" si="14">+C17+C19+C21</f>
        <v>110.00000000000001</v>
      </c>
      <c r="D23" s="19">
        <f t="shared" si="14"/>
        <v>563.20000000000005</v>
      </c>
      <c r="E23" s="19">
        <f t="shared" si="14"/>
        <v>2516.8000000000002</v>
      </c>
      <c r="F23" s="19">
        <f t="shared" si="14"/>
        <v>1205.6000000000001</v>
      </c>
      <c r="G23" s="19">
        <f t="shared" si="14"/>
        <v>1870.0000000000002</v>
      </c>
      <c r="H23" s="19">
        <f t="shared" si="14"/>
        <v>928.40000000000009</v>
      </c>
      <c r="I23" s="19">
        <f t="shared" si="14"/>
        <v>123.20000000000002</v>
      </c>
      <c r="J23" s="19">
        <f t="shared" si="14"/>
        <v>1091.2</v>
      </c>
      <c r="K23" s="19">
        <f t="shared" si="14"/>
        <v>1496.0000000000002</v>
      </c>
      <c r="L23" s="19">
        <f t="shared" si="14"/>
        <v>2063.6000000000004</v>
      </c>
      <c r="M23" s="19">
        <f t="shared" ref="M23:S23" si="15">+M17+M19+M21</f>
        <v>2864.4</v>
      </c>
      <c r="N23" s="19">
        <f t="shared" si="15"/>
        <v>1394.8000000000002</v>
      </c>
      <c r="O23" s="19">
        <f t="shared" si="15"/>
        <v>0</v>
      </c>
      <c r="P23" s="19">
        <f t="shared" si="15"/>
        <v>598.40000000000009</v>
      </c>
      <c r="Q23" s="19">
        <f t="shared" si="15"/>
        <v>1606.0000000000002</v>
      </c>
      <c r="R23" s="19">
        <f t="shared" si="15"/>
        <v>752.40000000000009</v>
      </c>
      <c r="S23" s="19">
        <f t="shared" si="15"/>
        <v>418.00000000000006</v>
      </c>
      <c r="T23" s="19">
        <f t="shared" ref="T23:AG23" si="16">+T17+T19+T21</f>
        <v>356.40000000000003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20090.400000000005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19.87</v>
      </c>
      <c r="D32" s="36"/>
      <c r="E32" s="36"/>
      <c r="F32" s="36"/>
      <c r="G32" s="36"/>
      <c r="H32" s="36"/>
      <c r="I32" s="36"/>
      <c r="J32" s="36"/>
      <c r="K32" s="36">
        <v>89.86</v>
      </c>
      <c r="L32" s="36"/>
      <c r="M32" s="37"/>
      <c r="N32" s="37">
        <v>54.79</v>
      </c>
      <c r="O32" s="37"/>
      <c r="P32" s="37">
        <v>80.98</v>
      </c>
      <c r="Q32" s="37">
        <v>80.61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326.11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87.428000000000011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395.38400000000001</v>
      </c>
      <c r="L33" s="22">
        <f t="shared" si="30"/>
        <v>0</v>
      </c>
      <c r="M33" s="22">
        <f t="shared" ref="M33:R33" si="31">M32*$B$8</f>
        <v>0</v>
      </c>
      <c r="N33" s="22">
        <f t="shared" si="31"/>
        <v>241.07600000000002</v>
      </c>
      <c r="O33" s="22">
        <f t="shared" si="31"/>
        <v>0</v>
      </c>
      <c r="P33" s="22">
        <f t="shared" si="31"/>
        <v>356.31200000000007</v>
      </c>
      <c r="Q33" s="22">
        <f t="shared" si="31"/>
        <v>354.68400000000003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1434.884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19.87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89.86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54.79</v>
      </c>
      <c r="O38" s="20">
        <f t="shared" si="40"/>
        <v>0</v>
      </c>
      <c r="P38" s="20">
        <f t="shared" si="40"/>
        <v>80.98</v>
      </c>
      <c r="Q38" s="20">
        <f t="shared" si="40"/>
        <v>80.61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326.11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87.428000000000011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395.38400000000001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241.07600000000002</v>
      </c>
      <c r="O39" s="19">
        <f t="shared" si="43"/>
        <v>0</v>
      </c>
      <c r="P39" s="19">
        <f t="shared" si="43"/>
        <v>356.31200000000007</v>
      </c>
      <c r="Q39" s="19">
        <f t="shared" si="43"/>
        <v>354.68400000000003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1434.884</v>
      </c>
    </row>
    <row r="40" spans="1:34" x14ac:dyDescent="0.25">
      <c r="A40" s="13" t="s">
        <v>43</v>
      </c>
      <c r="B40" s="36"/>
      <c r="C40" s="36"/>
      <c r="D40" s="36">
        <v>20.66</v>
      </c>
      <c r="E40" s="36">
        <v>79.83</v>
      </c>
      <c r="F40" s="36"/>
      <c r="G40" s="36"/>
      <c r="H40" s="36"/>
      <c r="I40" s="36"/>
      <c r="J40" s="36"/>
      <c r="K40" s="36">
        <v>18.25</v>
      </c>
      <c r="L40" s="36">
        <v>32</v>
      </c>
      <c r="M40" s="36">
        <v>25.37</v>
      </c>
      <c r="N40" s="36">
        <v>21.41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197.52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90.904000000000011</v>
      </c>
      <c r="E41" s="22">
        <f t="shared" si="45"/>
        <v>351.25200000000001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80.300000000000011</v>
      </c>
      <c r="L41" s="22">
        <f t="shared" si="45"/>
        <v>140.80000000000001</v>
      </c>
      <c r="M41" s="22">
        <f t="shared" ref="M41:R41" si="46">M40*$B$8</f>
        <v>111.62800000000001</v>
      </c>
      <c r="N41" s="22">
        <f t="shared" si="46"/>
        <v>94.204000000000008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869.08800000000019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20.66</v>
      </c>
      <c r="E46" s="20">
        <f t="shared" si="54"/>
        <v>79.83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18.25</v>
      </c>
      <c r="L46" s="20">
        <f t="shared" si="54"/>
        <v>32</v>
      </c>
      <c r="M46" s="20">
        <f t="shared" ref="M46:S46" si="55">+M40+M42+M44</f>
        <v>25.37</v>
      </c>
      <c r="N46" s="20">
        <f t="shared" si="55"/>
        <v>21.41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197.52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90.904000000000011</v>
      </c>
      <c r="E47" s="19">
        <f t="shared" si="57"/>
        <v>351.25200000000001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80.300000000000011</v>
      </c>
      <c r="L47" s="19">
        <f t="shared" si="57"/>
        <v>140.80000000000001</v>
      </c>
      <c r="M47" s="19">
        <f t="shared" ref="M47:S47" si="58">+M41+M43+M45</f>
        <v>111.62800000000001</v>
      </c>
      <c r="N47" s="19">
        <f t="shared" si="58"/>
        <v>94.204000000000008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869.08800000000019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>
        <v>255.32</v>
      </c>
      <c r="D49" s="44">
        <v>445.59</v>
      </c>
      <c r="E49" s="44">
        <v>1267.46</v>
      </c>
      <c r="F49" s="44">
        <v>1168.76</v>
      </c>
      <c r="G49" s="44">
        <v>932.41</v>
      </c>
      <c r="H49" s="44">
        <v>1253.9100000000001</v>
      </c>
      <c r="I49" s="44">
        <v>88.9</v>
      </c>
      <c r="J49" s="44">
        <v>1251.1199999999999</v>
      </c>
      <c r="K49" s="44">
        <v>525.46</v>
      </c>
      <c r="L49" s="44">
        <v>885.49</v>
      </c>
      <c r="M49" s="45">
        <v>2001.82</v>
      </c>
      <c r="N49" s="45">
        <v>887.95</v>
      </c>
      <c r="O49" s="45">
        <v>265.64</v>
      </c>
      <c r="P49" s="45">
        <v>566.94000000000005</v>
      </c>
      <c r="Q49" s="45">
        <v>1065.2</v>
      </c>
      <c r="R49" s="45">
        <v>217.27</v>
      </c>
      <c r="S49" s="45">
        <v>579.16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13658.400000000001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>
        <v>261.42</v>
      </c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261.42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66.7</v>
      </c>
      <c r="C53" s="44">
        <v>102.87</v>
      </c>
      <c r="D53" s="44">
        <v>269.68</v>
      </c>
      <c r="E53" s="44"/>
      <c r="F53" s="44"/>
      <c r="G53" s="44">
        <v>117.71</v>
      </c>
      <c r="H53" s="44">
        <v>135.19</v>
      </c>
      <c r="I53" s="44"/>
      <c r="J53" s="44">
        <v>211.94</v>
      </c>
      <c r="K53" s="44">
        <v>615.9</v>
      </c>
      <c r="L53" s="44">
        <v>474.17</v>
      </c>
      <c r="M53" s="45"/>
      <c r="N53" s="45"/>
      <c r="O53" s="45">
        <v>160.47</v>
      </c>
      <c r="P53" s="45">
        <v>131.05000000000001</v>
      </c>
      <c r="Q53" s="45"/>
      <c r="R53" s="45"/>
      <c r="S53" s="45"/>
      <c r="T53" s="45">
        <v>48.19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2333.8700000000003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>
        <v>19.989999999999998</v>
      </c>
      <c r="D55" s="44">
        <v>84.99</v>
      </c>
      <c r="E55" s="44">
        <v>68.7</v>
      </c>
      <c r="F55" s="44">
        <v>75.27</v>
      </c>
      <c r="G55" s="44">
        <v>32.43</v>
      </c>
      <c r="H55" s="44">
        <v>38.94</v>
      </c>
      <c r="I55" s="44"/>
      <c r="J55" s="44"/>
      <c r="K55" s="44"/>
      <c r="L55" s="44">
        <v>92.38</v>
      </c>
      <c r="M55" s="45">
        <v>80.31</v>
      </c>
      <c r="N55" s="45"/>
      <c r="O55" s="45"/>
      <c r="P55" s="45"/>
      <c r="Q55" s="45"/>
      <c r="R55" s="45"/>
      <c r="S55" s="45">
        <v>14.05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507.06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>
        <v>1469.15</v>
      </c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1469.15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198.7</v>
      </c>
      <c r="C64" s="53">
        <f t="shared" ref="C64:AG64" si="61">+C15+C23+C31+C39+C47+C48+C49+C50+C51+C52+C53+C54+C55+C56+C57+C58+C59+C60+C61+C62+C63</f>
        <v>670.60800000000006</v>
      </c>
      <c r="D64" s="53">
        <f t="shared" si="61"/>
        <v>1493.364</v>
      </c>
      <c r="E64" s="53">
        <f t="shared" si="61"/>
        <v>4204.2120000000004</v>
      </c>
      <c r="F64" s="53">
        <f t="shared" si="61"/>
        <v>2520.63</v>
      </c>
      <c r="G64" s="53">
        <f t="shared" si="61"/>
        <v>2952.55</v>
      </c>
      <c r="H64" s="53">
        <f t="shared" si="61"/>
        <v>2356.4400000000005</v>
      </c>
      <c r="I64" s="53">
        <f t="shared" si="61"/>
        <v>212.10000000000002</v>
      </c>
      <c r="J64" s="53">
        <f t="shared" si="61"/>
        <v>4026.8100000000004</v>
      </c>
      <c r="K64" s="53">
        <f t="shared" si="61"/>
        <v>3113.0440000000003</v>
      </c>
      <c r="L64" s="53">
        <f t="shared" si="61"/>
        <v>3678.9400000000005</v>
      </c>
      <c r="M64" s="53">
        <f t="shared" si="61"/>
        <v>5066.0580000000009</v>
      </c>
      <c r="N64" s="53">
        <f t="shared" si="61"/>
        <v>2685.2300000000005</v>
      </c>
      <c r="O64" s="53">
        <f t="shared" si="61"/>
        <v>426.11</v>
      </c>
      <c r="P64" s="53">
        <f t="shared" si="61"/>
        <v>1670.2020000000002</v>
      </c>
      <c r="Q64" s="53">
        <f t="shared" si="61"/>
        <v>3025.884</v>
      </c>
      <c r="R64" s="53">
        <f t="shared" si="61"/>
        <v>969.67000000000007</v>
      </c>
      <c r="S64" s="53">
        <f t="shared" si="61"/>
        <v>1011.21</v>
      </c>
      <c r="T64" s="53">
        <f t="shared" si="61"/>
        <v>666.01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40947.771999999997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12 D</v>
      </c>
      <c r="J66" s="55" t="str">
        <f t="shared" si="62"/>
        <v>CAJA 1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N</v>
      </c>
      <c r="O66" s="55" t="str">
        <f t="shared" si="62"/>
        <v>CAJA 7 N</v>
      </c>
      <c r="P66" s="55" t="str">
        <f t="shared" si="62"/>
        <v>CAJA 8 N</v>
      </c>
      <c r="Q66" s="55" t="str">
        <f t="shared" si="62"/>
        <v>CAJA 9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189.39</v>
      </c>
      <c r="C67" s="57">
        <f t="shared" ref="C67:L67" si="63">C12</f>
        <v>659.95</v>
      </c>
      <c r="D67" s="57">
        <f t="shared" si="63"/>
        <v>1492.24</v>
      </c>
      <c r="E67" s="57">
        <f t="shared" si="63"/>
        <v>4203.5200000000004</v>
      </c>
      <c r="F67" s="57">
        <f t="shared" si="63"/>
        <v>2519.27</v>
      </c>
      <c r="G67" s="57">
        <f t="shared" si="63"/>
        <v>2878.27</v>
      </c>
      <c r="H67" s="57">
        <f t="shared" si="63"/>
        <v>2327.59</v>
      </c>
      <c r="I67" s="57">
        <f t="shared" si="63"/>
        <v>188.35</v>
      </c>
      <c r="J67" s="57">
        <f t="shared" si="63"/>
        <v>4028.53</v>
      </c>
      <c r="K67" s="57">
        <f t="shared" si="63"/>
        <v>3268.23</v>
      </c>
      <c r="L67" s="57">
        <f t="shared" si="63"/>
        <v>3677.98</v>
      </c>
      <c r="M67" s="57">
        <f t="shared" ref="M67:AG67" si="64">M12</f>
        <v>5061.84</v>
      </c>
      <c r="N67" s="57">
        <f t="shared" si="64"/>
        <v>2682.3</v>
      </c>
      <c r="O67" s="57">
        <f t="shared" si="64"/>
        <v>426.11</v>
      </c>
      <c r="P67" s="57">
        <f t="shared" si="64"/>
        <v>1666.02</v>
      </c>
      <c r="Q67" s="57">
        <f t="shared" si="64"/>
        <v>2959.76</v>
      </c>
      <c r="R67" s="57">
        <f t="shared" si="64"/>
        <v>950.62</v>
      </c>
      <c r="S67" s="57">
        <f t="shared" si="64"/>
        <v>964.97</v>
      </c>
      <c r="T67" s="57">
        <f t="shared" si="64"/>
        <v>664.29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40809.230000000003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189.39</v>
      </c>
      <c r="C69" s="59">
        <f t="shared" ref="C69:L69" si="67">+C67+C68</f>
        <v>659.95</v>
      </c>
      <c r="D69" s="59">
        <f t="shared" si="67"/>
        <v>1492.24</v>
      </c>
      <c r="E69" s="59">
        <f t="shared" si="67"/>
        <v>4203.5200000000004</v>
      </c>
      <c r="F69" s="59">
        <f t="shared" si="67"/>
        <v>2519.27</v>
      </c>
      <c r="G69" s="59">
        <f t="shared" si="67"/>
        <v>2878.27</v>
      </c>
      <c r="H69" s="59">
        <f t="shared" si="67"/>
        <v>2327.59</v>
      </c>
      <c r="I69" s="59">
        <f t="shared" si="67"/>
        <v>188.35</v>
      </c>
      <c r="J69" s="59">
        <f t="shared" si="67"/>
        <v>4028.53</v>
      </c>
      <c r="K69" s="59">
        <f t="shared" si="67"/>
        <v>3268.23</v>
      </c>
      <c r="L69" s="59">
        <f t="shared" si="67"/>
        <v>3677.98</v>
      </c>
      <c r="M69" s="59">
        <f t="shared" ref="M69:AG69" si="68">+M67+M68</f>
        <v>5061.84</v>
      </c>
      <c r="N69" s="59">
        <f t="shared" si="68"/>
        <v>2682.3</v>
      </c>
      <c r="O69" s="59">
        <f t="shared" si="68"/>
        <v>426.11</v>
      </c>
      <c r="P69" s="59">
        <f t="shared" si="68"/>
        <v>1666.02</v>
      </c>
      <c r="Q69" s="59">
        <f t="shared" si="68"/>
        <v>2959.76</v>
      </c>
      <c r="R69" s="59">
        <f t="shared" si="68"/>
        <v>950.62</v>
      </c>
      <c r="S69" s="59">
        <f t="shared" si="68"/>
        <v>964.97</v>
      </c>
      <c r="T69" s="59">
        <f t="shared" si="68"/>
        <v>664.29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40809.230000000003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9.3100000000000023</v>
      </c>
      <c r="C70" s="57">
        <f t="shared" si="69"/>
        <v>10.658000000000015</v>
      </c>
      <c r="D70" s="57">
        <f t="shared" si="69"/>
        <v>1.1240000000000236</v>
      </c>
      <c r="E70" s="57">
        <f t="shared" si="69"/>
        <v>0.69200000000000728</v>
      </c>
      <c r="F70" s="57">
        <f t="shared" si="69"/>
        <v>1.3600000000001273</v>
      </c>
      <c r="G70" s="57">
        <f t="shared" si="69"/>
        <v>74.2800000000002</v>
      </c>
      <c r="H70" s="57">
        <f t="shared" si="69"/>
        <v>28.850000000000364</v>
      </c>
      <c r="I70" s="57">
        <f t="shared" si="69"/>
        <v>23.750000000000028</v>
      </c>
      <c r="J70" s="57">
        <f t="shared" si="69"/>
        <v>-1.7199999999997999</v>
      </c>
      <c r="K70" s="57">
        <f t="shared" si="69"/>
        <v>-155.18599999999969</v>
      </c>
      <c r="L70" s="57">
        <f t="shared" si="69"/>
        <v>0.96000000000049113</v>
      </c>
      <c r="M70" s="57">
        <f t="shared" ref="M70:AG70" si="70">+M64-M69</f>
        <v>4.2180000000007567</v>
      </c>
      <c r="N70" s="57">
        <f t="shared" si="70"/>
        <v>2.930000000000291</v>
      </c>
      <c r="O70" s="57">
        <f t="shared" si="70"/>
        <v>0</v>
      </c>
      <c r="P70" s="57">
        <f t="shared" si="70"/>
        <v>4.1820000000002437</v>
      </c>
      <c r="Q70" s="57">
        <f t="shared" si="70"/>
        <v>66.123999999999796</v>
      </c>
      <c r="R70" s="57">
        <f t="shared" si="70"/>
        <v>19.050000000000068</v>
      </c>
      <c r="S70" s="57">
        <f t="shared" si="70"/>
        <v>46.240000000000009</v>
      </c>
      <c r="T70" s="57">
        <f t="shared" si="70"/>
        <v>1.7200000000000273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138.54200000000296</v>
      </c>
    </row>
    <row r="71" spans="1:34" ht="101.25" customHeight="1" x14ac:dyDescent="0.25">
      <c r="A71" s="77" t="s">
        <v>96</v>
      </c>
      <c r="B71" s="14" t="s">
        <v>123</v>
      </c>
      <c r="C71" s="14"/>
      <c r="D71" s="14"/>
      <c r="E71" s="14" t="s">
        <v>124</v>
      </c>
      <c r="F71" s="14"/>
      <c r="G71" s="14" t="s">
        <v>125</v>
      </c>
      <c r="H71" s="14" t="s">
        <v>126</v>
      </c>
      <c r="I71" s="14" t="s">
        <v>127</v>
      </c>
      <c r="J71" s="14"/>
      <c r="K71" s="14" t="s">
        <v>136</v>
      </c>
      <c r="L71" s="14"/>
      <c r="M71" s="29"/>
      <c r="N71" s="29"/>
      <c r="O71" s="29"/>
      <c r="P71" s="29"/>
      <c r="Q71" s="29" t="s">
        <v>137</v>
      </c>
      <c r="R71" s="29" t="s">
        <v>138</v>
      </c>
      <c r="S71" s="29" t="s">
        <v>139</v>
      </c>
      <c r="T71" s="29" t="s">
        <v>140</v>
      </c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N47" activePane="bottomRight" state="frozen"/>
      <selection pane="topRight" activeCell="B1" sqref="B1"/>
      <selection pane="bottomLeft" activeCell="A5" sqref="A5"/>
      <selection pane="bottomRight" activeCell="N58" sqref="N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61</v>
      </c>
      <c r="E11" s="5" t="s">
        <v>63</v>
      </c>
      <c r="F11" s="5" t="s">
        <v>67</v>
      </c>
      <c r="G11" s="5" t="s">
        <v>69</v>
      </c>
      <c r="H11" s="5" t="s">
        <v>54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1573.27</v>
      </c>
      <c r="C12" s="26">
        <v>1750.68</v>
      </c>
      <c r="D12" s="26">
        <v>1513.08</v>
      </c>
      <c r="E12" s="26">
        <v>1151.29</v>
      </c>
      <c r="F12" s="26">
        <v>757.83</v>
      </c>
      <c r="G12" s="26">
        <v>822.29</v>
      </c>
      <c r="H12" s="26">
        <v>2473.63</v>
      </c>
      <c r="I12" s="26">
        <v>1805.35</v>
      </c>
      <c r="J12" s="26">
        <v>2565.33</v>
      </c>
      <c r="K12" s="26">
        <v>2982.71</v>
      </c>
      <c r="L12" s="26">
        <v>1856.05</v>
      </c>
      <c r="M12" s="26">
        <v>1517.91</v>
      </c>
      <c r="N12" s="26">
        <v>1223.52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21992.94</v>
      </c>
      <c r="AI12" s="26">
        <v>21992.959999999999</v>
      </c>
      <c r="AJ12" s="69">
        <f>+AI12-AH12</f>
        <v>2.0000000000436557E-2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>
        <v>45</v>
      </c>
      <c r="F14" s="26">
        <v>0</v>
      </c>
      <c r="G14" s="26"/>
      <c r="H14" s="26">
        <v>5</v>
      </c>
      <c r="I14" s="26"/>
      <c r="J14" s="26"/>
      <c r="K14" s="26">
        <v>10</v>
      </c>
      <c r="L14" s="26">
        <v>35</v>
      </c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95</v>
      </c>
      <c r="AI14" s="26"/>
      <c r="AJ14" s="69">
        <f>+AI14-AH14</f>
        <v>-95</v>
      </c>
    </row>
    <row r="15" spans="1:36" x14ac:dyDescent="0.25">
      <c r="A15" s="13" t="s">
        <v>0</v>
      </c>
      <c r="B15" s="23">
        <v>19.5</v>
      </c>
      <c r="C15" s="23">
        <v>77</v>
      </c>
      <c r="D15" s="23">
        <v>21</v>
      </c>
      <c r="E15" s="23">
        <v>0</v>
      </c>
      <c r="F15" s="23">
        <v>0</v>
      </c>
      <c r="G15" s="23">
        <v>47.5</v>
      </c>
      <c r="H15" s="23">
        <v>2</v>
      </c>
      <c r="I15" s="23"/>
      <c r="J15" s="23">
        <v>50</v>
      </c>
      <c r="K15" s="23"/>
      <c r="L15" s="23">
        <v>35</v>
      </c>
      <c r="M15" s="23"/>
      <c r="N15" s="23">
        <v>24.5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276.5</v>
      </c>
    </row>
    <row r="16" spans="1:36" s="32" customFormat="1" x14ac:dyDescent="0.25">
      <c r="A16" s="30" t="s">
        <v>20</v>
      </c>
      <c r="B16" s="31">
        <v>113</v>
      </c>
      <c r="C16" s="31">
        <v>106</v>
      </c>
      <c r="D16" s="31">
        <v>171</v>
      </c>
      <c r="E16" s="31">
        <v>110</v>
      </c>
      <c r="F16" s="31">
        <v>67</v>
      </c>
      <c r="G16" s="31">
        <v>27</v>
      </c>
      <c r="H16" s="31">
        <v>224</v>
      </c>
      <c r="I16" s="31">
        <v>215</v>
      </c>
      <c r="J16" s="31">
        <v>251</v>
      </c>
      <c r="K16" s="31">
        <v>247</v>
      </c>
      <c r="L16" s="31">
        <v>128</v>
      </c>
      <c r="M16" s="31">
        <v>206</v>
      </c>
      <c r="N16" s="31">
        <v>129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1994</v>
      </c>
      <c r="AJ16" s="70"/>
    </row>
    <row r="17" spans="1:36" s="47" customFormat="1" x14ac:dyDescent="0.25">
      <c r="A17" s="46" t="s">
        <v>27</v>
      </c>
      <c r="B17" s="22">
        <f>B16*$B$8</f>
        <v>497.20000000000005</v>
      </c>
      <c r="C17" s="22">
        <f>C16*$B$8</f>
        <v>466.40000000000003</v>
      </c>
      <c r="D17" s="22">
        <f t="shared" ref="D17:AG17" si="2">D16*$B$8</f>
        <v>752.40000000000009</v>
      </c>
      <c r="E17" s="22">
        <f t="shared" si="2"/>
        <v>484.00000000000006</v>
      </c>
      <c r="F17" s="22">
        <f t="shared" si="2"/>
        <v>294.8</v>
      </c>
      <c r="G17" s="22">
        <f t="shared" si="2"/>
        <v>118.80000000000001</v>
      </c>
      <c r="H17" s="22">
        <f t="shared" si="2"/>
        <v>985.60000000000014</v>
      </c>
      <c r="I17" s="22">
        <f t="shared" si="2"/>
        <v>946.00000000000011</v>
      </c>
      <c r="J17" s="22">
        <f t="shared" si="2"/>
        <v>1104.4000000000001</v>
      </c>
      <c r="K17" s="22">
        <f t="shared" si="2"/>
        <v>1086.8000000000002</v>
      </c>
      <c r="L17" s="22">
        <f t="shared" si="2"/>
        <v>563.20000000000005</v>
      </c>
      <c r="M17" s="22">
        <f t="shared" si="2"/>
        <v>906.40000000000009</v>
      </c>
      <c r="N17" s="22">
        <f t="shared" si="2"/>
        <v>567.6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8773.6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106</v>
      </c>
      <c r="D22" s="20">
        <f t="shared" si="5"/>
        <v>171</v>
      </c>
      <c r="E22" s="20">
        <f t="shared" si="5"/>
        <v>110</v>
      </c>
      <c r="F22" s="20">
        <f t="shared" si="5"/>
        <v>67</v>
      </c>
      <c r="G22" s="20">
        <f t="shared" si="5"/>
        <v>27</v>
      </c>
      <c r="H22" s="20">
        <f t="shared" si="5"/>
        <v>224</v>
      </c>
      <c r="I22" s="20">
        <f t="shared" si="5"/>
        <v>215</v>
      </c>
      <c r="J22" s="20">
        <f t="shared" si="5"/>
        <v>251</v>
      </c>
      <c r="K22" s="20">
        <f t="shared" si="5"/>
        <v>247</v>
      </c>
      <c r="L22" s="20">
        <f t="shared" si="5"/>
        <v>128</v>
      </c>
      <c r="M22" s="20">
        <f t="shared" si="5"/>
        <v>206</v>
      </c>
      <c r="N22" s="20">
        <f t="shared" si="5"/>
        <v>129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1994</v>
      </c>
    </row>
    <row r="23" spans="1:36" s="47" customFormat="1" x14ac:dyDescent="0.25">
      <c r="A23" s="48" t="s">
        <v>26</v>
      </c>
      <c r="B23" s="19">
        <f>+B17+B19+B21</f>
        <v>497.20000000000005</v>
      </c>
      <c r="C23" s="19">
        <f t="shared" si="5"/>
        <v>466.40000000000003</v>
      </c>
      <c r="D23" s="19">
        <f t="shared" si="5"/>
        <v>752.40000000000009</v>
      </c>
      <c r="E23" s="19">
        <f t="shared" si="5"/>
        <v>484.00000000000006</v>
      </c>
      <c r="F23" s="19">
        <f t="shared" si="5"/>
        <v>294.8</v>
      </c>
      <c r="G23" s="19">
        <f t="shared" si="5"/>
        <v>118.80000000000001</v>
      </c>
      <c r="H23" s="19">
        <f t="shared" si="5"/>
        <v>985.60000000000014</v>
      </c>
      <c r="I23" s="19">
        <f t="shared" si="5"/>
        <v>946.00000000000011</v>
      </c>
      <c r="J23" s="19">
        <f t="shared" si="5"/>
        <v>1104.4000000000001</v>
      </c>
      <c r="K23" s="19">
        <f t="shared" si="5"/>
        <v>1086.8000000000002</v>
      </c>
      <c r="L23" s="19">
        <f t="shared" si="5"/>
        <v>563.20000000000005</v>
      </c>
      <c r="M23" s="19">
        <f t="shared" si="5"/>
        <v>906.40000000000009</v>
      </c>
      <c r="N23" s="19">
        <f t="shared" si="5"/>
        <v>567.6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8773.6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10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44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10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44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44</v>
      </c>
    </row>
    <row r="32" spans="1:36" x14ac:dyDescent="0.25">
      <c r="A32" s="13" t="s">
        <v>34</v>
      </c>
      <c r="B32" s="36"/>
      <c r="C32" s="36"/>
      <c r="D32" s="36">
        <v>35</v>
      </c>
      <c r="E32" s="36"/>
      <c r="F32" s="36">
        <v>14.98</v>
      </c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49.980000000000004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154</v>
      </c>
      <c r="E33" s="22">
        <f t="shared" si="12"/>
        <v>0</v>
      </c>
      <c r="F33" s="22">
        <f t="shared" si="12"/>
        <v>65.912000000000006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219.91200000000001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35</v>
      </c>
      <c r="E38" s="20">
        <f t="shared" si="15"/>
        <v>0</v>
      </c>
      <c r="F38" s="20">
        <f t="shared" si="15"/>
        <v>14.98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49.980000000000004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154</v>
      </c>
      <c r="E39" s="19">
        <f t="shared" si="15"/>
        <v>0</v>
      </c>
      <c r="F39" s="19">
        <f t="shared" si="15"/>
        <v>65.912000000000006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219.91200000000001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11.74</v>
      </c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11.74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51.656000000000006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51.656000000000006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11.74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11.74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51.656000000000006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51.656000000000006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752.35</v>
      </c>
      <c r="C49" s="44">
        <v>1049.3900000000001</v>
      </c>
      <c r="D49" s="44">
        <v>588.95000000000005</v>
      </c>
      <c r="E49" s="44">
        <v>591.84</v>
      </c>
      <c r="F49" s="44">
        <v>402.67</v>
      </c>
      <c r="G49" s="44">
        <v>518.45000000000005</v>
      </c>
      <c r="H49" s="44">
        <v>844.78</v>
      </c>
      <c r="I49" s="44">
        <v>744.03</v>
      </c>
      <c r="J49" s="44">
        <v>1030</v>
      </c>
      <c r="K49" s="44">
        <v>572.22</v>
      </c>
      <c r="L49" s="44">
        <v>113.77</v>
      </c>
      <c r="M49" s="45">
        <v>561.37</v>
      </c>
      <c r="N49" s="45">
        <v>537.95000000000005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8307.77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59.5</v>
      </c>
      <c r="F52" s="44"/>
      <c r="G52" s="44"/>
      <c r="H52" s="44">
        <v>307.07</v>
      </c>
      <c r="I52" s="44"/>
      <c r="J52" s="44"/>
      <c r="K52" s="44">
        <v>393.81</v>
      </c>
      <c r="L52" s="44">
        <v>818.92</v>
      </c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1579.3</v>
      </c>
    </row>
    <row r="53" spans="1:34" x14ac:dyDescent="0.25">
      <c r="A53" s="17" t="s">
        <v>18</v>
      </c>
      <c r="B53" s="44">
        <v>292.02</v>
      </c>
      <c r="C53" s="44">
        <v>159.19999999999999</v>
      </c>
      <c r="D53" s="44">
        <v>0</v>
      </c>
      <c r="E53" s="44">
        <v>66.47</v>
      </c>
      <c r="F53" s="44">
        <v>0</v>
      </c>
      <c r="G53" s="44">
        <v>137.66999999999999</v>
      </c>
      <c r="H53" s="44">
        <v>342.32</v>
      </c>
      <c r="I53" s="44">
        <v>157.24</v>
      </c>
      <c r="J53" s="44">
        <v>257.2</v>
      </c>
      <c r="K53" s="44"/>
      <c r="L53" s="44">
        <v>348.51</v>
      </c>
      <c r="M53" s="45"/>
      <c r="N53" s="45">
        <v>81.14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1841.77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>
        <v>16.91</v>
      </c>
      <c r="K54" s="44"/>
      <c r="L54" s="44"/>
      <c r="M54" s="45"/>
      <c r="N54" s="45">
        <v>6.6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23.509999999999998</v>
      </c>
    </row>
    <row r="55" spans="1:34" x14ac:dyDescent="0.25">
      <c r="A55" s="17" t="s">
        <v>52</v>
      </c>
      <c r="B55" s="44">
        <v>12.67</v>
      </c>
      <c r="C55" s="44"/>
      <c r="D55" s="44">
        <v>0</v>
      </c>
      <c r="E55" s="44">
        <v>5.72</v>
      </c>
      <c r="F55" s="44"/>
      <c r="G55" s="44"/>
      <c r="H55" s="44"/>
      <c r="I55" s="44"/>
      <c r="J55" s="44">
        <v>108.84</v>
      </c>
      <c r="K55" s="44"/>
      <c r="L55" s="44"/>
      <c r="M55" s="45">
        <v>31.68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158.91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>
        <v>1043.56</v>
      </c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1043.56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>
        <v>14.04</v>
      </c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14.04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1573.7400000000002</v>
      </c>
      <c r="C64" s="53">
        <f t="shared" ref="C64:AG64" si="21">+C15+C23+C31+C39+C47+C48+C49+C50+C51+C52+C53+C54+C55+C56+C57+C58+C59+C60+C61+C62+C63</f>
        <v>1751.9900000000002</v>
      </c>
      <c r="D64" s="53">
        <f t="shared" si="21"/>
        <v>1516.3500000000001</v>
      </c>
      <c r="E64" s="53">
        <f t="shared" si="21"/>
        <v>1207.5300000000002</v>
      </c>
      <c r="F64" s="53">
        <f t="shared" si="21"/>
        <v>763.38200000000006</v>
      </c>
      <c r="G64" s="53">
        <f t="shared" si="21"/>
        <v>822.42</v>
      </c>
      <c r="H64" s="53">
        <f t="shared" si="21"/>
        <v>2481.7700000000004</v>
      </c>
      <c r="I64" s="53">
        <f t="shared" si="21"/>
        <v>1912.9660000000001</v>
      </c>
      <c r="J64" s="53">
        <f t="shared" si="21"/>
        <v>2567.35</v>
      </c>
      <c r="K64" s="53">
        <f t="shared" si="21"/>
        <v>3096.3900000000003</v>
      </c>
      <c r="L64" s="53">
        <f t="shared" si="21"/>
        <v>1879.3999999999999</v>
      </c>
      <c r="M64" s="53">
        <f t="shared" si="21"/>
        <v>1499.45</v>
      </c>
      <c r="N64" s="53">
        <f t="shared" si="21"/>
        <v>1261.7900000000002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22334.528000000006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5 D</v>
      </c>
      <c r="E66" s="55" t="str">
        <f t="shared" si="22"/>
        <v>CAJA 6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5 N</v>
      </c>
      <c r="L66" s="55" t="str">
        <f t="shared" si="22"/>
        <v>CAJA 6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1573.27</v>
      </c>
      <c r="C67" s="57">
        <f t="shared" ref="C67:L67" si="23">C12</f>
        <v>1750.68</v>
      </c>
      <c r="D67" s="57">
        <f t="shared" si="23"/>
        <v>1513.08</v>
      </c>
      <c r="E67" s="57">
        <f t="shared" si="23"/>
        <v>1151.29</v>
      </c>
      <c r="F67" s="57">
        <f t="shared" si="23"/>
        <v>757.83</v>
      </c>
      <c r="G67" s="57">
        <f t="shared" si="23"/>
        <v>822.29</v>
      </c>
      <c r="H67" s="57">
        <f t="shared" si="23"/>
        <v>2473.63</v>
      </c>
      <c r="I67" s="57">
        <f t="shared" si="23"/>
        <v>1805.35</v>
      </c>
      <c r="J67" s="57">
        <f t="shared" si="23"/>
        <v>2565.33</v>
      </c>
      <c r="K67" s="57">
        <f t="shared" si="23"/>
        <v>2982.71</v>
      </c>
      <c r="L67" s="57">
        <f t="shared" si="23"/>
        <v>1856.05</v>
      </c>
      <c r="M67" s="57">
        <f t="shared" si="22"/>
        <v>1517.91</v>
      </c>
      <c r="N67" s="57">
        <f t="shared" si="22"/>
        <v>1223.52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21992.94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45</v>
      </c>
      <c r="F68" s="59">
        <f t="shared" si="24"/>
        <v>0</v>
      </c>
      <c r="G68" s="59">
        <f t="shared" si="24"/>
        <v>0</v>
      </c>
      <c r="H68" s="59">
        <f t="shared" si="24"/>
        <v>5</v>
      </c>
      <c r="I68" s="59">
        <f t="shared" si="24"/>
        <v>0</v>
      </c>
      <c r="J68" s="59">
        <f t="shared" si="24"/>
        <v>0</v>
      </c>
      <c r="K68" s="59">
        <f t="shared" si="24"/>
        <v>10</v>
      </c>
      <c r="L68" s="59">
        <f t="shared" si="24"/>
        <v>35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95</v>
      </c>
    </row>
    <row r="69" spans="1:34" s="47" customFormat="1" x14ac:dyDescent="0.25">
      <c r="A69" s="58" t="s">
        <v>94</v>
      </c>
      <c r="B69" s="59">
        <f>+B67+B68</f>
        <v>1573.27</v>
      </c>
      <c r="C69" s="59">
        <f t="shared" ref="C69:AG69" si="25">+C67+C68</f>
        <v>1750.68</v>
      </c>
      <c r="D69" s="59">
        <f t="shared" si="25"/>
        <v>1513.08</v>
      </c>
      <c r="E69" s="59">
        <f t="shared" si="25"/>
        <v>1196.29</v>
      </c>
      <c r="F69" s="59">
        <f t="shared" si="25"/>
        <v>757.83</v>
      </c>
      <c r="G69" s="59">
        <f t="shared" si="25"/>
        <v>822.29</v>
      </c>
      <c r="H69" s="59">
        <f t="shared" si="25"/>
        <v>2478.63</v>
      </c>
      <c r="I69" s="59">
        <f t="shared" si="25"/>
        <v>1805.35</v>
      </c>
      <c r="J69" s="59">
        <f t="shared" si="25"/>
        <v>2565.33</v>
      </c>
      <c r="K69" s="59">
        <f t="shared" si="25"/>
        <v>2992.71</v>
      </c>
      <c r="L69" s="59">
        <f t="shared" si="25"/>
        <v>1891.05</v>
      </c>
      <c r="M69" s="59">
        <f t="shared" si="25"/>
        <v>1517.91</v>
      </c>
      <c r="N69" s="59">
        <f t="shared" si="25"/>
        <v>1223.52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22087.94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0.47000000000025466</v>
      </c>
      <c r="C70" s="57">
        <f t="shared" si="26"/>
        <v>1.3100000000001728</v>
      </c>
      <c r="D70" s="57">
        <f t="shared" si="26"/>
        <v>3.2700000000002092</v>
      </c>
      <c r="E70" s="57">
        <f t="shared" si="26"/>
        <v>11.240000000000236</v>
      </c>
      <c r="F70" s="57">
        <f t="shared" si="26"/>
        <v>5.5520000000000209</v>
      </c>
      <c r="G70" s="57">
        <f t="shared" si="26"/>
        <v>0.12999999999999545</v>
      </c>
      <c r="H70" s="57">
        <f t="shared" si="26"/>
        <v>3.1400000000003274</v>
      </c>
      <c r="I70" s="57">
        <f t="shared" si="26"/>
        <v>107.61600000000021</v>
      </c>
      <c r="J70" s="57">
        <f t="shared" si="26"/>
        <v>2.0199999999999818</v>
      </c>
      <c r="K70" s="57">
        <f t="shared" si="26"/>
        <v>103.68000000000029</v>
      </c>
      <c r="L70" s="57">
        <f t="shared" si="26"/>
        <v>-11.650000000000091</v>
      </c>
      <c r="M70" s="57">
        <f t="shared" si="26"/>
        <v>-18.460000000000036</v>
      </c>
      <c r="N70" s="57">
        <f t="shared" si="26"/>
        <v>38.270000000000209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246.58800000000178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128</v>
      </c>
      <c r="F71" s="14" t="s">
        <v>129</v>
      </c>
      <c r="G71" s="14"/>
      <c r="H71" s="14"/>
      <c r="I71" s="14" t="s">
        <v>144</v>
      </c>
      <c r="J71" s="14"/>
      <c r="K71" s="14" t="s">
        <v>131</v>
      </c>
      <c r="L71" s="14" t="s">
        <v>0</v>
      </c>
      <c r="M71" s="29" t="s">
        <v>132</v>
      </c>
      <c r="N71" s="29" t="s">
        <v>134</v>
      </c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M72" s="12" t="s">
        <v>133</v>
      </c>
      <c r="N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E49" sqref="E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58</v>
      </c>
      <c r="E11" s="5" t="s">
        <v>59</v>
      </c>
      <c r="F11" s="5" t="s">
        <v>62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2689.1</v>
      </c>
      <c r="C12" s="26">
        <v>1035.96</v>
      </c>
      <c r="D12" s="26">
        <v>2255.27</v>
      </c>
      <c r="E12" s="26">
        <v>245.13</v>
      </c>
      <c r="F12" s="26">
        <v>447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6672.46</v>
      </c>
      <c r="AI12" s="26">
        <v>6672.46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49</v>
      </c>
      <c r="C15" s="23"/>
      <c r="D15" s="23"/>
      <c r="E15" s="23">
        <v>14.5</v>
      </c>
      <c r="F15" s="23">
        <v>53.5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117</v>
      </c>
    </row>
    <row r="16" spans="1:36" s="32" customFormat="1" x14ac:dyDescent="0.25">
      <c r="A16" s="30" t="s">
        <v>20</v>
      </c>
      <c r="B16" s="31">
        <v>260</v>
      </c>
      <c r="C16" s="31">
        <v>80</v>
      </c>
      <c r="D16" s="31">
        <v>245</v>
      </c>
      <c r="E16" s="31">
        <v>10</v>
      </c>
      <c r="F16" s="31">
        <v>45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640</v>
      </c>
      <c r="AJ16" s="70"/>
    </row>
    <row r="17" spans="1:36" s="47" customFormat="1" x14ac:dyDescent="0.25">
      <c r="A17" s="46" t="s">
        <v>27</v>
      </c>
      <c r="B17" s="22">
        <f>B16*$B$8</f>
        <v>1144</v>
      </c>
      <c r="C17" s="22">
        <f>C16*$B$8</f>
        <v>352</v>
      </c>
      <c r="D17" s="22">
        <f t="shared" ref="D17:AG17" si="2">D16*$B$8</f>
        <v>1078</v>
      </c>
      <c r="E17" s="22">
        <f t="shared" si="2"/>
        <v>44</v>
      </c>
      <c r="F17" s="22">
        <f t="shared" si="2"/>
        <v>198.00000000000003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2816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260</v>
      </c>
      <c r="C22" s="20">
        <f t="shared" ref="C22:AG23" si="5">+C16+C18+C20</f>
        <v>80</v>
      </c>
      <c r="D22" s="20">
        <f t="shared" si="5"/>
        <v>245</v>
      </c>
      <c r="E22" s="20">
        <f t="shared" si="5"/>
        <v>10</v>
      </c>
      <c r="F22" s="20">
        <f t="shared" si="5"/>
        <v>45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640</v>
      </c>
    </row>
    <row r="23" spans="1:36" s="47" customFormat="1" x14ac:dyDescent="0.25">
      <c r="A23" s="48" t="s">
        <v>26</v>
      </c>
      <c r="B23" s="19">
        <f>+B17+B19+B21</f>
        <v>1144</v>
      </c>
      <c r="C23" s="19">
        <f t="shared" si="5"/>
        <v>352</v>
      </c>
      <c r="D23" s="19">
        <f t="shared" si="5"/>
        <v>1078</v>
      </c>
      <c r="E23" s="19">
        <f t="shared" si="5"/>
        <v>44</v>
      </c>
      <c r="F23" s="19">
        <f t="shared" si="5"/>
        <v>198.00000000000003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>
        <v>49.76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49.76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218.94400000000002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218.94400000000002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49.76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49.76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218.94400000000002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218.94400000000002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1161.3399999999999</v>
      </c>
      <c r="C49" s="44">
        <v>596.17999999999995</v>
      </c>
      <c r="D49" s="44">
        <v>621.6</v>
      </c>
      <c r="E49" s="44">
        <v>186.65</v>
      </c>
      <c r="F49" s="44">
        <v>196.67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2762.44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337.26</v>
      </c>
      <c r="C53" s="44">
        <v>107.77</v>
      </c>
      <c r="D53" s="44">
        <v>189.04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634.06999999999994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2.12</v>
      </c>
      <c r="C55" s="44"/>
      <c r="D55" s="44">
        <v>148.13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150.25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2693.7200000000003</v>
      </c>
      <c r="C64" s="53">
        <f t="shared" ref="C64:AG64" si="21">+C15+C23+C31+C39+C47+C48+C49+C50+C51+C52+C53+C54+C55+C56+C57+C58+C59+C60+C61+C62+C63</f>
        <v>1055.95</v>
      </c>
      <c r="D64" s="53">
        <f t="shared" si="21"/>
        <v>2255.7139999999999</v>
      </c>
      <c r="E64" s="53">
        <f t="shared" si="21"/>
        <v>245.15</v>
      </c>
      <c r="F64" s="53">
        <f t="shared" si="21"/>
        <v>448.17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6698.7039999999997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3 N</v>
      </c>
      <c r="E66" s="55" t="str">
        <f t="shared" si="22"/>
        <v>CAJA 4 D</v>
      </c>
      <c r="F66" s="55" t="str">
        <f t="shared" si="22"/>
        <v>CAJA 5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2689.1</v>
      </c>
      <c r="C67" s="57">
        <f t="shared" ref="C67:L67" si="23">C12</f>
        <v>1035.96</v>
      </c>
      <c r="D67" s="57">
        <f t="shared" si="23"/>
        <v>2255.27</v>
      </c>
      <c r="E67" s="57">
        <f t="shared" si="23"/>
        <v>245.13</v>
      </c>
      <c r="F67" s="57">
        <f t="shared" si="23"/>
        <v>447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6672.46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2689.1</v>
      </c>
      <c r="C69" s="59">
        <f t="shared" ref="C69:AG69" si="25">+C67+C68</f>
        <v>1035.96</v>
      </c>
      <c r="D69" s="59">
        <f t="shared" si="25"/>
        <v>2255.27</v>
      </c>
      <c r="E69" s="59">
        <f t="shared" si="25"/>
        <v>245.13</v>
      </c>
      <c r="F69" s="59">
        <f t="shared" si="25"/>
        <v>447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6672.46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4.6200000000003456</v>
      </c>
      <c r="C70" s="57">
        <f t="shared" si="26"/>
        <v>19.990000000000009</v>
      </c>
      <c r="D70" s="57">
        <f t="shared" si="26"/>
        <v>0.44399999999995998</v>
      </c>
      <c r="E70" s="57">
        <f t="shared" si="26"/>
        <v>2.0000000000010232E-2</v>
      </c>
      <c r="F70" s="57">
        <f t="shared" si="26"/>
        <v>1.1700000000000159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26.244000000000341</v>
      </c>
    </row>
    <row r="71" spans="1:34" ht="95.25" customHeight="1" x14ac:dyDescent="0.25">
      <c r="A71" s="77" t="s">
        <v>96</v>
      </c>
      <c r="B71" s="14"/>
      <c r="C71" s="14" t="s">
        <v>142</v>
      </c>
      <c r="D71" s="14" t="s">
        <v>143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2167.86</v>
      </c>
      <c r="C12" s="26">
        <v>1545.17</v>
      </c>
      <c r="D12" s="26">
        <v>2462.39</v>
      </c>
      <c r="E12" s="26">
        <v>2126.35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8301.77</v>
      </c>
      <c r="AI12" s="26">
        <v>8301.77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220.05</v>
      </c>
      <c r="C15" s="23">
        <v>172.3</v>
      </c>
      <c r="D15" s="23">
        <v>104.6</v>
      </c>
      <c r="E15" s="23">
        <v>207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703.95</v>
      </c>
    </row>
    <row r="16" spans="1:36" s="32" customFormat="1" x14ac:dyDescent="0.25">
      <c r="A16" s="30" t="s">
        <v>20</v>
      </c>
      <c r="B16" s="31">
        <v>140</v>
      </c>
      <c r="C16" s="31">
        <v>88</v>
      </c>
      <c r="D16" s="31">
        <v>173</v>
      </c>
      <c r="E16" s="31">
        <v>106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507</v>
      </c>
      <c r="AJ16" s="70"/>
    </row>
    <row r="17" spans="1:36" s="47" customFormat="1" x14ac:dyDescent="0.25">
      <c r="A17" s="46" t="s">
        <v>27</v>
      </c>
      <c r="B17" s="22">
        <f>B16*$B$8</f>
        <v>616</v>
      </c>
      <c r="C17" s="22">
        <f>C16*$B$8</f>
        <v>387.20000000000005</v>
      </c>
      <c r="D17" s="22">
        <f t="shared" ref="D17:AG17" si="2">D16*$B$8</f>
        <v>761.2</v>
      </c>
      <c r="E17" s="22">
        <f t="shared" si="2"/>
        <v>466.40000000000003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2230.8000000000002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88</v>
      </c>
      <c r="D22" s="20">
        <f t="shared" si="5"/>
        <v>173</v>
      </c>
      <c r="E22" s="20">
        <f t="shared" si="5"/>
        <v>106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507</v>
      </c>
    </row>
    <row r="23" spans="1:36" s="47" customFormat="1" x14ac:dyDescent="0.25">
      <c r="A23" s="48" t="s">
        <v>26</v>
      </c>
      <c r="B23" s="19">
        <f>+B17+B19+B21</f>
        <v>616</v>
      </c>
      <c r="C23" s="19">
        <f t="shared" si="5"/>
        <v>387.20000000000005</v>
      </c>
      <c r="D23" s="19">
        <f t="shared" si="5"/>
        <v>761.2</v>
      </c>
      <c r="E23" s="19">
        <f t="shared" si="5"/>
        <v>466.40000000000003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2230.8000000000002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68.150000000000006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68.150000000000006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299.86000000000007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299.86000000000007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68.150000000000006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68.150000000000006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299.86000000000007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299.86000000000007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1095.0899999999999</v>
      </c>
      <c r="C49" s="44">
        <v>683.44</v>
      </c>
      <c r="D49" s="44">
        <v>1069.69</v>
      </c>
      <c r="E49" s="44">
        <v>912.13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3760.3500000000004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238.41</v>
      </c>
      <c r="C53" s="44">
        <v>303.43</v>
      </c>
      <c r="D53" s="44">
        <v>520.6</v>
      </c>
      <c r="E53" s="44">
        <v>241.83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1304.27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8.85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8.85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2169.5499999999997</v>
      </c>
      <c r="C64" s="53">
        <f t="shared" ref="C64:AG64" si="21">+C15+C23+C31+C39+C47+C48+C49+C50+C51+C52+C53+C54+C55+C56+C57+C58+C59+C60+C61+C62+C63</f>
        <v>1546.3700000000001</v>
      </c>
      <c r="D64" s="53">
        <f t="shared" si="21"/>
        <v>2464.94</v>
      </c>
      <c r="E64" s="53">
        <f t="shared" si="21"/>
        <v>2127.2200000000003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8308.0800000000017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2167.86</v>
      </c>
      <c r="C67" s="57">
        <f t="shared" ref="C67:L67" si="23">C12</f>
        <v>1545.17</v>
      </c>
      <c r="D67" s="57">
        <f t="shared" si="23"/>
        <v>2462.39</v>
      </c>
      <c r="E67" s="57">
        <f t="shared" si="23"/>
        <v>2126.35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8301.77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2167.86</v>
      </c>
      <c r="C69" s="59">
        <f t="shared" ref="C69:AG69" si="25">+C67+C68</f>
        <v>1545.17</v>
      </c>
      <c r="D69" s="59">
        <f t="shared" si="25"/>
        <v>2462.39</v>
      </c>
      <c r="E69" s="59">
        <f t="shared" si="25"/>
        <v>2126.35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8301.77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1.6899999999995998</v>
      </c>
      <c r="C70" s="57">
        <f t="shared" si="26"/>
        <v>1.2000000000000455</v>
      </c>
      <c r="D70" s="57">
        <f t="shared" si="26"/>
        <v>2.5500000000001819</v>
      </c>
      <c r="E70" s="57">
        <f t="shared" si="26"/>
        <v>0.87000000000034561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6.3100000000001728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55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879.39</v>
      </c>
      <c r="C12" s="26">
        <v>43.27</v>
      </c>
      <c r="D12" s="26">
        <v>931.93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1854.59</v>
      </c>
      <c r="AI12" s="26">
        <v>1854.59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12</v>
      </c>
      <c r="C13" s="26"/>
      <c r="D13" s="26">
        <v>6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18</v>
      </c>
      <c r="AI13" s="26"/>
      <c r="AJ13" s="69">
        <f>+AI13-AH13</f>
        <v>-18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45.5</v>
      </c>
      <c r="C15" s="23"/>
      <c r="D15" s="23">
        <v>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53.5</v>
      </c>
    </row>
    <row r="16" spans="1:36" s="32" customFormat="1" x14ac:dyDescent="0.25">
      <c r="A16" s="30" t="s">
        <v>20</v>
      </c>
      <c r="B16" s="31">
        <v>47</v>
      </c>
      <c r="C16" s="31">
        <v>10</v>
      </c>
      <c r="D16" s="31">
        <v>66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123</v>
      </c>
      <c r="AJ16" s="70"/>
    </row>
    <row r="17" spans="1:36" s="47" customFormat="1" x14ac:dyDescent="0.25">
      <c r="A17" s="46" t="s">
        <v>27</v>
      </c>
      <c r="B17" s="22">
        <f>B16*$B$8</f>
        <v>206.8</v>
      </c>
      <c r="C17" s="22">
        <f>C16*$B$8</f>
        <v>44</v>
      </c>
      <c r="D17" s="22">
        <f t="shared" ref="D17:AG17" si="2">D16*$B$8</f>
        <v>290.40000000000003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541.20000000000005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10</v>
      </c>
      <c r="D22" s="20">
        <f t="shared" si="5"/>
        <v>66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</v>
      </c>
    </row>
    <row r="23" spans="1:36" s="47" customFormat="1" x14ac:dyDescent="0.25">
      <c r="A23" s="48" t="s">
        <v>26</v>
      </c>
      <c r="B23" s="19">
        <f>+B17+B19+B21</f>
        <v>206.8</v>
      </c>
      <c r="C23" s="19">
        <f t="shared" si="5"/>
        <v>44</v>
      </c>
      <c r="D23" s="19">
        <f t="shared" si="5"/>
        <v>290.40000000000003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541.20000000000005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394.26</v>
      </c>
      <c r="C49" s="44"/>
      <c r="D49" s="44">
        <v>406.77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801.03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101.62</v>
      </c>
      <c r="C53" s="44"/>
      <c r="D53" s="44">
        <v>34.18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135.80000000000001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141.37</v>
      </c>
      <c r="C55" s="44"/>
      <c r="D55" s="44">
        <v>200.78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342.15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889.55</v>
      </c>
      <c r="C64" s="53">
        <f t="shared" ref="C64:AG64" si="21">+C15+C23+C31+C39+C47+C48+C49+C50+C51+C52+C53+C54+C55+C56+C57+C58+C59+C60+C61+C62+C63</f>
        <v>44</v>
      </c>
      <c r="D64" s="53">
        <f t="shared" si="21"/>
        <v>940.13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1873.6799999999998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D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879.39</v>
      </c>
      <c r="C67" s="57">
        <f t="shared" ref="C67:L67" si="23">C12</f>
        <v>43.27</v>
      </c>
      <c r="D67" s="57">
        <f t="shared" si="23"/>
        <v>931.93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1854.59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6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18</v>
      </c>
    </row>
    <row r="69" spans="1:34" s="47" customFormat="1" x14ac:dyDescent="0.25">
      <c r="A69" s="58" t="s">
        <v>94</v>
      </c>
      <c r="B69" s="59">
        <f>+B67+B68</f>
        <v>891.39</v>
      </c>
      <c r="C69" s="59">
        <f t="shared" ref="C69:AG69" si="25">+C67+C68</f>
        <v>43.27</v>
      </c>
      <c r="D69" s="59">
        <f t="shared" si="25"/>
        <v>937.93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1872.59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-1.8400000000000318</v>
      </c>
      <c r="C70" s="57">
        <f t="shared" si="26"/>
        <v>0.72999999999999687</v>
      </c>
      <c r="D70" s="57">
        <f t="shared" si="26"/>
        <v>2.2000000000000455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1.0900000000000105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7" activePane="bottomRight" state="frozen"/>
      <selection pane="topRight" activeCell="B1" sqref="B1"/>
      <selection pane="bottomLeft" activeCell="A5" sqref="A5"/>
      <selection pane="bottomRight" activeCell="C56" sqref="C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312.39</v>
      </c>
      <c r="C12" s="26">
        <v>1478.35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1790.7399999999998</v>
      </c>
      <c r="AI12" s="26"/>
      <c r="AJ12" s="69">
        <f>+AI12-AH12</f>
        <v>-1790.7399999999998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</v>
      </c>
      <c r="C15" s="23">
        <v>54.5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69.5</v>
      </c>
    </row>
    <row r="16" spans="1:36" s="32" customFormat="1" x14ac:dyDescent="0.25">
      <c r="A16" s="30" t="s">
        <v>20</v>
      </c>
      <c r="B16" s="31">
        <v>22</v>
      </c>
      <c r="C16" s="31">
        <v>142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164</v>
      </c>
      <c r="AJ16" s="70"/>
    </row>
    <row r="17" spans="1:36" s="47" customFormat="1" x14ac:dyDescent="0.25">
      <c r="A17" s="46" t="s">
        <v>27</v>
      </c>
      <c r="B17" s="22">
        <f>B16*$B$8</f>
        <v>97.46</v>
      </c>
      <c r="C17" s="22">
        <f>C16*$B$8</f>
        <v>629.05999999999995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726.52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22</v>
      </c>
      <c r="C22" s="20">
        <f t="shared" ref="C22:AG23" si="5">+C16+C18+C20</f>
        <v>142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164</v>
      </c>
    </row>
    <row r="23" spans="1:36" s="47" customFormat="1" x14ac:dyDescent="0.25">
      <c r="A23" s="48" t="s">
        <v>26</v>
      </c>
      <c r="B23" s="19">
        <f>+B17+B19+B21</f>
        <v>97.46</v>
      </c>
      <c r="C23" s="19">
        <f t="shared" si="5"/>
        <v>629.05999999999995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726.52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66.449999999999989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66.449999999999989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66.449999999999989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66.449999999999989</v>
      </c>
    </row>
    <row r="40" spans="1:34" x14ac:dyDescent="0.25">
      <c r="A40" s="13" t="s">
        <v>43</v>
      </c>
      <c r="B40" s="36"/>
      <c r="C40" s="36">
        <v>6.81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6.81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30.168299999999995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30.168299999999995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6.81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6.81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30.168299999999995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30.168299999999995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186.88</v>
      </c>
      <c r="C49" s="44">
        <v>571.09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757.97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130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14.25</v>
      </c>
      <c r="C53" s="44">
        <v>95.27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109.52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31.01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313.58999999999997</v>
      </c>
      <c r="C64" s="53">
        <f t="shared" ref="C64:AG64" si="21">+C15+C23+C31+C39+C47+C48+C49+C50+C51+C52+C53+C54+C55+C56+C57+C58+C59+C60+C61+C62+C63</f>
        <v>1477.5483000000002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1791.1383000000001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312.39</v>
      </c>
      <c r="C67" s="57">
        <f t="shared" ref="C67:L67" si="23">C12</f>
        <v>1478.35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1790.7399999999998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312.39</v>
      </c>
      <c r="C69" s="59">
        <f t="shared" ref="C69:AG69" si="25">+C67+C68</f>
        <v>1478.35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1790.7399999999998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1.1999999999999886</v>
      </c>
      <c r="C70" s="57">
        <f t="shared" si="26"/>
        <v>-0.80169999999975516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0.39830000000023347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866.77</v>
      </c>
      <c r="C12" s="26">
        <v>2341.92</v>
      </c>
      <c r="D12" s="26">
        <v>940.16</v>
      </c>
      <c r="E12" s="26">
        <v>2099.85</v>
      </c>
      <c r="F12" s="26">
        <v>1937.28</v>
      </c>
      <c r="G12" s="26">
        <v>1210.26</v>
      </c>
      <c r="H12" s="26">
        <v>987.01</v>
      </c>
      <c r="I12" s="26">
        <v>1529.06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11912.31</v>
      </c>
      <c r="AI12" s="26">
        <v>11912.31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52.5</v>
      </c>
      <c r="C15" s="23">
        <v>116</v>
      </c>
      <c r="D15" s="23">
        <v>60.5</v>
      </c>
      <c r="E15" s="23">
        <v>45.5</v>
      </c>
      <c r="F15" s="23">
        <v>26.4</v>
      </c>
      <c r="G15" s="23"/>
      <c r="H15" s="23">
        <v>168</v>
      </c>
      <c r="I15" s="23">
        <v>90.5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559.4</v>
      </c>
    </row>
    <row r="16" spans="1:36" s="32" customFormat="1" x14ac:dyDescent="0.25">
      <c r="A16" s="30" t="s">
        <v>20</v>
      </c>
      <c r="B16" s="31">
        <v>83</v>
      </c>
      <c r="C16" s="31">
        <v>129</v>
      </c>
      <c r="D16" s="31">
        <v>43</v>
      </c>
      <c r="E16" s="31">
        <v>144</v>
      </c>
      <c r="F16" s="31">
        <v>101</v>
      </c>
      <c r="G16" s="31">
        <v>113</v>
      </c>
      <c r="H16" s="31">
        <v>48</v>
      </c>
      <c r="I16" s="31">
        <v>184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845</v>
      </c>
      <c r="AJ16" s="70"/>
    </row>
    <row r="17" spans="1:36" s="47" customFormat="1" x14ac:dyDescent="0.25">
      <c r="A17" s="46" t="s">
        <v>27</v>
      </c>
      <c r="B17" s="22">
        <f>B16*$B$8</f>
        <v>365.20000000000005</v>
      </c>
      <c r="C17" s="22">
        <f>C16*$B$8</f>
        <v>567.6</v>
      </c>
      <c r="D17" s="22">
        <f t="shared" ref="D17:AG17" si="2">D16*$B$8</f>
        <v>189.20000000000002</v>
      </c>
      <c r="E17" s="22">
        <f t="shared" si="2"/>
        <v>633.6</v>
      </c>
      <c r="F17" s="22">
        <f t="shared" si="2"/>
        <v>444.40000000000003</v>
      </c>
      <c r="G17" s="22">
        <f t="shared" si="2"/>
        <v>497.20000000000005</v>
      </c>
      <c r="H17" s="22">
        <f t="shared" si="2"/>
        <v>211.20000000000002</v>
      </c>
      <c r="I17" s="22">
        <f t="shared" si="2"/>
        <v>809.6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3717.9999999999995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129</v>
      </c>
      <c r="D22" s="20">
        <f t="shared" si="5"/>
        <v>43</v>
      </c>
      <c r="E22" s="20">
        <f t="shared" si="5"/>
        <v>144</v>
      </c>
      <c r="F22" s="20">
        <f t="shared" si="5"/>
        <v>101</v>
      </c>
      <c r="G22" s="20">
        <f t="shared" si="5"/>
        <v>113</v>
      </c>
      <c r="H22" s="20">
        <f t="shared" si="5"/>
        <v>48</v>
      </c>
      <c r="I22" s="20">
        <f t="shared" si="5"/>
        <v>184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845</v>
      </c>
    </row>
    <row r="23" spans="1:36" s="47" customFormat="1" x14ac:dyDescent="0.25">
      <c r="A23" s="48" t="s">
        <v>26</v>
      </c>
      <c r="B23" s="19">
        <f>+B17+B19+B21</f>
        <v>365.20000000000005</v>
      </c>
      <c r="C23" s="19">
        <f t="shared" si="5"/>
        <v>567.6</v>
      </c>
      <c r="D23" s="19">
        <f t="shared" si="5"/>
        <v>189.20000000000002</v>
      </c>
      <c r="E23" s="19">
        <f t="shared" si="5"/>
        <v>633.6</v>
      </c>
      <c r="F23" s="19">
        <f t="shared" si="5"/>
        <v>444.40000000000003</v>
      </c>
      <c r="G23" s="19">
        <f t="shared" si="5"/>
        <v>497.20000000000005</v>
      </c>
      <c r="H23" s="19">
        <f t="shared" si="5"/>
        <v>211.20000000000002</v>
      </c>
      <c r="I23" s="19">
        <f t="shared" si="5"/>
        <v>809.6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3717.9999999999995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43.54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43.54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191.57600000000002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191.57600000000002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43.54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43.54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191.57600000000002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191.57600000000002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406.5</v>
      </c>
      <c r="C49" s="44">
        <v>1331.67</v>
      </c>
      <c r="D49" s="44"/>
      <c r="E49" s="44"/>
      <c r="F49" s="44"/>
      <c r="G49" s="44"/>
      <c r="H49" s="44">
        <v>609.26</v>
      </c>
      <c r="I49" s="44">
        <v>582.46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2929.8900000000003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391.59</v>
      </c>
      <c r="E52" s="44">
        <v>1200.97</v>
      </c>
      <c r="F52" s="44">
        <v>934.73</v>
      </c>
      <c r="G52" s="44">
        <v>454.33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2981.62</v>
      </c>
    </row>
    <row r="53" spans="1:34" x14ac:dyDescent="0.25">
      <c r="A53" s="17" t="s">
        <v>18</v>
      </c>
      <c r="B53" s="44">
        <v>43.6</v>
      </c>
      <c r="C53" s="44">
        <v>321.77999999999997</v>
      </c>
      <c r="D53" s="44">
        <v>236.06</v>
      </c>
      <c r="E53" s="44">
        <v>201.58</v>
      </c>
      <c r="F53" s="44">
        <v>533.14</v>
      </c>
      <c r="G53" s="44">
        <v>70.03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1406.19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7.91</v>
      </c>
      <c r="D55" s="44"/>
      <c r="E55" s="44"/>
      <c r="F55" s="44"/>
      <c r="G55" s="44"/>
      <c r="H55" s="44"/>
      <c r="I55" s="44">
        <v>46.29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54.2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64.98</v>
      </c>
      <c r="E59" s="44">
        <v>20.62</v>
      </c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85.600000000000009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867.80000000000007</v>
      </c>
      <c r="C64" s="53">
        <f t="shared" ref="C64:AG64" si="21">+C15+C23+C31+C39+C47+C48+C49+C50+C51+C52+C53+C54+C55+C56+C57+C58+C59+C60+C61+C62+C63</f>
        <v>2344.96</v>
      </c>
      <c r="D64" s="53">
        <f t="shared" si="21"/>
        <v>942.32999999999993</v>
      </c>
      <c r="E64" s="53">
        <f t="shared" si="21"/>
        <v>2102.27</v>
      </c>
      <c r="F64" s="53">
        <f t="shared" si="21"/>
        <v>1938.67</v>
      </c>
      <c r="G64" s="53">
        <f t="shared" si="21"/>
        <v>1213.136</v>
      </c>
      <c r="H64" s="53">
        <f t="shared" si="21"/>
        <v>988.46</v>
      </c>
      <c r="I64" s="53">
        <f t="shared" si="21"/>
        <v>1528.85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11926.476000000001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866.77</v>
      </c>
      <c r="C67" s="57">
        <f t="shared" ref="C67:L67" si="23">C12</f>
        <v>2341.92</v>
      </c>
      <c r="D67" s="57">
        <f t="shared" si="23"/>
        <v>940.16</v>
      </c>
      <c r="E67" s="57">
        <f t="shared" si="23"/>
        <v>2099.85</v>
      </c>
      <c r="F67" s="57">
        <f t="shared" si="23"/>
        <v>1937.28</v>
      </c>
      <c r="G67" s="57">
        <f t="shared" si="23"/>
        <v>1210.26</v>
      </c>
      <c r="H67" s="57">
        <f t="shared" si="23"/>
        <v>987.01</v>
      </c>
      <c r="I67" s="57">
        <f t="shared" si="23"/>
        <v>1529.06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11912.31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866.77</v>
      </c>
      <c r="C69" s="59">
        <f t="shared" ref="C69:AG69" si="25">+C67+C68</f>
        <v>2341.92</v>
      </c>
      <c r="D69" s="59">
        <f t="shared" si="25"/>
        <v>940.16</v>
      </c>
      <c r="E69" s="59">
        <f t="shared" si="25"/>
        <v>2099.85</v>
      </c>
      <c r="F69" s="59">
        <f t="shared" si="25"/>
        <v>1937.28</v>
      </c>
      <c r="G69" s="59">
        <f t="shared" si="25"/>
        <v>1210.26</v>
      </c>
      <c r="H69" s="59">
        <f t="shared" si="25"/>
        <v>987.01</v>
      </c>
      <c r="I69" s="59">
        <f t="shared" si="25"/>
        <v>1529.06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11912.31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1.0300000000000864</v>
      </c>
      <c r="C70" s="57">
        <f t="shared" si="26"/>
        <v>3.0399999999999636</v>
      </c>
      <c r="D70" s="57">
        <f t="shared" si="26"/>
        <v>2.1699999999999591</v>
      </c>
      <c r="E70" s="57">
        <f t="shared" si="26"/>
        <v>2.4200000000000728</v>
      </c>
      <c r="F70" s="57">
        <f t="shared" si="26"/>
        <v>1.3900000000001</v>
      </c>
      <c r="G70" s="57">
        <f t="shared" si="26"/>
        <v>2.8759999999999764</v>
      </c>
      <c r="H70" s="57">
        <f t="shared" si="26"/>
        <v>1.4500000000000455</v>
      </c>
      <c r="I70" s="57">
        <f t="shared" si="26"/>
        <v>-0.21000000000003638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14.166000000000167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145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2022-03-03T14:45:30Z</dcterms:modified>
</cp:coreProperties>
</file>