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ADRE GENERAL FEBRERO 2022\"/>
    </mc:Choice>
  </mc:AlternateContent>
  <bookViews>
    <workbookView xWindow="0" yWindow="0" windowWidth="19200" windowHeight="11490" firstSheet="2" activeTab="3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B64" i="149" s="1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H23" i="149" l="1"/>
  <c r="F11" i="145" s="1"/>
  <c r="AH23" i="151"/>
  <c r="H11" i="145" s="1"/>
  <c r="B64" i="150"/>
  <c r="B70" i="150" s="1"/>
  <c r="AA64" i="151"/>
  <c r="AA70" i="151" s="1"/>
  <c r="S64" i="151"/>
  <c r="S70" i="151" s="1"/>
  <c r="K64" i="151"/>
  <c r="K70" i="151" s="1"/>
  <c r="C64" i="151"/>
  <c r="C70" i="151" s="1"/>
  <c r="Y64" i="150"/>
  <c r="Y70" i="150" s="1"/>
  <c r="I64" i="150"/>
  <c r="I70" i="150" s="1"/>
  <c r="AG64" i="149"/>
  <c r="AG70" i="149" s="1"/>
  <c r="Y64" i="149"/>
  <c r="Y70" i="149" s="1"/>
  <c r="Q64" i="149"/>
  <c r="Q70" i="149" s="1"/>
  <c r="I64" i="149"/>
  <c r="I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Y69" i="40" s="1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V39" i="40" s="1"/>
  <c r="W33" i="40"/>
  <c r="X33" i="40"/>
  <c r="X39" i="40" s="1"/>
  <c r="Y33" i="40"/>
  <c r="Z33" i="40"/>
  <c r="Z39" i="40" s="1"/>
  <c r="AA33" i="40"/>
  <c r="AB33" i="40"/>
  <c r="AC33" i="40"/>
  <c r="AD33" i="40"/>
  <c r="AE33" i="40"/>
  <c r="AF33" i="40"/>
  <c r="AF39" i="40" s="1"/>
  <c r="AG33" i="40"/>
  <c r="T35" i="40"/>
  <c r="T39" i="40" s="1"/>
  <c r="U35" i="40"/>
  <c r="V35" i="40"/>
  <c r="W35" i="40"/>
  <c r="X35" i="40"/>
  <c r="Y35" i="40"/>
  <c r="Z35" i="40"/>
  <c r="AA35" i="40"/>
  <c r="AB35" i="40"/>
  <c r="AB39" i="40" s="1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U39" i="40"/>
  <c r="AD39" i="40"/>
  <c r="T41" i="40"/>
  <c r="U41" i="40"/>
  <c r="V41" i="40"/>
  <c r="W41" i="40"/>
  <c r="X41" i="40"/>
  <c r="Y41" i="40"/>
  <c r="Z41" i="40"/>
  <c r="AA41" i="40"/>
  <c r="AB41" i="40"/>
  <c r="AB47" i="40" s="1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U23" i="40" s="1"/>
  <c r="V17" i="40"/>
  <c r="W17" i="40"/>
  <c r="X17" i="40"/>
  <c r="Y17" i="40"/>
  <c r="Y23" i="40" s="1"/>
  <c r="Z17" i="40"/>
  <c r="AA17" i="40"/>
  <c r="AB17" i="40"/>
  <c r="AC17" i="40"/>
  <c r="AD17" i="40"/>
  <c r="AE17" i="40"/>
  <c r="AF17" i="40"/>
  <c r="AG17" i="40"/>
  <c r="AG23" i="40" s="1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T47" i="40" l="1"/>
  <c r="AE39" i="40"/>
  <c r="AA39" i="40"/>
  <c r="W39" i="40"/>
  <c r="AE47" i="40"/>
  <c r="W47" i="40"/>
  <c r="Z23" i="40"/>
  <c r="Z47" i="40"/>
  <c r="AC39" i="40"/>
  <c r="AF47" i="40"/>
  <c r="X47" i="40"/>
  <c r="AD23" i="40"/>
  <c r="AD64" i="40" s="1"/>
  <c r="AD70" i="40" s="1"/>
  <c r="V23" i="40"/>
  <c r="AD47" i="40"/>
  <c r="V47" i="40"/>
  <c r="AG39" i="40"/>
  <c r="Y39" i="40"/>
  <c r="AF69" i="40"/>
  <c r="AB69" i="40"/>
  <c r="X69" i="40"/>
  <c r="T69" i="40"/>
  <c r="P69" i="40"/>
  <c r="AF23" i="40"/>
  <c r="AB23" i="40"/>
  <c r="AB64" i="40" s="1"/>
  <c r="AB70" i="40" s="1"/>
  <c r="X23" i="40"/>
  <c r="T23" i="40"/>
  <c r="AE23" i="40"/>
  <c r="AA23" i="40"/>
  <c r="W23" i="40"/>
  <c r="AG47" i="40"/>
  <c r="AC47" i="40"/>
  <c r="Y47" i="40"/>
  <c r="Y64" i="40" s="1"/>
  <c r="Y70" i="40" s="1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Z64" i="40" s="1"/>
  <c r="Z70" i="40" s="1"/>
  <c r="X31" i="40"/>
  <c r="X64" i="40" s="1"/>
  <c r="X70" i="40" s="1"/>
  <c r="V31" i="40"/>
  <c r="V64" i="40" s="1"/>
  <c r="T31" i="40"/>
  <c r="AH30" i="40"/>
  <c r="B18" i="145" s="1"/>
  <c r="J18" i="145" s="1"/>
  <c r="AG31" i="40"/>
  <c r="AE31" i="40"/>
  <c r="AE64" i="40" s="1"/>
  <c r="AE70" i="40" s="1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C69" i="40" s="1"/>
  <c r="D68" i="40"/>
  <c r="D69" i="40" s="1"/>
  <c r="E68" i="40"/>
  <c r="F68" i="40"/>
  <c r="G68" i="40"/>
  <c r="H68" i="40"/>
  <c r="H69" i="40" s="1"/>
  <c r="I68" i="40"/>
  <c r="J68" i="40"/>
  <c r="K68" i="40"/>
  <c r="L68" i="40"/>
  <c r="L69" i="40" s="1"/>
  <c r="B68" i="40"/>
  <c r="C17" i="40"/>
  <c r="V70" i="40" l="1"/>
  <c r="T64" i="40"/>
  <c r="Q39" i="40"/>
  <c r="M39" i="40"/>
  <c r="AG64" i="40"/>
  <c r="AG70" i="40" s="1"/>
  <c r="AF64" i="40"/>
  <c r="AF70" i="40" s="1"/>
  <c r="P47" i="40"/>
  <c r="O39" i="40"/>
  <c r="I69" i="40"/>
  <c r="E69" i="40"/>
  <c r="K69" i="40"/>
  <c r="G69" i="40"/>
  <c r="R47" i="40"/>
  <c r="N47" i="40"/>
  <c r="AC64" i="40"/>
  <c r="AC70" i="40" s="1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P64" i="40" s="1"/>
  <c r="P70" i="40" s="1"/>
  <c r="O23" i="40"/>
  <c r="O64" i="40" s="1"/>
  <c r="O70" i="40" s="1"/>
  <c r="N23" i="40"/>
  <c r="M23" i="40"/>
  <c r="M64" i="40" l="1"/>
  <c r="M70" i="40" s="1"/>
  <c r="R64" i="40"/>
  <c r="R70" i="40" s="1"/>
  <c r="S64" i="40"/>
  <c r="S70" i="40" s="1"/>
  <c r="AH69" i="40"/>
  <c r="Q64" i="40"/>
  <c r="Q70" i="40" s="1"/>
  <c r="N64" i="40"/>
  <c r="N70" i="40" s="1"/>
  <c r="C41" i="40"/>
  <c r="D41" i="40"/>
  <c r="E41" i="40"/>
  <c r="E47" i="40" s="1"/>
  <c r="F41" i="40"/>
  <c r="G41" i="40"/>
  <c r="G47" i="40" s="1"/>
  <c r="H41" i="40"/>
  <c r="I41" i="40"/>
  <c r="I47" i="40" s="1"/>
  <c r="J41" i="40"/>
  <c r="K41" i="40"/>
  <c r="L41" i="40"/>
  <c r="C43" i="40"/>
  <c r="C47" i="40" s="1"/>
  <c r="D43" i="40"/>
  <c r="E43" i="40"/>
  <c r="F43" i="40"/>
  <c r="G43" i="40"/>
  <c r="H43" i="40"/>
  <c r="I43" i="40"/>
  <c r="J43" i="40"/>
  <c r="K43" i="40"/>
  <c r="K47" i="40" s="1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D39" i="40" s="1"/>
  <c r="E33" i="40"/>
  <c r="F33" i="40"/>
  <c r="G33" i="40"/>
  <c r="H33" i="40"/>
  <c r="H39" i="40" s="1"/>
  <c r="I33" i="40"/>
  <c r="J33" i="40"/>
  <c r="K33" i="40"/>
  <c r="L33" i="40"/>
  <c r="L39" i="40" s="1"/>
  <c r="C35" i="40"/>
  <c r="D35" i="40"/>
  <c r="E35" i="40"/>
  <c r="E39" i="40" s="1"/>
  <c r="F35" i="40"/>
  <c r="F39" i="40" s="1"/>
  <c r="G35" i="40"/>
  <c r="H35" i="40"/>
  <c r="I35" i="40"/>
  <c r="I39" i="40" s="1"/>
  <c r="J35" i="40"/>
  <c r="J39" i="40" s="1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C31" i="40" s="1"/>
  <c r="D25" i="40"/>
  <c r="E25" i="40"/>
  <c r="F25" i="40"/>
  <c r="G25" i="40"/>
  <c r="G31" i="40" s="1"/>
  <c r="H25" i="40"/>
  <c r="I25" i="40"/>
  <c r="J25" i="40"/>
  <c r="K25" i="40"/>
  <c r="K31" i="40" s="1"/>
  <c r="L25" i="40"/>
  <c r="C29" i="40"/>
  <c r="D29" i="40"/>
  <c r="E29" i="40"/>
  <c r="F29" i="40"/>
  <c r="G29" i="40"/>
  <c r="H29" i="40"/>
  <c r="I29" i="40"/>
  <c r="I31" i="40" s="1"/>
  <c r="J29" i="40"/>
  <c r="K29" i="40"/>
  <c r="L29" i="40"/>
  <c r="B29" i="40"/>
  <c r="AH27" i="40"/>
  <c r="B15" i="145" s="1"/>
  <c r="J15" i="145" s="1"/>
  <c r="B25" i="40"/>
  <c r="D17" i="40"/>
  <c r="E17" i="40"/>
  <c r="E23" i="40" s="1"/>
  <c r="F17" i="40"/>
  <c r="G17" i="40"/>
  <c r="H17" i="40"/>
  <c r="I17" i="40"/>
  <c r="J17" i="40"/>
  <c r="K17" i="40"/>
  <c r="K23" i="40" s="1"/>
  <c r="L17" i="40"/>
  <c r="C19" i="40"/>
  <c r="C23" i="40" s="1"/>
  <c r="D19" i="40"/>
  <c r="E19" i="40"/>
  <c r="F19" i="40"/>
  <c r="G19" i="40"/>
  <c r="G23" i="40" s="1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30" i="40"/>
  <c r="D30" i="40"/>
  <c r="E30" i="40"/>
  <c r="F30" i="40"/>
  <c r="G30" i="40"/>
  <c r="H30" i="40"/>
  <c r="I30" i="40"/>
  <c r="J30" i="40"/>
  <c r="K30" i="40"/>
  <c r="L30" i="40"/>
  <c r="E31" i="40"/>
  <c r="C38" i="40"/>
  <c r="D38" i="40"/>
  <c r="E38" i="40"/>
  <c r="F38" i="40"/>
  <c r="G38" i="40"/>
  <c r="H38" i="40"/>
  <c r="I38" i="40"/>
  <c r="J38" i="40"/>
  <c r="K38" i="40"/>
  <c r="L38" i="40"/>
  <c r="C46" i="40"/>
  <c r="D46" i="40"/>
  <c r="E46" i="40"/>
  <c r="F46" i="40"/>
  <c r="G46" i="40"/>
  <c r="H46" i="40"/>
  <c r="I46" i="40"/>
  <c r="J46" i="40"/>
  <c r="K46" i="40"/>
  <c r="L46" i="40"/>
  <c r="B38" i="40"/>
  <c r="I23" i="40" l="1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G64" i="40" s="1"/>
  <c r="G70" i="40" s="1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K64" i="40"/>
  <c r="K70" i="40" s="1"/>
  <c r="I64" i="40"/>
  <c r="I70" i="40" s="1"/>
  <c r="E64" i="40"/>
  <c r="E70" i="40" s="1"/>
  <c r="D64" i="40"/>
  <c r="D70" i="40" s="1"/>
  <c r="B23" i="40"/>
  <c r="L64" i="40" l="1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<sst xmlns="http://schemas.openxmlformats.org/spreadsheetml/2006/main" count="802" uniqueCount="171">
  <si>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</si>
  <si>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</si>
  <si>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</si>
  <si>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</si>
  <si>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</si>
  <si>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</si>
  <si>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</si>
  <si>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</si>
  <si>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</si>
  <si>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</si>
  <si>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</si>
  <si>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</si>
  <si>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</si>
  <si>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</si>
  <si>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</si>
  <si>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</si>
  <si>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</si>
  <si>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</si>
  <si>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</si>
  <si>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</si>
  <si>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</si>
  <si>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</si>
  <si>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</si>
  <si>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</si>
  <si>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</si>
  <si>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</si>
  <si>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</si>
  <si>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</si>
  <si>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</si>
  <si>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</si>
  <si>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</si>
  <si>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</si>
  <si>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</si>
  <si>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</si>
  <si>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</si>
  <si>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</si>
  <si>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</si>
  <si>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</si>
  <si>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</si>
  <si>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</si>
  <si>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</si>
  <si>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</si>
  <si>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</si>
  <si>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</si>
  <si>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</si>
  <si>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</si>
  <si>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</si>
  <si>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</si>
  <si>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</si>
  <si>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</si>
  <si>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</si>
  <si>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</si>
  <si>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</si>
  <si>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</si>
  <si>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</si>
  <si>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</si>
  <si>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</si>
  <si>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</si>
  <si>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</si>
  <si>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</si>
  <si>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</si>
  <si>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</si>
  <si>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</si>
  <si>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</si>
  <si>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</si>
  <si>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</si>
  <si>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</si>
  <si>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</si>
  <si>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</si>
  <si>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</si>
  <si>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</si>
  <si>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</si>
  <si>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</si>
  <si>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</si>
  <si>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</si>
  <si>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</si>
  <si>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</si>
  <si>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</si>
  <si>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</si>
  <si>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</si>
  <si>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</si>
  <si>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</si>
  <si>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</si>
  <si>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</si>
  <si>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</si>
  <si>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</si>
  <si>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</si>
  <si>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</si>
  <si>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</si>
  <si>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</si>
  <si>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</si>
  <si>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</si>
  <si>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</si>
  <si>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</si>
  <si>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</si>
  <si>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</si>
  <si>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</si>
  <si>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</si>
  <si>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</si>
  <si>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</si>
  <si>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</si>
  <si>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</si>
  <si>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</si>
  <si>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</si>
  <si>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</si>
  <si>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</si>
  <si>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</si>
  <si>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</si>
  <si>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</si>
  <si>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</si>
  <si>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</si>
  <si>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</si>
  <si>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</si>
  <si>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</si>
  <si>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</si>
  <si>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</si>
  <si>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</si>
  <si>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</si>
  <si>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</si>
  <si>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</si>
  <si>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</si>
  <si>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</si>
  <si>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</si>
  <si>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21.50F/C</t>
  </si>
  <si>
    <t>100.50F/C</t>
  </si>
  <si>
    <t>89.00F/C</t>
  </si>
  <si>
    <t>MAL REGISTRO DE 1$</t>
  </si>
  <si>
    <t>22.80F/C</t>
  </si>
  <si>
    <t>FALTANTEDE 46.00ES</t>
  </si>
  <si>
    <t>SOBRANTE DE CAJA 05</t>
  </si>
  <si>
    <t>SOBRANTE DE 46.00</t>
  </si>
  <si>
    <t>PERTENECE A CAJA 04</t>
  </si>
  <si>
    <t>51.00F/C</t>
  </si>
  <si>
    <t>57.40F/C</t>
  </si>
  <si>
    <t>MAL REGISTRO DE 0.03$</t>
  </si>
  <si>
    <t>20.00F/C</t>
  </si>
  <si>
    <t>79.50F/C</t>
  </si>
  <si>
    <t>277.00F/C</t>
  </si>
  <si>
    <t>19.00F/C</t>
  </si>
  <si>
    <t xml:space="preserve">NO SE CARGO EFECTIVO </t>
  </si>
  <si>
    <t>EN SISTEMA</t>
  </si>
  <si>
    <t>86.00F/C</t>
  </si>
  <si>
    <t>10.00F/C</t>
  </si>
  <si>
    <t>40.00F/C</t>
  </si>
  <si>
    <t>CUENTACOBRADA X</t>
  </si>
  <si>
    <t>MENOS # 95.74</t>
  </si>
  <si>
    <t>MONTO: 22.77</t>
  </si>
  <si>
    <t>73.70F/C</t>
  </si>
  <si>
    <t>88.00F/C</t>
  </si>
  <si>
    <t>FALTANTE EN EFECTIVO</t>
  </si>
  <si>
    <t>DE 9.53</t>
  </si>
  <si>
    <t>17.50F/C</t>
  </si>
  <si>
    <t>8.00F/C</t>
  </si>
  <si>
    <t>39.50F/C</t>
  </si>
  <si>
    <t>MAL REGISTRO DE 0.08$</t>
  </si>
  <si>
    <t>29.00F/C</t>
  </si>
  <si>
    <t>38.95F/C</t>
  </si>
  <si>
    <t>0.90F/C</t>
  </si>
  <si>
    <t>MAL REGISTRO DE 0.01$</t>
  </si>
  <si>
    <t>96.00F/C</t>
  </si>
  <si>
    <t>92.00F/C</t>
  </si>
  <si>
    <t>63.00F/C</t>
  </si>
  <si>
    <t>CUENTA COBRADAX</t>
  </si>
  <si>
    <t>MENOS#11.46</t>
  </si>
  <si>
    <t>MONTO 7.89</t>
  </si>
  <si>
    <t>2.80F/C</t>
  </si>
  <si>
    <t xml:space="preserve">FALTANTE DE 3.83 </t>
  </si>
  <si>
    <t xml:space="preserve">BIOPAGO CUENTA </t>
  </si>
  <si>
    <t>NO COBRADA</t>
  </si>
  <si>
    <t>6.00F/C</t>
  </si>
  <si>
    <t>13.50F/C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</si>
</sst>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90953.020000000019</v>
      </c>
      <c r="C2" s="43">
        <f>MODELO!AH12</f>
        <v>31405.67</v>
      </c>
      <c r="D2" s="43">
        <f>EXQUISITECES!AH12</f>
        <v>11252.640000000001</v>
      </c>
      <c r="E2" s="43">
        <f>HOYADA!AH12</f>
        <v>12509.55</v>
      </c>
      <c r="F2" s="43">
        <f>FARMASTOP!AH12</f>
        <v>1220.28</v>
      </c>
      <c r="G2" s="43">
        <f>BOCAS!AH12</f>
        <v>5561.52</v>
      </c>
      <c r="H2" s="43">
        <f>LAGUNETICA!AH12</f>
        <v>17585.349999999999</v>
      </c>
      <c r="I2" s="43">
        <f>SANANTONIO!AH12</f>
        <v>0</v>
      </c>
      <c r="J2" s="43">
        <f>SUM(B2:I2)</f>
        <v>170488.03</v>
      </c>
    </row>
    <row r="3" spans="1:10" x14ac:dyDescent="0.25">
      <c r="A3" s="46" t="s">
        <v>0</v>
      </c>
      <c r="B3" s="43">
        <f>AUTOMERCADO!AH15</f>
        <v>1020.15</v>
      </c>
      <c r="C3" s="43">
        <f>MODELO!AH15</f>
        <v>391.6</v>
      </c>
      <c r="D3" s="43">
        <f>EXQUISITECES!AH15</f>
        <v>27</v>
      </c>
      <c r="E3" s="43">
        <f>HOYADA!AH15</f>
        <v>1014</v>
      </c>
      <c r="F3" s="43">
        <f>FARMASTOP!AH15</f>
        <v>12</v>
      </c>
      <c r="G3" s="43">
        <f>BOCAS!AH15</f>
        <v>22.8</v>
      </c>
      <c r="H3" s="43">
        <f>LAGUNETICA!AH15</f>
        <v>622.59999999999991</v>
      </c>
      <c r="I3" s="43">
        <f>SANANTONIO!AH15</f>
        <v>0</v>
      </c>
      <c r="J3" s="43">
        <f t="shared" ref="J3:J52" si="0">SUM(B3:I3)</f>
        <v>3110.15</v>
      </c>
    </row>
    <row r="4" spans="1:10" x14ac:dyDescent="0.25">
      <c r="A4" s="73" t="s">
        <v>20</v>
      </c>
      <c r="B4" s="43">
        <f>AUTOMERCADO!AH16</f>
        <v>10371</v>
      </c>
      <c r="C4" s="43">
        <f>MODELO!AH16</f>
        <v>3164</v>
      </c>
      <c r="D4" s="43">
        <f>EXQUISITECES!AH16</f>
        <v>1452</v>
      </c>
      <c r="E4" s="43">
        <f>HOYADA!AH16</f>
        <v>893</v>
      </c>
      <c r="F4" s="43">
        <f>FARMASTOP!AH16</f>
        <v>93</v>
      </c>
      <c r="G4" s="43">
        <f>BOCAS!AH16</f>
        <v>742</v>
      </c>
      <c r="H4" s="43">
        <f>LAGUNETICA!AH16</f>
        <v>1787</v>
      </c>
      <c r="I4" s="43">
        <f>SANANTONIO!AH16</f>
        <v>0</v>
      </c>
      <c r="J4" s="43">
        <f t="shared" si="0"/>
        <v>18502</v>
      </c>
    </row>
    <row r="5" spans="1:10" x14ac:dyDescent="0.25">
      <c r="A5" s="46" t="s">
        <v>27</v>
      </c>
      <c r="B5" s="43">
        <f>AUTOMERCADO!AH17</f>
        <v>45632.400000000009</v>
      </c>
      <c r="C5" s="43">
        <f>MODELO!AH17</f>
        <v>13921.6</v>
      </c>
      <c r="D5" s="43">
        <f>EXQUISITECES!AH17</f>
        <v>6388.8</v>
      </c>
      <c r="E5" s="43">
        <f>HOYADA!AH17</f>
        <v>3929.2000000000007</v>
      </c>
      <c r="F5" s="43">
        <f>FARMASTOP!AH17</f>
        <v>409.2</v>
      </c>
      <c r="G5" s="43">
        <f>BOCAS!AH17</f>
        <v>3287.06</v>
      </c>
      <c r="H5" s="43">
        <f>LAGUNETICA!AH17</f>
        <v>7862.8000000000011</v>
      </c>
      <c r="I5" s="43">
        <f>SANANTONIO!AH17</f>
        <v>0</v>
      </c>
      <c r="J5" s="43">
        <f t="shared" si="0"/>
        <v>81431.06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10371</v>
      </c>
      <c r="C10" s="43">
        <f>MODELO!AH22</f>
        <v>3164</v>
      </c>
      <c r="D10" s="43">
        <f>EXQUISITECES!AH22</f>
        <v>1452</v>
      </c>
      <c r="E10" s="43">
        <f>HOYADA!AH22</f>
        <v>893</v>
      </c>
      <c r="F10" s="43">
        <f>FARMASTOP!AH22</f>
        <v>93</v>
      </c>
      <c r="G10" s="43">
        <f>BOCAS!AH22</f>
        <v>742</v>
      </c>
      <c r="H10" s="43">
        <f>LAGUNETICA!AH22</f>
        <v>1787</v>
      </c>
      <c r="I10" s="43">
        <f>SANANTONIO!AH22</f>
        <v>0</v>
      </c>
      <c r="J10" s="43">
        <f t="shared" si="0"/>
        <v>18502</v>
      </c>
    </row>
    <row r="11" spans="1:10" x14ac:dyDescent="0.25">
      <c r="A11" s="48" t="s">
        <v>26</v>
      </c>
      <c r="B11" s="43">
        <f>AUTOMERCADO!AH23</f>
        <v>45632.400000000009</v>
      </c>
      <c r="C11" s="43">
        <f>MODELO!AH23</f>
        <v>13921.6</v>
      </c>
      <c r="D11" s="43">
        <f>EXQUISITECES!AH23</f>
        <v>6388.8</v>
      </c>
      <c r="E11" s="43">
        <f>HOYADA!AH23</f>
        <v>3929.2000000000007</v>
      </c>
      <c r="F11" s="43">
        <f>FARMASTOP!AH23</f>
        <v>409.2</v>
      </c>
      <c r="G11" s="43">
        <f>BOCAS!AH23</f>
        <v>3287.06</v>
      </c>
      <c r="H11" s="43">
        <f>LAGUNETICA!AH23</f>
        <v>7862.8000000000011</v>
      </c>
      <c r="I11" s="43">
        <f>SANANTONIO!AH23</f>
        <v>0</v>
      </c>
      <c r="J11" s="43">
        <f t="shared" si="0"/>
        <v>81431.06</v>
      </c>
    </row>
    <row r="12" spans="1:10" x14ac:dyDescent="0.25">
      <c r="A12" s="46" t="s">
        <v>28</v>
      </c>
      <c r="B12" s="43">
        <f>AUTOMERCADO!AH24</f>
        <v>2</v>
      </c>
      <c r="C12" s="43">
        <f>MODELO!AH24</f>
        <v>20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22</v>
      </c>
    </row>
    <row r="13" spans="1:10" x14ac:dyDescent="0.25">
      <c r="A13" s="46" t="s">
        <v>31</v>
      </c>
      <c r="B13" s="43">
        <f>AUTOMERCADO!AH25</f>
        <v>8.8000000000000007</v>
      </c>
      <c r="C13" s="43">
        <f>MODELO!AH25</f>
        <v>88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96.8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2</v>
      </c>
      <c r="C18" s="43">
        <f>MODELO!AH30</f>
        <v>20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22</v>
      </c>
    </row>
    <row r="19" spans="1:10" x14ac:dyDescent="0.25">
      <c r="A19" s="48" t="s">
        <v>33</v>
      </c>
      <c r="B19" s="43">
        <f>AUTOMERCADO!AH31</f>
        <v>8.8000000000000007</v>
      </c>
      <c r="C19" s="43">
        <f>MODELO!AH31</f>
        <v>88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96.8</v>
      </c>
    </row>
    <row r="20" spans="1:10" x14ac:dyDescent="0.25">
      <c r="A20" s="46" t="s">
        <v>34</v>
      </c>
      <c r="B20" s="43">
        <f>AUTOMERCADO!AH32</f>
        <v>648.64</v>
      </c>
      <c r="C20" s="43">
        <f>MODELO!AH32</f>
        <v>144.1</v>
      </c>
      <c r="D20" s="43">
        <f>EXQUISITECES!AH32</f>
        <v>49.59</v>
      </c>
      <c r="E20" s="43">
        <f>HOYADA!AH32</f>
        <v>0</v>
      </c>
      <c r="F20" s="43">
        <f>FARMASTOP!AH32</f>
        <v>0</v>
      </c>
      <c r="G20" s="43">
        <f>BOCAS!AH32</f>
        <v>3.9</v>
      </c>
      <c r="H20" s="43">
        <f>LAGUNETICA!AH32</f>
        <v>0</v>
      </c>
      <c r="I20" s="43">
        <f>SANANTONIO!AH32</f>
        <v>0</v>
      </c>
      <c r="J20" s="43">
        <f t="shared" si="0"/>
        <v>846.23</v>
      </c>
    </row>
    <row r="21" spans="1:10" x14ac:dyDescent="0.25">
      <c r="A21" s="46" t="s">
        <v>35</v>
      </c>
      <c r="B21" s="43">
        <f>AUTOMERCADO!AH33</f>
        <v>2854.0160000000001</v>
      </c>
      <c r="C21" s="43">
        <f>MODELO!AH33</f>
        <v>634.04000000000008</v>
      </c>
      <c r="D21" s="43">
        <f>EXQUISITECES!AH33</f>
        <v>218.19600000000003</v>
      </c>
      <c r="E21" s="43">
        <f>HOYADA!AH33</f>
        <v>0</v>
      </c>
      <c r="F21" s="43">
        <f>FARMASTOP!AH33</f>
        <v>0</v>
      </c>
      <c r="G21" s="43">
        <f>BOCAS!AH33</f>
        <v>17.276999999999997</v>
      </c>
      <c r="H21" s="43">
        <f>LAGUNETICA!AH33</f>
        <v>0</v>
      </c>
      <c r="I21" s="43">
        <f>SANANTONIO!AH33</f>
        <v>0</v>
      </c>
      <c r="J21" s="43">
        <f t="shared" si="0"/>
        <v>3723.529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648.64</v>
      </c>
      <c r="C26" s="43">
        <f>MODELO!AH38</f>
        <v>144.1</v>
      </c>
      <c r="D26" s="43">
        <f>EXQUISITECES!AH38</f>
        <v>49.59</v>
      </c>
      <c r="E26" s="43">
        <f>HOYADA!AH38</f>
        <v>0</v>
      </c>
      <c r="F26" s="43">
        <f>FARMASTOP!AH38</f>
        <v>0</v>
      </c>
      <c r="G26" s="43">
        <f>BOCAS!AH38</f>
        <v>3.9</v>
      </c>
      <c r="H26" s="43">
        <f>LAGUNETICA!AH38</f>
        <v>0</v>
      </c>
      <c r="I26" s="43">
        <f>SANANTONIO!AH38</f>
        <v>0</v>
      </c>
      <c r="J26" s="43">
        <f t="shared" si="0"/>
        <v>846.23</v>
      </c>
    </row>
    <row r="27" spans="1:10" x14ac:dyDescent="0.25">
      <c r="A27" s="48" t="s">
        <v>42</v>
      </c>
      <c r="B27" s="43">
        <f>AUTOMERCADO!AH39</f>
        <v>2854.0160000000001</v>
      </c>
      <c r="C27" s="43">
        <f>MODELO!AH39</f>
        <v>634.04000000000008</v>
      </c>
      <c r="D27" s="43">
        <f>EXQUISITECES!AH39</f>
        <v>218.19600000000003</v>
      </c>
      <c r="E27" s="43">
        <f>HOYADA!AH39</f>
        <v>0</v>
      </c>
      <c r="F27" s="43">
        <f>FARMASTOP!AH39</f>
        <v>0</v>
      </c>
      <c r="G27" s="43">
        <f>BOCAS!AH39</f>
        <v>17.276999999999997</v>
      </c>
      <c r="H27" s="43">
        <f>LAGUNETICA!AH39</f>
        <v>0</v>
      </c>
      <c r="I27" s="43">
        <f>SANANTONIO!AH39</f>
        <v>0</v>
      </c>
      <c r="J27" s="43">
        <f t="shared" si="0"/>
        <v>3723.529</v>
      </c>
    </row>
    <row r="28" spans="1:10" x14ac:dyDescent="0.25">
      <c r="A28" s="46" t="s">
        <v>43</v>
      </c>
      <c r="B28" s="43">
        <f>AUTOMERCADO!AH40</f>
        <v>734.82</v>
      </c>
      <c r="C28" s="43">
        <f>MODELO!AH40</f>
        <v>30.36</v>
      </c>
      <c r="D28" s="43">
        <f>EXQUISITECES!AH40</f>
        <v>30.36</v>
      </c>
      <c r="E28" s="43">
        <f>HOYADA!AH40</f>
        <v>14.07</v>
      </c>
      <c r="F28" s="43">
        <f>FARMASTOP!AH40</f>
        <v>0</v>
      </c>
      <c r="G28" s="43">
        <f>BOCAS!AH40</f>
        <v>15.5</v>
      </c>
      <c r="H28" s="43">
        <f>LAGUNETICA!AH40</f>
        <v>0</v>
      </c>
      <c r="I28" s="43">
        <f>SANANTONIO!AH40</f>
        <v>0</v>
      </c>
      <c r="J28" s="43">
        <f t="shared" si="0"/>
        <v>825.11000000000013</v>
      </c>
    </row>
    <row r="29" spans="1:10" x14ac:dyDescent="0.25">
      <c r="A29" s="46" t="s">
        <v>44</v>
      </c>
      <c r="B29" s="43">
        <f>AUTOMERCADO!AH41</f>
        <v>3233.2079999999996</v>
      </c>
      <c r="C29" s="43">
        <f>MODELO!AH41</f>
        <v>133.584</v>
      </c>
      <c r="D29" s="43">
        <f>EXQUISITECES!AH41</f>
        <v>133.584</v>
      </c>
      <c r="E29" s="43">
        <f>HOYADA!AH41</f>
        <v>61.908000000000008</v>
      </c>
      <c r="F29" s="43">
        <f>FARMASTOP!AH41</f>
        <v>0</v>
      </c>
      <c r="G29" s="43">
        <f>BOCAS!AH41</f>
        <v>68.664999999999992</v>
      </c>
      <c r="H29" s="43">
        <f>LAGUNETICA!AH41</f>
        <v>0</v>
      </c>
      <c r="I29" s="43">
        <f>SANANTONIO!AH41</f>
        <v>0</v>
      </c>
      <c r="J29" s="43">
        <f t="shared" si="0"/>
        <v>3630.9489999999992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734.82</v>
      </c>
      <c r="C34" s="43">
        <f>MODELO!AH46</f>
        <v>30.36</v>
      </c>
      <c r="D34" s="43">
        <f>EXQUISITECES!AH46</f>
        <v>30.36</v>
      </c>
      <c r="E34" s="43">
        <f>HOYADA!AH46</f>
        <v>14.07</v>
      </c>
      <c r="F34" s="43">
        <f>FARMASTOP!AH46</f>
        <v>0</v>
      </c>
      <c r="G34" s="43">
        <f>BOCAS!AH46</f>
        <v>15.5</v>
      </c>
      <c r="H34" s="43">
        <f>LAGUNETICA!AH46</f>
        <v>0</v>
      </c>
      <c r="I34" s="43">
        <f>SANANTONIO!AH46</f>
        <v>0</v>
      </c>
      <c r="J34" s="43">
        <f t="shared" si="0"/>
        <v>825.11000000000013</v>
      </c>
    </row>
    <row r="35" spans="1:10" x14ac:dyDescent="0.25">
      <c r="A35" s="48" t="s">
        <v>48</v>
      </c>
      <c r="B35" s="43">
        <f>AUTOMERCADO!AH47</f>
        <v>3233.2079999999996</v>
      </c>
      <c r="C35" s="43">
        <f>MODELO!AH47</f>
        <v>133.584</v>
      </c>
      <c r="D35" s="43">
        <f>EXQUISITECES!AH47</f>
        <v>133.584</v>
      </c>
      <c r="E35" s="43">
        <f>HOYADA!AH47</f>
        <v>61.908000000000008</v>
      </c>
      <c r="F35" s="43">
        <f>FARMASTOP!AH47</f>
        <v>0</v>
      </c>
      <c r="G35" s="43">
        <f>BOCAS!AH47</f>
        <v>68.664999999999992</v>
      </c>
      <c r="H35" s="43">
        <f>LAGUNETICA!AH47</f>
        <v>0</v>
      </c>
      <c r="I35" s="43">
        <f>SANANTONIO!AH47</f>
        <v>0</v>
      </c>
      <c r="J35" s="43">
        <f t="shared" si="0"/>
        <v>3630.9489999999992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31343.493999999999</v>
      </c>
      <c r="C37" s="43">
        <f>MODELO!AH49</f>
        <v>10901.470000000001</v>
      </c>
      <c r="D37" s="43">
        <f>EXQUISITECES!AH49</f>
        <v>3716.65</v>
      </c>
      <c r="E37" s="43">
        <f>HOYADA!AH49</f>
        <v>5014.13</v>
      </c>
      <c r="F37" s="43">
        <f>FARMASTOP!AH49</f>
        <v>685.54</v>
      </c>
      <c r="G37" s="43">
        <f>BOCAS!AH49</f>
        <v>1886.85</v>
      </c>
      <c r="H37" s="43">
        <f>LAGUNETICA!AH49</f>
        <v>3282.23</v>
      </c>
      <c r="I37" s="43">
        <f>SANANTONIO!AH49</f>
        <v>0</v>
      </c>
      <c r="J37" s="43">
        <f t="shared" si="0"/>
        <v>56830.364000000001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465.6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465.6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1791.3600000000001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4088.4700000000003</v>
      </c>
      <c r="I40" s="43">
        <f>SANANTONIO!AH52</f>
        <v>0</v>
      </c>
      <c r="J40" s="43">
        <f t="shared" si="0"/>
        <v>5879.83</v>
      </c>
    </row>
    <row r="41" spans="1:10" x14ac:dyDescent="0.25">
      <c r="A41" s="74" t="s">
        <v>18</v>
      </c>
      <c r="B41" s="43">
        <f>AUTOMERCADO!AH53</f>
        <v>5057.7299999999996</v>
      </c>
      <c r="C41" s="43">
        <f>MODELO!AH53</f>
        <v>3013.7599999999998</v>
      </c>
      <c r="D41" s="43">
        <f>EXQUISITECES!AH53</f>
        <v>1278.99</v>
      </c>
      <c r="E41" s="43">
        <f>HOYADA!AH53</f>
        <v>2439.06</v>
      </c>
      <c r="F41" s="43">
        <f>FARMASTOP!AH53</f>
        <v>134.24</v>
      </c>
      <c r="G41" s="43">
        <f>BOCAS!AH53</f>
        <v>202.26</v>
      </c>
      <c r="H41" s="43">
        <f>LAGUNETICA!AH53</f>
        <v>1672.23</v>
      </c>
      <c r="I41" s="43">
        <f>SANANTONIO!AH53</f>
        <v>0</v>
      </c>
      <c r="J41" s="43">
        <f t="shared" si="0"/>
        <v>13798.269999999999</v>
      </c>
    </row>
    <row r="42" spans="1:10" x14ac:dyDescent="0.25">
      <c r="A42" s="74" t="s">
        <v>114</v>
      </c>
      <c r="B42" s="43">
        <f>AUTOMERCADO!AH54</f>
        <v>23.19</v>
      </c>
      <c r="C42" s="43">
        <f>MODELO!AH54</f>
        <v>199.04</v>
      </c>
      <c r="D42" s="43">
        <f>EXQUISITECES!AH54</f>
        <v>0</v>
      </c>
      <c r="E42" s="43">
        <f>HOYADA!AH54</f>
        <v>6.48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228.70999999999998</v>
      </c>
    </row>
    <row r="43" spans="1:10" x14ac:dyDescent="0.25">
      <c r="A43" s="74" t="s">
        <v>52</v>
      </c>
      <c r="B43" s="43">
        <f>AUTOMERCADO!AH55</f>
        <v>1853.82</v>
      </c>
      <c r="C43" s="43">
        <f>MODELO!AH55</f>
        <v>724.88</v>
      </c>
      <c r="D43" s="43">
        <f>EXQUISITECES!AH55</f>
        <v>5.4</v>
      </c>
      <c r="E43" s="43">
        <f>HOYADA!AH55</f>
        <v>60.15</v>
      </c>
      <c r="F43" s="43">
        <f>FARMASTOP!AH55</f>
        <v>38.21</v>
      </c>
      <c r="G43" s="43">
        <f>BOCAS!AH55</f>
        <v>118.22</v>
      </c>
      <c r="H43" s="43">
        <f>LAGUNETICA!AH55</f>
        <v>82.3</v>
      </c>
      <c r="I43" s="43">
        <f>SANANTONIO!AH55</f>
        <v>0</v>
      </c>
      <c r="J43" s="43">
        <f t="shared" si="0"/>
        <v>2882.98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12.95</v>
      </c>
      <c r="I47" s="43">
        <f>SANANTONIO!AH59</f>
        <v>0</v>
      </c>
      <c r="J47" s="43">
        <f t="shared" si="0"/>
        <v>12.95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91492.40800000001</v>
      </c>
      <c r="C52" s="75">
        <f>MODELO!AH64</f>
        <v>31799.333999999999</v>
      </c>
      <c r="D52" s="75">
        <f>EXQUISITECES!AH64</f>
        <v>11768.62</v>
      </c>
      <c r="E52" s="75">
        <f>HOYADA!AH64</f>
        <v>12524.928000000002</v>
      </c>
      <c r="F52" s="75">
        <f>FARMASTOP!AH64</f>
        <v>1279.19</v>
      </c>
      <c r="G52" s="75">
        <f>BOCAS!AH64</f>
        <v>5603.1320000000005</v>
      </c>
      <c r="H52" s="75">
        <f>LAGUNETICA!AH64</f>
        <v>17623.580000000002</v>
      </c>
      <c r="I52" s="75">
        <f>SANANTONIO!AH64</f>
        <v>0</v>
      </c>
      <c r="J52" s="75">
        <f t="shared" si="0"/>
        <v>172091.19200000004</v>
      </c>
    </row>
    <row r="53" spans="1:10" x14ac:dyDescent="0.25">
      <c r="A53" s="56" t="s">
        <v>3</v>
      </c>
      <c r="B53" s="43">
        <f>B2</f>
        <v>90953.020000000019</v>
      </c>
      <c r="C53" s="43">
        <f t="shared" ref="C53:I53" si="1">C2</f>
        <v>31405.67</v>
      </c>
      <c r="D53" s="43">
        <f t="shared" si="1"/>
        <v>11252.640000000001</v>
      </c>
      <c r="E53" s="43">
        <f t="shared" si="1"/>
        <v>12509.55</v>
      </c>
      <c r="F53" s="43">
        <f t="shared" si="1"/>
        <v>1220.28</v>
      </c>
      <c r="G53" s="43">
        <f t="shared" si="1"/>
        <v>5561.52</v>
      </c>
      <c r="H53" s="43">
        <f t="shared" si="1"/>
        <v>17585.349999999999</v>
      </c>
      <c r="I53" s="43">
        <f t="shared" si="1"/>
        <v>0</v>
      </c>
      <c r="J53" s="43">
        <f>J2</f>
        <v>170488.03</v>
      </c>
    </row>
    <row r="54" spans="1:10" x14ac:dyDescent="0.25">
      <c r="A54" s="58" t="s">
        <v>95</v>
      </c>
      <c r="B54" s="43">
        <f>+B52-B53</f>
        <v>539.38799999999173</v>
      </c>
      <c r="C54" s="43">
        <f t="shared" ref="C54:I54" si="2">+C52-C53</f>
        <v>393.66400000000067</v>
      </c>
      <c r="D54" s="43">
        <f t="shared" si="2"/>
        <v>515.97999999999956</v>
      </c>
      <c r="E54" s="43">
        <f t="shared" si="2"/>
        <v>15.37800000000243</v>
      </c>
      <c r="F54" s="43">
        <f t="shared" si="2"/>
        <v>58.910000000000082</v>
      </c>
      <c r="G54" s="43">
        <f t="shared" si="2"/>
        <v>41.61200000000008</v>
      </c>
      <c r="H54" s="43">
        <f t="shared" si="2"/>
        <v>38.230000000003201</v>
      </c>
      <c r="I54" s="43">
        <f t="shared" si="2"/>
        <v>0</v>
      </c>
      <c r="J54" s="43">
        <f>+J52-J53</f>
        <v>1603.1620000000403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A71" sqref="A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4.4000000000000004</v>
      </c>
      <c r="C8" s="1" t="s">
        <v>38</v>
      </c>
      <c r="D8" s="2">
        <v>4.4000000000000004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57</v>
      </c>
      <c r="D11" s="5" t="s">
        <v>59</v>
      </c>
      <c r="E11" s="5" t="s">
        <v>61</v>
      </c>
      <c r="F11" s="5" t="s">
        <v>63</v>
      </c>
      <c r="G11" s="5" t="s">
        <v>65</v>
      </c>
      <c r="H11" s="5" t="s">
        <v>67</v>
      </c>
      <c r="I11" s="5" t="s">
        <v>69</v>
      </c>
      <c r="J11" s="5" t="s">
        <v>71</v>
      </c>
      <c r="K11" s="5" t="s">
        <v>81</v>
      </c>
      <c r="L11" s="5" t="s">
        <v>54</v>
      </c>
      <c r="M11" s="5" t="s">
        <v>58</v>
      </c>
      <c r="N11" s="5" t="s">
        <v>60</v>
      </c>
      <c r="O11" s="5" t="s">
        <v>62</v>
      </c>
      <c r="P11" s="5" t="s">
        <v>64</v>
      </c>
      <c r="Q11" s="5" t="s">
        <v>66</v>
      </c>
      <c r="R11" s="5" t="s">
        <v>68</v>
      </c>
      <c r="S11" s="5" t="s">
        <v>70</v>
      </c>
      <c r="T11" s="5" t="s">
        <v>72</v>
      </c>
      <c r="U11" s="5" t="s">
        <v>76</v>
      </c>
      <c r="V11" s="5" t="s">
        <v>80</v>
      </c>
      <c r="W11" s="5" t="s">
        <v>82</v>
      </c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3741.75</v>
      </c>
      <c r="C12" s="26">
        <v>5337.8</v>
      </c>
      <c r="D12" s="26">
        <v>3131.32</v>
      </c>
      <c r="E12" s="26">
        <v>5690.65</v>
      </c>
      <c r="F12" s="26">
        <v>4687.6499999999996</v>
      </c>
      <c r="G12" s="26">
        <v>4707.2</v>
      </c>
      <c r="H12" s="26">
        <v>3934.24</v>
      </c>
      <c r="I12" s="26">
        <v>4708</v>
      </c>
      <c r="J12" s="26">
        <v>3460.21</v>
      </c>
      <c r="K12" s="26">
        <v>1869.62</v>
      </c>
      <c r="L12" s="26">
        <v>3633.04</v>
      </c>
      <c r="M12" s="26">
        <v>4123.7299999999996</v>
      </c>
      <c r="N12" s="26">
        <v>3144.25</v>
      </c>
      <c r="O12" s="26">
        <v>5304.98</v>
      </c>
      <c r="P12" s="26">
        <v>6815.43</v>
      </c>
      <c r="Q12" s="26">
        <v>5086.67</v>
      </c>
      <c r="R12" s="26">
        <v>5905.86</v>
      </c>
      <c r="S12" s="26">
        <v>5165.46</v>
      </c>
      <c r="T12" s="26">
        <v>3337.38</v>
      </c>
      <c r="U12" s="26">
        <v>1264.03</v>
      </c>
      <c r="V12" s="26">
        <v>911.55</v>
      </c>
      <c r="W12" s="26">
        <v>4992.2</v>
      </c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90953.020000000019</v>
      </c>
      <c r="AI12" s="26">
        <v>90953.99</v>
      </c>
      <c r="AJ12" s="69">
        <f>+AI12-AH12</f>
        <v>0.96999999998661224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119.6</v>
      </c>
      <c r="D15" s="23">
        <v>107.5</v>
      </c>
      <c r="E15" s="23"/>
      <c r="F15" s="23"/>
      <c r="G15" s="23">
        <v>436.5</v>
      </c>
      <c r="H15" s="23">
        <v>9</v>
      </c>
      <c r="I15" s="23">
        <v>34.299999999999997</v>
      </c>
      <c r="J15" s="23"/>
      <c r="K15" s="23"/>
      <c r="L15" s="23"/>
      <c r="M15" s="23">
        <v>168</v>
      </c>
      <c r="N15" s="23"/>
      <c r="O15" s="23"/>
      <c r="P15" s="23"/>
      <c r="Q15" s="23">
        <v>27.5</v>
      </c>
      <c r="R15" s="23"/>
      <c r="S15" s="23"/>
      <c r="T15" s="23">
        <v>3</v>
      </c>
      <c r="U15" s="23">
        <v>53.25</v>
      </c>
      <c r="V15" s="23">
        <v>61.5</v>
      </c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1020.15</v>
      </c>
    </row>
    <row r="16" spans="1:36" s="32" customFormat="1" x14ac:dyDescent="0.25">
      <c r="A16" s="30" t="s">
        <v>20</v>
      </c>
      <c r="B16" s="31">
        <v>346</v>
      </c>
      <c r="C16" s="31">
        <v>668</v>
      </c>
      <c r="D16" s="31">
        <v>507</v>
      </c>
      <c r="E16" s="31">
        <v>823</v>
      </c>
      <c r="F16" s="31">
        <v>530</v>
      </c>
      <c r="G16" s="31">
        <v>396</v>
      </c>
      <c r="H16" s="31">
        <v>275</v>
      </c>
      <c r="I16" s="31">
        <v>682</v>
      </c>
      <c r="J16" s="31">
        <v>233</v>
      </c>
      <c r="K16" s="31">
        <v>56</v>
      </c>
      <c r="L16" s="31">
        <v>406</v>
      </c>
      <c r="M16" s="31">
        <v>310</v>
      </c>
      <c r="N16" s="31">
        <v>276</v>
      </c>
      <c r="O16" s="31">
        <v>741</v>
      </c>
      <c r="P16" s="31">
        <v>917</v>
      </c>
      <c r="Q16" s="31">
        <v>644</v>
      </c>
      <c r="R16" s="31">
        <v>622</v>
      </c>
      <c r="S16" s="31">
        <v>737</v>
      </c>
      <c r="T16" s="31">
        <v>331</v>
      </c>
      <c r="U16" s="31">
        <v>138</v>
      </c>
      <c r="V16" s="31">
        <v>60</v>
      </c>
      <c r="W16" s="31">
        <v>673</v>
      </c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10371</v>
      </c>
      <c r="AJ16" s="70"/>
    </row>
    <row r="17" spans="1:36" s="47" customFormat="1" x14ac:dyDescent="0.25">
      <c r="A17" s="46" t="s">
        <v>27</v>
      </c>
      <c r="B17" s="22">
        <f>B16*$B$8</f>
        <v>1522.4</v>
      </c>
      <c r="C17" s="22">
        <f>C16*$B$8</f>
        <v>2939.2000000000003</v>
      </c>
      <c r="D17" s="22">
        <f t="shared" ref="D17:L17" si="2">D16*$B$8</f>
        <v>2230.8000000000002</v>
      </c>
      <c r="E17" s="22">
        <f t="shared" si="2"/>
        <v>3621.2000000000003</v>
      </c>
      <c r="F17" s="22">
        <f t="shared" si="2"/>
        <v>2332</v>
      </c>
      <c r="G17" s="22">
        <f t="shared" si="2"/>
        <v>1742.4</v>
      </c>
      <c r="H17" s="22">
        <f t="shared" si="2"/>
        <v>1210</v>
      </c>
      <c r="I17" s="22">
        <f t="shared" si="2"/>
        <v>3000.8</v>
      </c>
      <c r="J17" s="22">
        <f t="shared" si="2"/>
        <v>1025.2</v>
      </c>
      <c r="K17" s="22">
        <f t="shared" si="2"/>
        <v>246.40000000000003</v>
      </c>
      <c r="L17" s="22">
        <f t="shared" si="2"/>
        <v>1786.4</v>
      </c>
      <c r="M17" s="22">
        <f t="shared" ref="M17:R17" si="3">M16*$B$8</f>
        <v>1364</v>
      </c>
      <c r="N17" s="22">
        <f t="shared" si="3"/>
        <v>1214.4000000000001</v>
      </c>
      <c r="O17" s="22">
        <f t="shared" si="3"/>
        <v>3260.4</v>
      </c>
      <c r="P17" s="22">
        <f t="shared" si="3"/>
        <v>4034.8</v>
      </c>
      <c r="Q17" s="22">
        <f t="shared" si="3"/>
        <v>2833.6000000000004</v>
      </c>
      <c r="R17" s="22">
        <f t="shared" si="3"/>
        <v>2736.8</v>
      </c>
      <c r="S17" s="22">
        <f t="shared" ref="S17:AG17" si="4">S16*$B$8</f>
        <v>3242.8</v>
      </c>
      <c r="T17" s="22">
        <f t="shared" si="4"/>
        <v>1456.4</v>
      </c>
      <c r="U17" s="22">
        <f t="shared" si="4"/>
        <v>607.20000000000005</v>
      </c>
      <c r="V17" s="22">
        <f t="shared" si="4"/>
        <v>264</v>
      </c>
      <c r="W17" s="22">
        <f t="shared" si="4"/>
        <v>2961.2000000000003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45632.400000000009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346</v>
      </c>
      <c r="C22" s="20">
        <f t="shared" ref="C22:L22" si="11">+C16+C18+C20</f>
        <v>668</v>
      </c>
      <c r="D22" s="20">
        <f t="shared" si="11"/>
        <v>507</v>
      </c>
      <c r="E22" s="20">
        <f t="shared" si="11"/>
        <v>823</v>
      </c>
      <c r="F22" s="20">
        <f t="shared" si="11"/>
        <v>530</v>
      </c>
      <c r="G22" s="20">
        <f t="shared" si="11"/>
        <v>396</v>
      </c>
      <c r="H22" s="20">
        <f t="shared" si="11"/>
        <v>275</v>
      </c>
      <c r="I22" s="20">
        <f t="shared" si="11"/>
        <v>682</v>
      </c>
      <c r="J22" s="20">
        <f t="shared" si="11"/>
        <v>233</v>
      </c>
      <c r="K22" s="20">
        <f t="shared" si="11"/>
        <v>56</v>
      </c>
      <c r="L22" s="20">
        <f t="shared" si="11"/>
        <v>406</v>
      </c>
      <c r="M22" s="20">
        <f t="shared" ref="M22:S22" si="12">+M16+M18+M20</f>
        <v>310</v>
      </c>
      <c r="N22" s="20">
        <f t="shared" si="12"/>
        <v>276</v>
      </c>
      <c r="O22" s="20">
        <f t="shared" si="12"/>
        <v>741</v>
      </c>
      <c r="P22" s="20">
        <f t="shared" si="12"/>
        <v>917</v>
      </c>
      <c r="Q22" s="20">
        <f t="shared" si="12"/>
        <v>644</v>
      </c>
      <c r="R22" s="20">
        <f t="shared" si="12"/>
        <v>622</v>
      </c>
      <c r="S22" s="20">
        <f t="shared" si="12"/>
        <v>737</v>
      </c>
      <c r="T22" s="20">
        <f t="shared" ref="T22:AG22" si="13">+T16+T18+T20</f>
        <v>331</v>
      </c>
      <c r="U22" s="20">
        <f t="shared" si="13"/>
        <v>138</v>
      </c>
      <c r="V22" s="20">
        <f t="shared" si="13"/>
        <v>60</v>
      </c>
      <c r="W22" s="20">
        <f t="shared" si="13"/>
        <v>673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10371</v>
      </c>
    </row>
    <row r="23" spans="1:36" s="47" customFormat="1" x14ac:dyDescent="0.25">
      <c r="A23" s="48" t="s">
        <v>26</v>
      </c>
      <c r="B23" s="19">
        <f>+B17+B19+B21</f>
        <v>1522.4</v>
      </c>
      <c r="C23" s="19">
        <f t="shared" ref="C23:L23" si="14">+C17+C19+C21</f>
        <v>2939.2000000000003</v>
      </c>
      <c r="D23" s="19">
        <f t="shared" si="14"/>
        <v>2230.8000000000002</v>
      </c>
      <c r="E23" s="19">
        <f t="shared" si="14"/>
        <v>3621.2000000000003</v>
      </c>
      <c r="F23" s="19">
        <f t="shared" si="14"/>
        <v>2332</v>
      </c>
      <c r="G23" s="19">
        <f t="shared" si="14"/>
        <v>1742.4</v>
      </c>
      <c r="H23" s="19">
        <f t="shared" si="14"/>
        <v>1210</v>
      </c>
      <c r="I23" s="19">
        <f t="shared" si="14"/>
        <v>3000.8</v>
      </c>
      <c r="J23" s="19">
        <f t="shared" si="14"/>
        <v>1025.2</v>
      </c>
      <c r="K23" s="19">
        <f t="shared" si="14"/>
        <v>246.40000000000003</v>
      </c>
      <c r="L23" s="19">
        <f t="shared" si="14"/>
        <v>1786.4</v>
      </c>
      <c r="M23" s="19">
        <f t="shared" ref="M23:S23" si="15">+M17+M19+M21</f>
        <v>1364</v>
      </c>
      <c r="N23" s="19">
        <f t="shared" si="15"/>
        <v>1214.4000000000001</v>
      </c>
      <c r="O23" s="19">
        <f t="shared" si="15"/>
        <v>3260.4</v>
      </c>
      <c r="P23" s="19">
        <f t="shared" si="15"/>
        <v>4034.8</v>
      </c>
      <c r="Q23" s="19">
        <f t="shared" si="15"/>
        <v>2833.6000000000004</v>
      </c>
      <c r="R23" s="19">
        <f t="shared" si="15"/>
        <v>2736.8</v>
      </c>
      <c r="S23" s="19">
        <f t="shared" si="15"/>
        <v>3242.8</v>
      </c>
      <c r="T23" s="19">
        <f t="shared" ref="T23:AG23" si="16">+T17+T19+T21</f>
        <v>1456.4</v>
      </c>
      <c r="U23" s="19">
        <f t="shared" si="16"/>
        <v>607.20000000000005</v>
      </c>
      <c r="V23" s="19">
        <f t="shared" si="16"/>
        <v>264</v>
      </c>
      <c r="W23" s="19">
        <f t="shared" si="16"/>
        <v>2961.2000000000003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45632.400000000009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>
        <v>2</v>
      </c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2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8.8000000000000007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8.8000000000000007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2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2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8.8000000000000007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8.8000000000000007</v>
      </c>
    </row>
    <row r="32" spans="1:36" x14ac:dyDescent="0.25">
      <c r="A32" s="13" t="s">
        <v>34</v>
      </c>
      <c r="B32" s="36">
        <v>79.81</v>
      </c>
      <c r="C32" s="36"/>
      <c r="D32" s="36"/>
      <c r="E32" s="36"/>
      <c r="F32" s="36"/>
      <c r="G32" s="36"/>
      <c r="H32" s="36"/>
      <c r="I32" s="36"/>
      <c r="J32" s="36">
        <v>455.48</v>
      </c>
      <c r="K32" s="36">
        <v>34.299999999999997</v>
      </c>
      <c r="L32" s="36">
        <v>2.85</v>
      </c>
      <c r="M32" s="37">
        <v>29</v>
      </c>
      <c r="N32" s="37"/>
      <c r="O32" s="37"/>
      <c r="P32" s="37"/>
      <c r="Q32" s="37"/>
      <c r="R32" s="37"/>
      <c r="S32" s="37"/>
      <c r="T32" s="37">
        <v>47.2</v>
      </c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648.64</v>
      </c>
    </row>
    <row r="33" spans="1:34" s="47" customFormat="1" x14ac:dyDescent="0.25">
      <c r="A33" s="46" t="s">
        <v>35</v>
      </c>
      <c r="B33" s="22">
        <f>B32*$B$8</f>
        <v>351.16400000000004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2004.1120000000003</v>
      </c>
      <c r="K33" s="22">
        <f t="shared" si="30"/>
        <v>150.91999999999999</v>
      </c>
      <c r="L33" s="22">
        <f t="shared" si="30"/>
        <v>12.540000000000001</v>
      </c>
      <c r="M33" s="22">
        <f t="shared" ref="M33:R33" si="31">M32*$B$8</f>
        <v>127.60000000000001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207.68000000000004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2854.0160000000001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79.81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455.48</v>
      </c>
      <c r="K38" s="20">
        <f t="shared" si="39"/>
        <v>34.299999999999997</v>
      </c>
      <c r="L38" s="20">
        <f t="shared" si="39"/>
        <v>2.85</v>
      </c>
      <c r="M38" s="20">
        <f t="shared" ref="M38:S38" si="40">+M32+M34+M36</f>
        <v>29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47.2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648.64</v>
      </c>
    </row>
    <row r="39" spans="1:34" s="47" customFormat="1" x14ac:dyDescent="0.25">
      <c r="A39" s="48" t="s">
        <v>42</v>
      </c>
      <c r="B39" s="19">
        <f>+B33+B35+B37</f>
        <v>351.16400000000004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2004.1120000000003</v>
      </c>
      <c r="K39" s="19">
        <f t="shared" si="42"/>
        <v>150.91999999999999</v>
      </c>
      <c r="L39" s="19">
        <f t="shared" si="42"/>
        <v>12.540000000000001</v>
      </c>
      <c r="M39" s="19">
        <f t="shared" ref="M39:S39" si="43">+M33+M35+M37</f>
        <v>127.60000000000001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207.68000000000004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2854.0160000000001</v>
      </c>
    </row>
    <row r="40" spans="1:34" x14ac:dyDescent="0.25">
      <c r="A40" s="13" t="s">
        <v>43</v>
      </c>
      <c r="B40" s="36">
        <v>205.03</v>
      </c>
      <c r="C40" s="36"/>
      <c r="D40" s="36">
        <v>50</v>
      </c>
      <c r="E40" s="36">
        <v>42.81</v>
      </c>
      <c r="F40" s="36">
        <v>42.75</v>
      </c>
      <c r="G40" s="36">
        <v>17.75</v>
      </c>
      <c r="H40" s="36">
        <v>80.709999999999994</v>
      </c>
      <c r="I40" s="36"/>
      <c r="J40" s="36">
        <v>74.02</v>
      </c>
      <c r="K40" s="36"/>
      <c r="L40" s="36"/>
      <c r="M40" s="36">
        <v>10</v>
      </c>
      <c r="N40" s="36">
        <v>66.78</v>
      </c>
      <c r="O40" s="36"/>
      <c r="P40" s="36">
        <v>14.07</v>
      </c>
      <c r="Q40" s="36"/>
      <c r="R40" s="36">
        <v>37.630000000000003</v>
      </c>
      <c r="S40" s="36"/>
      <c r="T40" s="36">
        <v>93.27</v>
      </c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734.82</v>
      </c>
    </row>
    <row r="41" spans="1:34" s="47" customFormat="1" x14ac:dyDescent="0.25">
      <c r="A41" s="46" t="s">
        <v>44</v>
      </c>
      <c r="B41" s="22">
        <f>B40*$B$8</f>
        <v>902.13200000000006</v>
      </c>
      <c r="C41" s="22">
        <f t="shared" ref="C41:L41" si="45">C40*$B$8</f>
        <v>0</v>
      </c>
      <c r="D41" s="22">
        <f t="shared" si="45"/>
        <v>220.00000000000003</v>
      </c>
      <c r="E41" s="22">
        <f t="shared" si="45"/>
        <v>188.36400000000003</v>
      </c>
      <c r="F41" s="22">
        <f t="shared" si="45"/>
        <v>188.10000000000002</v>
      </c>
      <c r="G41" s="22">
        <f t="shared" si="45"/>
        <v>78.100000000000009</v>
      </c>
      <c r="H41" s="22">
        <f t="shared" si="45"/>
        <v>355.12400000000002</v>
      </c>
      <c r="I41" s="22">
        <f t="shared" si="45"/>
        <v>0</v>
      </c>
      <c r="J41" s="22">
        <f t="shared" si="45"/>
        <v>325.68799999999999</v>
      </c>
      <c r="K41" s="22">
        <f t="shared" si="45"/>
        <v>0</v>
      </c>
      <c r="L41" s="22">
        <f t="shared" si="45"/>
        <v>0</v>
      </c>
      <c r="M41" s="22">
        <f t="shared" ref="M41:R41" si="46">M40*$B$8</f>
        <v>44</v>
      </c>
      <c r="N41" s="22">
        <f t="shared" si="46"/>
        <v>293.83200000000005</v>
      </c>
      <c r="O41" s="22">
        <f t="shared" si="46"/>
        <v>0</v>
      </c>
      <c r="P41" s="22">
        <f t="shared" si="46"/>
        <v>61.908000000000008</v>
      </c>
      <c r="Q41" s="22">
        <f t="shared" si="46"/>
        <v>0</v>
      </c>
      <c r="R41" s="22">
        <f t="shared" si="46"/>
        <v>165.57200000000003</v>
      </c>
      <c r="S41" s="22">
        <f t="shared" ref="S41:AG41" si="47">S40*$B$8</f>
        <v>0</v>
      </c>
      <c r="T41" s="22">
        <f t="shared" si="47"/>
        <v>410.38800000000003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3233.2079999999996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205.03</v>
      </c>
      <c r="C46" s="20">
        <f t="shared" ref="C46:L46" si="54">+C40+C42+C44</f>
        <v>0</v>
      </c>
      <c r="D46" s="20">
        <f t="shared" si="54"/>
        <v>50</v>
      </c>
      <c r="E46" s="20">
        <f t="shared" si="54"/>
        <v>42.81</v>
      </c>
      <c r="F46" s="20">
        <f t="shared" si="54"/>
        <v>42.75</v>
      </c>
      <c r="G46" s="20">
        <f t="shared" si="54"/>
        <v>17.75</v>
      </c>
      <c r="H46" s="20">
        <f t="shared" si="54"/>
        <v>80.709999999999994</v>
      </c>
      <c r="I46" s="20">
        <f t="shared" si="54"/>
        <v>0</v>
      </c>
      <c r="J46" s="20">
        <f t="shared" si="54"/>
        <v>74.02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10</v>
      </c>
      <c r="N46" s="20">
        <f t="shared" si="55"/>
        <v>66.78</v>
      </c>
      <c r="O46" s="20">
        <f t="shared" si="55"/>
        <v>0</v>
      </c>
      <c r="P46" s="20">
        <f t="shared" si="55"/>
        <v>14.07</v>
      </c>
      <c r="Q46" s="20">
        <f t="shared" si="55"/>
        <v>0</v>
      </c>
      <c r="R46" s="20">
        <f t="shared" si="55"/>
        <v>37.630000000000003</v>
      </c>
      <c r="S46" s="20">
        <f t="shared" si="55"/>
        <v>0</v>
      </c>
      <c r="T46" s="20">
        <f t="shared" ref="T46:AG46" si="56">+T40+T42+T44</f>
        <v>93.27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734.82</v>
      </c>
    </row>
    <row r="47" spans="1:34" s="47" customFormat="1" x14ac:dyDescent="0.25">
      <c r="A47" s="48" t="s">
        <v>48</v>
      </c>
      <c r="B47" s="19">
        <f>+B41+B43+B45</f>
        <v>902.13200000000006</v>
      </c>
      <c r="C47" s="19">
        <f t="shared" ref="C47:L47" si="57">+C41+C43+C45</f>
        <v>0</v>
      </c>
      <c r="D47" s="19">
        <f t="shared" si="57"/>
        <v>220.00000000000003</v>
      </c>
      <c r="E47" s="19">
        <f t="shared" si="57"/>
        <v>188.36400000000003</v>
      </c>
      <c r="F47" s="19">
        <f t="shared" si="57"/>
        <v>188.10000000000002</v>
      </c>
      <c r="G47" s="19">
        <f t="shared" si="57"/>
        <v>78.100000000000009</v>
      </c>
      <c r="H47" s="19">
        <f t="shared" si="57"/>
        <v>355.12400000000002</v>
      </c>
      <c r="I47" s="19">
        <f t="shared" si="57"/>
        <v>0</v>
      </c>
      <c r="J47" s="19">
        <f t="shared" si="57"/>
        <v>325.68799999999999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44</v>
      </c>
      <c r="N47" s="19">
        <f t="shared" si="58"/>
        <v>293.83200000000005</v>
      </c>
      <c r="O47" s="19">
        <f t="shared" si="58"/>
        <v>0</v>
      </c>
      <c r="P47" s="19">
        <f t="shared" si="58"/>
        <v>61.908000000000008</v>
      </c>
      <c r="Q47" s="19">
        <f t="shared" si="58"/>
        <v>0</v>
      </c>
      <c r="R47" s="19">
        <f t="shared" si="58"/>
        <v>165.57200000000003</v>
      </c>
      <c r="S47" s="19">
        <f t="shared" si="58"/>
        <v>0</v>
      </c>
      <c r="T47" s="19">
        <f t="shared" ref="T47:AG47" si="59">+T41+T43+T45</f>
        <v>410.38800000000003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3233.2079999999996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630.69000000000005</v>
      </c>
      <c r="C49" s="44">
        <v>1590.89</v>
      </c>
      <c r="D49" s="44">
        <v>418.43</v>
      </c>
      <c r="E49" s="44">
        <v>1956.57</v>
      </c>
      <c r="F49" s="44">
        <v>1738.86</v>
      </c>
      <c r="G49" s="44">
        <v>1809.7</v>
      </c>
      <c r="H49" s="44">
        <v>1884.47</v>
      </c>
      <c r="I49" s="44">
        <v>1672.83</v>
      </c>
      <c r="J49" s="44">
        <v>116.38</v>
      </c>
      <c r="K49" s="44">
        <v>1429.81</v>
      </c>
      <c r="L49" s="44">
        <v>1266.7</v>
      </c>
      <c r="M49" s="45">
        <v>1114.1500000000001</v>
      </c>
      <c r="N49" s="45">
        <v>788.45</v>
      </c>
      <c r="O49" s="45">
        <v>2130.62</v>
      </c>
      <c r="P49" s="45">
        <v>2815.03</v>
      </c>
      <c r="Q49" s="45">
        <v>1845.15</v>
      </c>
      <c r="R49" s="45">
        <v>2403.6799999999998</v>
      </c>
      <c r="S49" s="45">
        <v>1925.444</v>
      </c>
      <c r="T49" s="45">
        <v>1179.97</v>
      </c>
      <c r="U49" s="45">
        <v>585.47</v>
      </c>
      <c r="V49" s="45"/>
      <c r="W49" s="45">
        <v>2040.2</v>
      </c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31343.493999999999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>
        <v>465.6</v>
      </c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465.6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357.69</v>
      </c>
      <c r="C53" s="44">
        <v>688.43</v>
      </c>
      <c r="D53" s="44">
        <v>162.04</v>
      </c>
      <c r="E53" s="44"/>
      <c r="F53" s="44"/>
      <c r="G53" s="44">
        <v>161.26</v>
      </c>
      <c r="H53" s="44">
        <v>141.36000000000001</v>
      </c>
      <c r="I53" s="44"/>
      <c r="J53" s="44"/>
      <c r="K53" s="44"/>
      <c r="L53" s="44">
        <v>600.03</v>
      </c>
      <c r="M53" s="45">
        <v>1237.57</v>
      </c>
      <c r="N53" s="45">
        <v>850.83</v>
      </c>
      <c r="O53" s="45"/>
      <c r="P53" s="45"/>
      <c r="Q53" s="45">
        <v>362.99</v>
      </c>
      <c r="R53" s="45">
        <v>377.39</v>
      </c>
      <c r="S53" s="45"/>
      <c r="T53" s="45"/>
      <c r="U53" s="45"/>
      <c r="V53" s="45">
        <v>118.14</v>
      </c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5057.7299999999996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>
        <v>1.73</v>
      </c>
      <c r="T54" s="45"/>
      <c r="U54" s="45">
        <v>21.46</v>
      </c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23.19</v>
      </c>
    </row>
    <row r="55" spans="1:34" x14ac:dyDescent="0.25">
      <c r="A55" s="17" t="s">
        <v>52</v>
      </c>
      <c r="B55" s="44"/>
      <c r="C55" s="44"/>
      <c r="D55" s="44"/>
      <c r="E55" s="44"/>
      <c r="F55" s="44">
        <v>507.16</v>
      </c>
      <c r="G55" s="44">
        <v>480.91</v>
      </c>
      <c r="H55" s="44">
        <v>336.31</v>
      </c>
      <c r="I55" s="44"/>
      <c r="J55" s="44"/>
      <c r="K55" s="44">
        <v>50.92</v>
      </c>
      <c r="L55" s="44"/>
      <c r="M55" s="45">
        <v>72.37</v>
      </c>
      <c r="N55" s="45"/>
      <c r="O55" s="45">
        <v>23.1</v>
      </c>
      <c r="P55" s="45"/>
      <c r="Q55" s="45">
        <v>22.29</v>
      </c>
      <c r="R55" s="45">
        <v>281.18</v>
      </c>
      <c r="S55" s="45"/>
      <c r="T55" s="45">
        <v>79.58</v>
      </c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1853.82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3764.076</v>
      </c>
      <c r="C64" s="53">
        <f t="shared" ref="C64:AG64" si="61">+C15+C23+C31+C39+C47+C48+C49+C50+C51+C52+C53+C54+C55+C56+C57+C58+C59+C60+C61+C62+C63</f>
        <v>5338.1200000000008</v>
      </c>
      <c r="D64" s="53">
        <f t="shared" si="61"/>
        <v>3138.77</v>
      </c>
      <c r="E64" s="53">
        <f t="shared" si="61"/>
        <v>5766.134</v>
      </c>
      <c r="F64" s="53">
        <f t="shared" si="61"/>
        <v>4766.12</v>
      </c>
      <c r="G64" s="53">
        <f t="shared" si="61"/>
        <v>4708.87</v>
      </c>
      <c r="H64" s="53">
        <f t="shared" si="61"/>
        <v>3936.2640000000001</v>
      </c>
      <c r="I64" s="53">
        <f t="shared" si="61"/>
        <v>4707.93</v>
      </c>
      <c r="J64" s="53">
        <f t="shared" si="61"/>
        <v>3471.3800000000006</v>
      </c>
      <c r="K64" s="53">
        <f t="shared" si="61"/>
        <v>1878.0500000000002</v>
      </c>
      <c r="L64" s="53">
        <f t="shared" si="61"/>
        <v>3674.4700000000003</v>
      </c>
      <c r="M64" s="53">
        <f t="shared" si="61"/>
        <v>4127.6899999999996</v>
      </c>
      <c r="N64" s="53">
        <f t="shared" si="61"/>
        <v>3147.5120000000002</v>
      </c>
      <c r="O64" s="53">
        <f t="shared" si="61"/>
        <v>5414.1200000000008</v>
      </c>
      <c r="P64" s="53">
        <f t="shared" si="61"/>
        <v>6911.7380000000012</v>
      </c>
      <c r="Q64" s="53">
        <f t="shared" si="61"/>
        <v>5091.53</v>
      </c>
      <c r="R64" s="53">
        <f t="shared" si="61"/>
        <v>5964.6220000000003</v>
      </c>
      <c r="S64" s="53">
        <f t="shared" si="61"/>
        <v>5169.9740000000002</v>
      </c>
      <c r="T64" s="53">
        <f t="shared" si="61"/>
        <v>3337.018</v>
      </c>
      <c r="U64" s="53">
        <f t="shared" si="61"/>
        <v>1267.3800000000001</v>
      </c>
      <c r="V64" s="53">
        <f t="shared" si="61"/>
        <v>909.24</v>
      </c>
      <c r="W64" s="53">
        <f t="shared" si="61"/>
        <v>5001.4000000000005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91492.40800000001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D</v>
      </c>
      <c r="D66" s="55" t="str">
        <f t="shared" ref="D66:AG66" si="62">D11</f>
        <v>CAJA 4 D</v>
      </c>
      <c r="E66" s="55" t="str">
        <f t="shared" si="62"/>
        <v>CAJA 5 D</v>
      </c>
      <c r="F66" s="55" t="str">
        <f t="shared" si="62"/>
        <v>CAJA 6 D</v>
      </c>
      <c r="G66" s="55" t="str">
        <f t="shared" si="62"/>
        <v>CAJA 7 D</v>
      </c>
      <c r="H66" s="55" t="str">
        <f t="shared" si="62"/>
        <v>CAJA 8 D</v>
      </c>
      <c r="I66" s="55" t="str">
        <f t="shared" si="62"/>
        <v>CAJA 9 D</v>
      </c>
      <c r="J66" s="55" t="str">
        <f t="shared" si="62"/>
        <v>CAJA 10 D</v>
      </c>
      <c r="K66" s="55" t="str">
        <f t="shared" si="62"/>
        <v>CAJA 15 D</v>
      </c>
      <c r="L66" s="55" t="str">
        <f t="shared" si="62"/>
        <v>CAJA 1 N</v>
      </c>
      <c r="M66" s="55" t="str">
        <f t="shared" si="62"/>
        <v>CAJA 3 N</v>
      </c>
      <c r="N66" s="55" t="str">
        <f t="shared" si="62"/>
        <v>CAJA 4 N</v>
      </c>
      <c r="O66" s="55" t="str">
        <f t="shared" si="62"/>
        <v>CAJA 5 N</v>
      </c>
      <c r="P66" s="55" t="str">
        <f t="shared" si="62"/>
        <v>CAJA 6 N</v>
      </c>
      <c r="Q66" s="55" t="str">
        <f t="shared" si="62"/>
        <v>CAJA 7 N</v>
      </c>
      <c r="R66" s="55" t="str">
        <f t="shared" si="62"/>
        <v>CAJA 8 N</v>
      </c>
      <c r="S66" s="55" t="str">
        <f t="shared" si="62"/>
        <v>CAJA 9 N</v>
      </c>
      <c r="T66" s="55" t="str">
        <f t="shared" si="62"/>
        <v>CAJA 10 N</v>
      </c>
      <c r="U66" s="55" t="str">
        <f t="shared" si="62"/>
        <v>CAJA 12 N</v>
      </c>
      <c r="V66" s="55" t="str">
        <f t="shared" si="62"/>
        <v>CAJA 14 N</v>
      </c>
      <c r="W66" s="55" t="str">
        <f t="shared" si="62"/>
        <v>CAJA 15 N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3741.75</v>
      </c>
      <c r="C67" s="57">
        <f t="shared" ref="C67:L67" si="63">C12</f>
        <v>5337.8</v>
      </c>
      <c r="D67" s="57">
        <f t="shared" si="63"/>
        <v>3131.32</v>
      </c>
      <c r="E67" s="57">
        <f t="shared" si="63"/>
        <v>5690.65</v>
      </c>
      <c r="F67" s="57">
        <f t="shared" si="63"/>
        <v>4687.6499999999996</v>
      </c>
      <c r="G67" s="57">
        <f t="shared" si="63"/>
        <v>4707.2</v>
      </c>
      <c r="H67" s="57">
        <f t="shared" si="63"/>
        <v>3934.24</v>
      </c>
      <c r="I67" s="57">
        <f t="shared" si="63"/>
        <v>4708</v>
      </c>
      <c r="J67" s="57">
        <f t="shared" si="63"/>
        <v>3460.21</v>
      </c>
      <c r="K67" s="57">
        <f t="shared" si="63"/>
        <v>1869.62</v>
      </c>
      <c r="L67" s="57">
        <f t="shared" si="63"/>
        <v>3633.04</v>
      </c>
      <c r="M67" s="57">
        <f t="shared" ref="M67:AG67" si="64">M12</f>
        <v>4123.7299999999996</v>
      </c>
      <c r="N67" s="57">
        <f t="shared" si="64"/>
        <v>3144.25</v>
      </c>
      <c r="O67" s="57">
        <f t="shared" si="64"/>
        <v>5304.98</v>
      </c>
      <c r="P67" s="57">
        <f t="shared" si="64"/>
        <v>6815.43</v>
      </c>
      <c r="Q67" s="57">
        <f t="shared" si="64"/>
        <v>5086.67</v>
      </c>
      <c r="R67" s="57">
        <f t="shared" si="64"/>
        <v>5905.86</v>
      </c>
      <c r="S67" s="57">
        <f t="shared" si="64"/>
        <v>5165.46</v>
      </c>
      <c r="T67" s="57">
        <f t="shared" si="64"/>
        <v>3337.38</v>
      </c>
      <c r="U67" s="57">
        <f t="shared" si="64"/>
        <v>1264.03</v>
      </c>
      <c r="V67" s="57">
        <f t="shared" si="64"/>
        <v>911.55</v>
      </c>
      <c r="W67" s="57">
        <f t="shared" si="64"/>
        <v>4992.2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90953.020000000019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3741.75</v>
      </c>
      <c r="C69" s="59">
        <f t="shared" ref="C69:L69" si="67">+C67+C68</f>
        <v>5337.8</v>
      </c>
      <c r="D69" s="59">
        <f t="shared" si="67"/>
        <v>3131.32</v>
      </c>
      <c r="E69" s="59">
        <f t="shared" si="67"/>
        <v>5690.65</v>
      </c>
      <c r="F69" s="59">
        <f t="shared" si="67"/>
        <v>4687.6499999999996</v>
      </c>
      <c r="G69" s="59">
        <f t="shared" si="67"/>
        <v>4707.2</v>
      </c>
      <c r="H69" s="59">
        <f t="shared" si="67"/>
        <v>3934.24</v>
      </c>
      <c r="I69" s="59">
        <f t="shared" si="67"/>
        <v>4708</v>
      </c>
      <c r="J69" s="59">
        <f t="shared" si="67"/>
        <v>3460.21</v>
      </c>
      <c r="K69" s="59">
        <f t="shared" si="67"/>
        <v>1869.62</v>
      </c>
      <c r="L69" s="59">
        <f t="shared" si="67"/>
        <v>3633.04</v>
      </c>
      <c r="M69" s="59">
        <f t="shared" ref="M69:AG69" si="68">+M67+M68</f>
        <v>4123.7299999999996</v>
      </c>
      <c r="N69" s="59">
        <f t="shared" si="68"/>
        <v>3144.25</v>
      </c>
      <c r="O69" s="59">
        <f t="shared" si="68"/>
        <v>5304.98</v>
      </c>
      <c r="P69" s="59">
        <f t="shared" si="68"/>
        <v>6815.43</v>
      </c>
      <c r="Q69" s="59">
        <f t="shared" si="68"/>
        <v>5086.67</v>
      </c>
      <c r="R69" s="59">
        <f t="shared" si="68"/>
        <v>5905.86</v>
      </c>
      <c r="S69" s="59">
        <f t="shared" si="68"/>
        <v>5165.46</v>
      </c>
      <c r="T69" s="59">
        <f t="shared" si="68"/>
        <v>3337.38</v>
      </c>
      <c r="U69" s="59">
        <f t="shared" si="68"/>
        <v>1264.03</v>
      </c>
      <c r="V69" s="59">
        <f t="shared" si="68"/>
        <v>911.55</v>
      </c>
      <c r="W69" s="59">
        <f t="shared" si="68"/>
        <v>4992.2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90953.020000000019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22.326000000000022</v>
      </c>
      <c r="C70" s="57">
        <f t="shared" si="69"/>
        <v>0.32000000000061846</v>
      </c>
      <c r="D70" s="57">
        <f t="shared" si="69"/>
        <v>7.4499999999998181</v>
      </c>
      <c r="E70" s="57">
        <f t="shared" si="69"/>
        <v>75.484000000000378</v>
      </c>
      <c r="F70" s="57">
        <f t="shared" si="69"/>
        <v>78.470000000000255</v>
      </c>
      <c r="G70" s="57">
        <f t="shared" si="69"/>
        <v>1.6700000000000728</v>
      </c>
      <c r="H70" s="57">
        <f t="shared" si="69"/>
        <v>2.024000000000342</v>
      </c>
      <c r="I70" s="57">
        <f t="shared" si="69"/>
        <v>-6.9999999999708962E-2</v>
      </c>
      <c r="J70" s="57">
        <f t="shared" si="69"/>
        <v>11.170000000000528</v>
      </c>
      <c r="K70" s="57">
        <f t="shared" si="69"/>
        <v>8.430000000000291</v>
      </c>
      <c r="L70" s="57">
        <f t="shared" si="69"/>
        <v>41.430000000000291</v>
      </c>
      <c r="M70" s="57">
        <f t="shared" ref="M70:AG70" si="70">+M64-M69</f>
        <v>3.9600000000000364</v>
      </c>
      <c r="N70" s="57">
        <f t="shared" si="70"/>
        <v>3.262000000000171</v>
      </c>
      <c r="O70" s="57">
        <f t="shared" si="70"/>
        <v>109.14000000000124</v>
      </c>
      <c r="P70" s="57">
        <f t="shared" si="70"/>
        <v>96.308000000000902</v>
      </c>
      <c r="Q70" s="57">
        <f t="shared" si="70"/>
        <v>4.8599999999996726</v>
      </c>
      <c r="R70" s="57">
        <f t="shared" si="70"/>
        <v>58.762000000000626</v>
      </c>
      <c r="S70" s="57">
        <f t="shared" si="70"/>
        <v>4.5140000000001237</v>
      </c>
      <c r="T70" s="57">
        <f t="shared" si="70"/>
        <v>-0.36200000000008004</v>
      </c>
      <c r="U70" s="57">
        <f t="shared" si="70"/>
        <v>3.3500000000001364</v>
      </c>
      <c r="V70" s="57">
        <f t="shared" si="70"/>
        <v>-2.3099999999999454</v>
      </c>
      <c r="W70" s="57">
        <f t="shared" si="70"/>
        <v>9.2000000000007276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539.38800000000651</v>
      </c>
    </row>
    <row r="71" spans="1:34" ht="101.25" customHeight="1" x14ac:dyDescent="0.25">
      <c r="A71" s="77" t="s">
        <v>96</v>
      </c>
      <c r="B71" s="14" t="s">
        <v>143</v>
      </c>
      <c r="C71" s="14"/>
      <c r="D71" s="14"/>
      <c r="E71" s="14" t="s">
        <v>147</v>
      </c>
      <c r="F71" s="14" t="s">
        <v>148</v>
      </c>
      <c r="G71" s="14"/>
      <c r="H71" s="14"/>
      <c r="I71" s="14"/>
      <c r="J71" s="14" t="s">
        <v>151</v>
      </c>
      <c r="K71" s="14" t="s">
        <v>152</v>
      </c>
      <c r="L71" s="14" t="s">
        <v>156</v>
      </c>
      <c r="M71" s="29"/>
      <c r="N71" s="29" t="s">
        <v>157</v>
      </c>
      <c r="O71" s="29" t="s">
        <v>159</v>
      </c>
      <c r="P71" s="29" t="s">
        <v>160</v>
      </c>
      <c r="Q71" s="29"/>
      <c r="R71" s="29" t="s">
        <v>161</v>
      </c>
      <c r="S71" s="29" t="s">
        <v>165</v>
      </c>
      <c r="T71" s="29"/>
      <c r="U71" s="29"/>
      <c r="V71" s="29" t="s">
        <v>166</v>
      </c>
      <c r="W71" s="29" t="s">
        <v>169</v>
      </c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144</v>
      </c>
      <c r="F72" s="12" t="s">
        <v>149</v>
      </c>
      <c r="J72" s="12" t="s">
        <v>149</v>
      </c>
      <c r="N72" s="12" t="s">
        <v>158</v>
      </c>
      <c r="R72" s="12" t="s">
        <v>162</v>
      </c>
      <c r="V72" s="12" t="s">
        <v>167</v>
      </c>
      <c r="AH72" s="47"/>
    </row>
    <row r="73" spans="1:34" x14ac:dyDescent="0.25">
      <c r="B73" s="12" t="s">
        <v>145</v>
      </c>
      <c r="F73" s="12" t="s">
        <v>150</v>
      </c>
      <c r="R73" s="12" t="s">
        <v>163</v>
      </c>
      <c r="V73" s="12" t="s">
        <v>168</v>
      </c>
      <c r="AH73" s="47"/>
    </row>
    <row r="74" spans="1:34" x14ac:dyDescent="0.25">
      <c r="B74" s="12" t="s">
        <v>146</v>
      </c>
      <c r="R74" s="12" t="s">
        <v>164</v>
      </c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G44" activePane="bottomRight" state="frozen"/>
      <selection pane="topRight" activeCell="B1" sqref="B1"/>
      <selection pane="bottomLeft" activeCell="A5" sqref="A5"/>
      <selection pane="bottomRight" activeCell="AH58" sqref="AH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4.4000000000000004</v>
      </c>
      <c r="C8" s="1" t="s">
        <v>38</v>
      </c>
      <c r="D8" s="2">
        <v>4.4000000000000004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58</v>
      </c>
      <c r="D11" s="5" t="s">
        <v>59</v>
      </c>
      <c r="E11" s="5" t="s">
        <v>61</v>
      </c>
      <c r="F11" s="5" t="s">
        <v>63</v>
      </c>
      <c r="G11" s="5" t="s">
        <v>67</v>
      </c>
      <c r="H11" s="5" t="s">
        <v>69</v>
      </c>
      <c r="I11" s="5" t="s">
        <v>54</v>
      </c>
      <c r="J11" s="5" t="s">
        <v>58</v>
      </c>
      <c r="K11" s="5" t="s">
        <v>60</v>
      </c>
      <c r="L11" s="5" t="s">
        <v>62</v>
      </c>
      <c r="M11" s="5" t="s">
        <v>64</v>
      </c>
      <c r="N11" s="5" t="s">
        <v>68</v>
      </c>
      <c r="O11" s="5" t="s">
        <v>70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2053.8200000000002</v>
      </c>
      <c r="C12" s="26">
        <v>1702.02</v>
      </c>
      <c r="D12" s="26">
        <v>1540.97</v>
      </c>
      <c r="E12" s="26">
        <v>2143.81</v>
      </c>
      <c r="F12" s="26">
        <v>1909.47</v>
      </c>
      <c r="G12" s="26">
        <v>964.26</v>
      </c>
      <c r="H12" s="26">
        <v>966.64</v>
      </c>
      <c r="I12" s="26">
        <v>2636.18</v>
      </c>
      <c r="J12" s="26">
        <v>2771.72</v>
      </c>
      <c r="K12" s="26">
        <v>3304.17</v>
      </c>
      <c r="L12" s="26">
        <v>2831.46</v>
      </c>
      <c r="M12" s="26">
        <v>3689.08</v>
      </c>
      <c r="N12" s="26">
        <v>2324.1799999999998</v>
      </c>
      <c r="O12" s="26">
        <v>2567.89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31405.67</v>
      </c>
      <c r="AI12" s="26">
        <v>31598.84</v>
      </c>
      <c r="AJ12" s="69">
        <f>+AI12-AH12</f>
        <v>193.17000000000189</v>
      </c>
    </row>
    <row r="13" spans="1:36" ht="19.5" customHeight="1" x14ac:dyDescent="0.25">
      <c r="A13" s="25" t="s">
        <v>117</v>
      </c>
      <c r="B13" s="26">
        <v>6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6</v>
      </c>
      <c r="AI13" s="26"/>
      <c r="AJ13" s="69">
        <f>+AI13-AH13</f>
        <v>-6</v>
      </c>
    </row>
    <row r="14" spans="1:36" ht="19.5" customHeight="1" x14ac:dyDescent="0.25">
      <c r="A14" s="25" t="s">
        <v>118</v>
      </c>
      <c r="B14" s="26">
        <v>12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12</v>
      </c>
      <c r="AI14" s="26"/>
      <c r="AJ14" s="69">
        <f>+AI14-AH14</f>
        <v>-12</v>
      </c>
    </row>
    <row r="15" spans="1:36" x14ac:dyDescent="0.25">
      <c r="A15" s="13" t="s">
        <v>0</v>
      </c>
      <c r="B15" s="23">
        <v>86</v>
      </c>
      <c r="C15" s="23">
        <v>11.5</v>
      </c>
      <c r="D15" s="23">
        <v>0</v>
      </c>
      <c r="E15" s="23">
        <v>0</v>
      </c>
      <c r="F15" s="23"/>
      <c r="G15" s="23">
        <v>4.9000000000000004</v>
      </c>
      <c r="H15" s="23">
        <v>10.199999999999999</v>
      </c>
      <c r="I15" s="23">
        <v>59</v>
      </c>
      <c r="J15" s="23"/>
      <c r="K15" s="23"/>
      <c r="L15" s="23">
        <v>65</v>
      </c>
      <c r="M15" s="23"/>
      <c r="N15" s="23">
        <v>155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391.6</v>
      </c>
    </row>
    <row r="16" spans="1:36" s="32" customFormat="1" x14ac:dyDescent="0.25">
      <c r="A16" s="30" t="s">
        <v>20</v>
      </c>
      <c r="B16" s="31">
        <v>141</v>
      </c>
      <c r="C16" s="31">
        <v>190</v>
      </c>
      <c r="D16" s="31">
        <v>191</v>
      </c>
      <c r="E16" s="31">
        <v>266</v>
      </c>
      <c r="F16" s="31">
        <v>220</v>
      </c>
      <c r="G16" s="31">
        <v>122</v>
      </c>
      <c r="H16" s="31">
        <v>65</v>
      </c>
      <c r="I16" s="31">
        <v>260</v>
      </c>
      <c r="J16" s="31">
        <v>339</v>
      </c>
      <c r="K16" s="31">
        <v>301</v>
      </c>
      <c r="L16" s="31">
        <v>264</v>
      </c>
      <c r="M16" s="31">
        <v>357</v>
      </c>
      <c r="N16" s="31">
        <v>231</v>
      </c>
      <c r="O16" s="31">
        <v>217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3164</v>
      </c>
      <c r="AJ16" s="70"/>
    </row>
    <row r="17" spans="1:36" s="47" customFormat="1" x14ac:dyDescent="0.25">
      <c r="A17" s="46" t="s">
        <v>27</v>
      </c>
      <c r="B17" s="22">
        <f>B16*$B$8</f>
        <v>620.40000000000009</v>
      </c>
      <c r="C17" s="22">
        <f>C16*$B$8</f>
        <v>836.00000000000011</v>
      </c>
      <c r="D17" s="22">
        <f t="shared" ref="D17:AG17" si="2">D16*$B$8</f>
        <v>840.40000000000009</v>
      </c>
      <c r="E17" s="22">
        <f t="shared" si="2"/>
        <v>1170.4000000000001</v>
      </c>
      <c r="F17" s="22">
        <f t="shared" si="2"/>
        <v>968.00000000000011</v>
      </c>
      <c r="G17" s="22">
        <f t="shared" si="2"/>
        <v>536.80000000000007</v>
      </c>
      <c r="H17" s="22">
        <f t="shared" si="2"/>
        <v>286</v>
      </c>
      <c r="I17" s="22">
        <f t="shared" si="2"/>
        <v>1144</v>
      </c>
      <c r="J17" s="22">
        <f t="shared" si="2"/>
        <v>1491.6000000000001</v>
      </c>
      <c r="K17" s="22">
        <f t="shared" si="2"/>
        <v>1324.4</v>
      </c>
      <c r="L17" s="22">
        <f t="shared" si="2"/>
        <v>1161.6000000000001</v>
      </c>
      <c r="M17" s="22">
        <f t="shared" si="2"/>
        <v>1570.8000000000002</v>
      </c>
      <c r="N17" s="22">
        <f t="shared" si="2"/>
        <v>1016.4000000000001</v>
      </c>
      <c r="O17" s="22">
        <f t="shared" si="2"/>
        <v>954.80000000000007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13921.6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141</v>
      </c>
      <c r="C22" s="20">
        <f t="shared" ref="C22:AG23" si="5">+C16+C18+C20</f>
        <v>190</v>
      </c>
      <c r="D22" s="20">
        <f t="shared" si="5"/>
        <v>191</v>
      </c>
      <c r="E22" s="20">
        <f t="shared" si="5"/>
        <v>266</v>
      </c>
      <c r="F22" s="20">
        <f t="shared" si="5"/>
        <v>220</v>
      </c>
      <c r="G22" s="20">
        <f t="shared" si="5"/>
        <v>122</v>
      </c>
      <c r="H22" s="20">
        <f t="shared" si="5"/>
        <v>65</v>
      </c>
      <c r="I22" s="20">
        <f t="shared" si="5"/>
        <v>260</v>
      </c>
      <c r="J22" s="20">
        <f t="shared" si="5"/>
        <v>339</v>
      </c>
      <c r="K22" s="20">
        <f t="shared" si="5"/>
        <v>301</v>
      </c>
      <c r="L22" s="20">
        <f t="shared" si="5"/>
        <v>264</v>
      </c>
      <c r="M22" s="20">
        <f t="shared" si="5"/>
        <v>357</v>
      </c>
      <c r="N22" s="20">
        <f t="shared" si="5"/>
        <v>231</v>
      </c>
      <c r="O22" s="20">
        <f t="shared" si="5"/>
        <v>217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3164</v>
      </c>
    </row>
    <row r="23" spans="1:36" s="47" customFormat="1" x14ac:dyDescent="0.25">
      <c r="A23" s="48" t="s">
        <v>26</v>
      </c>
      <c r="B23" s="19">
        <f>+B17+B19+B21</f>
        <v>620.40000000000009</v>
      </c>
      <c r="C23" s="19">
        <f t="shared" si="5"/>
        <v>836.00000000000011</v>
      </c>
      <c r="D23" s="19">
        <f t="shared" si="5"/>
        <v>840.40000000000009</v>
      </c>
      <c r="E23" s="19">
        <f t="shared" si="5"/>
        <v>1170.4000000000001</v>
      </c>
      <c r="F23" s="19">
        <f t="shared" si="5"/>
        <v>968.00000000000011</v>
      </c>
      <c r="G23" s="19">
        <f t="shared" si="5"/>
        <v>536.80000000000007</v>
      </c>
      <c r="H23" s="19">
        <f t="shared" si="5"/>
        <v>286</v>
      </c>
      <c r="I23" s="19">
        <f t="shared" si="5"/>
        <v>1144</v>
      </c>
      <c r="J23" s="19">
        <f t="shared" si="5"/>
        <v>1491.6000000000001</v>
      </c>
      <c r="K23" s="19">
        <f t="shared" si="5"/>
        <v>1324.4</v>
      </c>
      <c r="L23" s="19">
        <f t="shared" si="5"/>
        <v>1161.6000000000001</v>
      </c>
      <c r="M23" s="19">
        <f t="shared" si="5"/>
        <v>1570.8000000000002</v>
      </c>
      <c r="N23" s="19">
        <f t="shared" si="5"/>
        <v>1016.4000000000001</v>
      </c>
      <c r="O23" s="19">
        <f t="shared" si="5"/>
        <v>954.80000000000007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13921.6</v>
      </c>
    </row>
    <row r="24" spans="1:36" x14ac:dyDescent="0.25">
      <c r="A24" s="13" t="s">
        <v>28</v>
      </c>
      <c r="B24" s="34"/>
      <c r="C24" s="34"/>
      <c r="D24" s="34"/>
      <c r="E24" s="34"/>
      <c r="F24" s="34">
        <v>20</v>
      </c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20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88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88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20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20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88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88</v>
      </c>
    </row>
    <row r="32" spans="1:36" x14ac:dyDescent="0.25">
      <c r="A32" s="13" t="s">
        <v>34</v>
      </c>
      <c r="B32" s="36"/>
      <c r="C32" s="36">
        <v>14.47</v>
      </c>
      <c r="D32" s="36"/>
      <c r="E32" s="36"/>
      <c r="F32" s="36"/>
      <c r="G32" s="36">
        <v>23.46</v>
      </c>
      <c r="H32" s="36"/>
      <c r="I32" s="36"/>
      <c r="J32" s="36"/>
      <c r="K32" s="36">
        <v>36.049999999999997</v>
      </c>
      <c r="L32" s="36"/>
      <c r="M32" s="37">
        <v>70.12</v>
      </c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144.1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63.668000000000006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103.22400000000002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158.62</v>
      </c>
      <c r="L33" s="22">
        <f t="shared" si="12"/>
        <v>0</v>
      </c>
      <c r="M33" s="22">
        <f t="shared" si="12"/>
        <v>308.52800000000002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634.04000000000008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14.47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23.46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36.049999999999997</v>
      </c>
      <c r="L38" s="20">
        <f t="shared" si="15"/>
        <v>0</v>
      </c>
      <c r="M38" s="20">
        <f t="shared" si="15"/>
        <v>70.12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144.1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63.668000000000006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103.22400000000002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158.62</v>
      </c>
      <c r="L39" s="19">
        <f t="shared" si="15"/>
        <v>0</v>
      </c>
      <c r="M39" s="19">
        <f t="shared" si="15"/>
        <v>308.52800000000002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634.04000000000008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>
        <v>14.55</v>
      </c>
      <c r="L40" s="36"/>
      <c r="M40" s="36"/>
      <c r="N40" s="36">
        <v>15.81</v>
      </c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30.36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64.02000000000001</v>
      </c>
      <c r="L41" s="22">
        <f t="shared" si="16"/>
        <v>0</v>
      </c>
      <c r="M41" s="22">
        <f t="shared" si="16"/>
        <v>0</v>
      </c>
      <c r="N41" s="22">
        <f t="shared" si="16"/>
        <v>69.564000000000007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133.584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14.55</v>
      </c>
      <c r="L46" s="20">
        <f t="shared" si="19"/>
        <v>0</v>
      </c>
      <c r="M46" s="20">
        <f t="shared" si="19"/>
        <v>0</v>
      </c>
      <c r="N46" s="20">
        <f t="shared" si="19"/>
        <v>15.81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30.36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64.02000000000001</v>
      </c>
      <c r="L47" s="19">
        <f t="shared" si="19"/>
        <v>0</v>
      </c>
      <c r="M47" s="19">
        <f t="shared" si="19"/>
        <v>0</v>
      </c>
      <c r="N47" s="19">
        <f t="shared" si="19"/>
        <v>69.564000000000007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133.584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738.36</v>
      </c>
      <c r="C49" s="44">
        <v>759.99</v>
      </c>
      <c r="D49" s="44">
        <v>439.14</v>
      </c>
      <c r="E49" s="44">
        <v>678.94</v>
      </c>
      <c r="F49" s="44">
        <v>551.73</v>
      </c>
      <c r="G49" s="44">
        <v>322.27</v>
      </c>
      <c r="H49" s="44">
        <v>486.58</v>
      </c>
      <c r="I49" s="44">
        <v>408.85</v>
      </c>
      <c r="J49" s="44">
        <v>869.4</v>
      </c>
      <c r="K49" s="44">
        <v>1242.8900000000001</v>
      </c>
      <c r="L49" s="44">
        <v>1244.94</v>
      </c>
      <c r="M49" s="45">
        <v>1024.58</v>
      </c>
      <c r="N49" s="45">
        <v>1044.92</v>
      </c>
      <c r="O49" s="45">
        <v>1088.8800000000001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10901.470000000001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>
        <v>129.47</v>
      </c>
      <c r="C52" s="44"/>
      <c r="D52" s="44">
        <v>94.22</v>
      </c>
      <c r="E52" s="44">
        <v>332.69</v>
      </c>
      <c r="F52" s="44">
        <v>217.25</v>
      </c>
      <c r="G52" s="44"/>
      <c r="H52" s="44"/>
      <c r="I52" s="44">
        <v>511.89</v>
      </c>
      <c r="J52" s="44"/>
      <c r="K52" s="44"/>
      <c r="L52" s="44">
        <v>204.9</v>
      </c>
      <c r="M52" s="45">
        <v>300.94</v>
      </c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1791.3600000000001</v>
      </c>
    </row>
    <row r="53" spans="1:34" x14ac:dyDescent="0.25">
      <c r="A53" s="17" t="s">
        <v>18</v>
      </c>
      <c r="B53" s="44">
        <v>259.47000000000003</v>
      </c>
      <c r="C53" s="44">
        <v>33.22</v>
      </c>
      <c r="D53" s="44">
        <v>104.97</v>
      </c>
      <c r="E53" s="44"/>
      <c r="F53" s="44">
        <v>118.39</v>
      </c>
      <c r="G53" s="44"/>
      <c r="H53" s="44">
        <v>117.83</v>
      </c>
      <c r="I53" s="44">
        <v>513.66</v>
      </c>
      <c r="J53" s="44">
        <v>399.03</v>
      </c>
      <c r="K53" s="44">
        <v>390.87</v>
      </c>
      <c r="L53" s="44"/>
      <c r="M53" s="45">
        <v>494.66</v>
      </c>
      <c r="N53" s="45"/>
      <c r="O53" s="45">
        <v>581.66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3013.7599999999998</v>
      </c>
    </row>
    <row r="54" spans="1:34" x14ac:dyDescent="0.25">
      <c r="A54" s="17" t="s">
        <v>114</v>
      </c>
      <c r="B54" s="44"/>
      <c r="C54" s="44"/>
      <c r="D54" s="44"/>
      <c r="E54" s="44">
        <v>43.83</v>
      </c>
      <c r="F54" s="44"/>
      <c r="G54" s="44"/>
      <c r="H54" s="44"/>
      <c r="I54" s="44"/>
      <c r="J54" s="44"/>
      <c r="K54" s="44">
        <v>80.819999999999993</v>
      </c>
      <c r="L54" s="44">
        <v>35.51</v>
      </c>
      <c r="M54" s="45"/>
      <c r="N54" s="45">
        <v>38.880000000000003</v>
      </c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199.04</v>
      </c>
    </row>
    <row r="55" spans="1:34" x14ac:dyDescent="0.25">
      <c r="A55" s="17" t="s">
        <v>52</v>
      </c>
      <c r="B55" s="44">
        <v>241.29</v>
      </c>
      <c r="C55" s="44"/>
      <c r="D55" s="44">
        <v>87.29</v>
      </c>
      <c r="E55" s="44">
        <v>22.86</v>
      </c>
      <c r="F55" s="44">
        <v>56.71</v>
      </c>
      <c r="G55" s="44"/>
      <c r="H55" s="44">
        <v>70.599999999999994</v>
      </c>
      <c r="I55" s="44"/>
      <c r="J55" s="44">
        <v>34.42</v>
      </c>
      <c r="K55" s="44"/>
      <c r="L55" s="44">
        <v>167.75</v>
      </c>
      <c r="M55" s="45">
        <v>43.96</v>
      </c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724.88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2074.9900000000002</v>
      </c>
      <c r="C64" s="53">
        <f t="shared" ref="C64:AG64" si="21">+C15+C23+C31+C39+C47+C48+C49+C50+C51+C52+C53+C54+C55+C56+C57+C58+C59+C60+C61+C62+C63</f>
        <v>1704.3780000000002</v>
      </c>
      <c r="D64" s="53">
        <f t="shared" si="21"/>
        <v>1566.02</v>
      </c>
      <c r="E64" s="53">
        <f t="shared" si="21"/>
        <v>2248.7200000000003</v>
      </c>
      <c r="F64" s="53">
        <f t="shared" si="21"/>
        <v>2000.0800000000002</v>
      </c>
      <c r="G64" s="53">
        <f t="shared" si="21"/>
        <v>967.19400000000007</v>
      </c>
      <c r="H64" s="53">
        <f t="shared" si="21"/>
        <v>971.21</v>
      </c>
      <c r="I64" s="53">
        <f t="shared" si="21"/>
        <v>2637.3999999999996</v>
      </c>
      <c r="J64" s="53">
        <f t="shared" si="21"/>
        <v>2794.45</v>
      </c>
      <c r="K64" s="53">
        <f t="shared" si="21"/>
        <v>3261.6200000000003</v>
      </c>
      <c r="L64" s="53">
        <f t="shared" si="21"/>
        <v>2879.7000000000003</v>
      </c>
      <c r="M64" s="53">
        <f t="shared" si="21"/>
        <v>3743.4680000000003</v>
      </c>
      <c r="N64" s="53">
        <f t="shared" si="21"/>
        <v>2324.7640000000001</v>
      </c>
      <c r="O64" s="53">
        <f t="shared" si="21"/>
        <v>2625.34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31799.333999999999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N</v>
      </c>
      <c r="D66" s="55" t="str">
        <f t="shared" ref="D66:AG67" si="22">D11</f>
        <v>CAJA 4 D</v>
      </c>
      <c r="E66" s="55" t="str">
        <f t="shared" si="22"/>
        <v>CAJA 5 D</v>
      </c>
      <c r="F66" s="55" t="str">
        <f t="shared" si="22"/>
        <v>CAJA 6 D</v>
      </c>
      <c r="G66" s="55" t="str">
        <f t="shared" si="22"/>
        <v>CAJA 8 D</v>
      </c>
      <c r="H66" s="55" t="str">
        <f t="shared" si="22"/>
        <v>CAJA 9 D</v>
      </c>
      <c r="I66" s="55" t="str">
        <f t="shared" si="22"/>
        <v>CAJA 1 N</v>
      </c>
      <c r="J66" s="55" t="str">
        <f t="shared" si="22"/>
        <v>CAJA 3 N</v>
      </c>
      <c r="K66" s="55" t="str">
        <f t="shared" si="22"/>
        <v>CAJA 4 N</v>
      </c>
      <c r="L66" s="55" t="str">
        <f t="shared" si="22"/>
        <v>CAJA 5 N</v>
      </c>
      <c r="M66" s="55" t="str">
        <f t="shared" si="22"/>
        <v>CAJA 6 N</v>
      </c>
      <c r="N66" s="55" t="str">
        <f t="shared" si="22"/>
        <v>CAJA 8 N</v>
      </c>
      <c r="O66" s="55" t="str">
        <f t="shared" si="22"/>
        <v>CAJA 9 N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2053.8200000000002</v>
      </c>
      <c r="C67" s="57">
        <f t="shared" ref="C67:L67" si="23">C12</f>
        <v>1702.02</v>
      </c>
      <c r="D67" s="57">
        <f t="shared" si="23"/>
        <v>1540.97</v>
      </c>
      <c r="E67" s="57">
        <f t="shared" si="23"/>
        <v>2143.81</v>
      </c>
      <c r="F67" s="57">
        <f t="shared" si="23"/>
        <v>1909.47</v>
      </c>
      <c r="G67" s="57">
        <f t="shared" si="23"/>
        <v>964.26</v>
      </c>
      <c r="H67" s="57">
        <f t="shared" si="23"/>
        <v>966.64</v>
      </c>
      <c r="I67" s="57">
        <f t="shared" si="23"/>
        <v>2636.18</v>
      </c>
      <c r="J67" s="57">
        <f t="shared" si="23"/>
        <v>2771.72</v>
      </c>
      <c r="K67" s="57">
        <f t="shared" si="23"/>
        <v>3304.17</v>
      </c>
      <c r="L67" s="57">
        <f t="shared" si="23"/>
        <v>2831.46</v>
      </c>
      <c r="M67" s="57">
        <f t="shared" si="22"/>
        <v>3689.08</v>
      </c>
      <c r="N67" s="57">
        <f t="shared" si="22"/>
        <v>2324.1799999999998</v>
      </c>
      <c r="O67" s="57">
        <f t="shared" si="22"/>
        <v>2567.89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31405.67</v>
      </c>
    </row>
    <row r="68" spans="1:34" s="47" customFormat="1" x14ac:dyDescent="0.25">
      <c r="A68" s="58" t="s">
        <v>93</v>
      </c>
      <c r="B68" s="59">
        <f t="shared" ref="B68:AG68" si="24">+B13+B14</f>
        <v>18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18</v>
      </c>
    </row>
    <row r="69" spans="1:34" s="47" customFormat="1" x14ac:dyDescent="0.25">
      <c r="A69" s="58" t="s">
        <v>94</v>
      </c>
      <c r="B69" s="59">
        <f>+B67+B68</f>
        <v>2071.8200000000002</v>
      </c>
      <c r="C69" s="59">
        <f t="shared" ref="C69:AG69" si="25">+C67+C68</f>
        <v>1702.02</v>
      </c>
      <c r="D69" s="59">
        <f t="shared" si="25"/>
        <v>1540.97</v>
      </c>
      <c r="E69" s="59">
        <f t="shared" si="25"/>
        <v>2143.81</v>
      </c>
      <c r="F69" s="59">
        <f t="shared" si="25"/>
        <v>1909.47</v>
      </c>
      <c r="G69" s="59">
        <f t="shared" si="25"/>
        <v>964.26</v>
      </c>
      <c r="H69" s="59">
        <f t="shared" si="25"/>
        <v>966.64</v>
      </c>
      <c r="I69" s="59">
        <f t="shared" si="25"/>
        <v>2636.18</v>
      </c>
      <c r="J69" s="59">
        <f t="shared" si="25"/>
        <v>2771.72</v>
      </c>
      <c r="K69" s="59">
        <f t="shared" si="25"/>
        <v>3304.17</v>
      </c>
      <c r="L69" s="59">
        <f t="shared" si="25"/>
        <v>2831.46</v>
      </c>
      <c r="M69" s="59">
        <f t="shared" si="25"/>
        <v>3689.08</v>
      </c>
      <c r="N69" s="59">
        <f t="shared" si="25"/>
        <v>2324.1799999999998</v>
      </c>
      <c r="O69" s="59">
        <f t="shared" si="25"/>
        <v>2567.89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31423.67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3.1700000000000728</v>
      </c>
      <c r="C70" s="57">
        <f t="shared" si="26"/>
        <v>2.3580000000001746</v>
      </c>
      <c r="D70" s="57">
        <f t="shared" si="26"/>
        <v>25.049999999999955</v>
      </c>
      <c r="E70" s="57">
        <f t="shared" si="26"/>
        <v>104.91000000000031</v>
      </c>
      <c r="F70" s="57">
        <f t="shared" si="26"/>
        <v>90.610000000000127</v>
      </c>
      <c r="G70" s="57">
        <f t="shared" si="26"/>
        <v>2.9340000000000828</v>
      </c>
      <c r="H70" s="57">
        <f t="shared" si="26"/>
        <v>4.57000000000005</v>
      </c>
      <c r="I70" s="57">
        <f t="shared" si="26"/>
        <v>1.2199999999997999</v>
      </c>
      <c r="J70" s="57">
        <f t="shared" si="26"/>
        <v>22.730000000000018</v>
      </c>
      <c r="K70" s="57">
        <f t="shared" si="26"/>
        <v>-42.549999999999727</v>
      </c>
      <c r="L70" s="57">
        <f t="shared" si="26"/>
        <v>48.240000000000236</v>
      </c>
      <c r="M70" s="57">
        <f t="shared" si="26"/>
        <v>54.388000000000375</v>
      </c>
      <c r="N70" s="57">
        <f t="shared" si="26"/>
        <v>0.5840000000002874</v>
      </c>
      <c r="O70" s="57">
        <f t="shared" si="26"/>
        <v>57.450000000000273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375.66400000000203</v>
      </c>
    </row>
    <row r="71" spans="1:34" ht="112.5" customHeight="1" x14ac:dyDescent="0.25">
      <c r="A71" s="77" t="s">
        <v>96</v>
      </c>
      <c r="B71" s="14"/>
      <c r="C71" s="14"/>
      <c r="D71" s="14" t="s">
        <v>123</v>
      </c>
      <c r="E71" s="14" t="s">
        <v>124</v>
      </c>
      <c r="F71" s="14" t="s">
        <v>125</v>
      </c>
      <c r="G71" s="14"/>
      <c r="H71" s="14"/>
      <c r="I71" s="14" t="s">
        <v>126</v>
      </c>
      <c r="J71" s="14" t="s">
        <v>127</v>
      </c>
      <c r="K71" s="14" t="s">
        <v>128</v>
      </c>
      <c r="L71" s="14" t="s">
        <v>130</v>
      </c>
      <c r="M71" s="29" t="s">
        <v>132</v>
      </c>
      <c r="N71" s="29"/>
      <c r="O71" s="29" t="s">
        <v>133</v>
      </c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K72" s="12" t="s">
        <v>129</v>
      </c>
      <c r="L72" s="12" t="s">
        <v>131</v>
      </c>
      <c r="O72" s="12" t="s">
        <v>134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9" activePane="bottomRight" state="frozen"/>
      <selection pane="topRight" activeCell="B1" sqref="B1"/>
      <selection pane="bottomLeft" activeCell="A5" sqref="A5"/>
      <selection pane="bottomRight" activeCell="AH38" sqref="AH3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4.4000000000000004</v>
      </c>
      <c r="C8" s="1" t="s">
        <v>38</v>
      </c>
      <c r="D8" s="2">
        <v>4.4000000000000004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58</v>
      </c>
      <c r="G11" s="5" t="s">
        <v>59</v>
      </c>
      <c r="H11" s="5" t="s">
        <v>60</v>
      </c>
      <c r="I11" s="5" t="s">
        <v>62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892.72</v>
      </c>
      <c r="C12" s="26">
        <v>2225.84</v>
      </c>
      <c r="D12" s="26">
        <v>1231.0899999999999</v>
      </c>
      <c r="E12" s="26">
        <v>1824.17</v>
      </c>
      <c r="F12" s="26">
        <v>2028.97</v>
      </c>
      <c r="G12" s="26">
        <v>710.74</v>
      </c>
      <c r="H12" s="26">
        <v>1588</v>
      </c>
      <c r="I12" s="26">
        <v>751.11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11252.640000000001</v>
      </c>
      <c r="AI12" s="26">
        <v>11252.64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>
        <v>12</v>
      </c>
      <c r="E15" s="23"/>
      <c r="F15" s="23"/>
      <c r="G15" s="23">
        <v>15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27</v>
      </c>
    </row>
    <row r="16" spans="1:36" s="32" customFormat="1" x14ac:dyDescent="0.25">
      <c r="A16" s="30" t="s">
        <v>20</v>
      </c>
      <c r="B16" s="31">
        <v>140</v>
      </c>
      <c r="C16" s="31">
        <v>257</v>
      </c>
      <c r="D16" s="31">
        <v>152</v>
      </c>
      <c r="E16" s="31">
        <v>341</v>
      </c>
      <c r="F16" s="31">
        <v>201</v>
      </c>
      <c r="G16" s="31">
        <v>36</v>
      </c>
      <c r="H16" s="31">
        <v>172</v>
      </c>
      <c r="I16" s="31">
        <v>153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1452</v>
      </c>
      <c r="AJ16" s="70"/>
    </row>
    <row r="17" spans="1:36" s="47" customFormat="1" x14ac:dyDescent="0.25">
      <c r="A17" s="46" t="s">
        <v>27</v>
      </c>
      <c r="B17" s="22">
        <f>B16*$B$8</f>
        <v>616</v>
      </c>
      <c r="C17" s="22">
        <f>C16*$B$8</f>
        <v>1130.8000000000002</v>
      </c>
      <c r="D17" s="22">
        <f t="shared" ref="D17:AG17" si="2">D16*$B$8</f>
        <v>668.80000000000007</v>
      </c>
      <c r="E17" s="22">
        <f t="shared" si="2"/>
        <v>1500.4</v>
      </c>
      <c r="F17" s="22">
        <f t="shared" si="2"/>
        <v>884.40000000000009</v>
      </c>
      <c r="G17" s="22">
        <f t="shared" si="2"/>
        <v>158.4</v>
      </c>
      <c r="H17" s="22">
        <f t="shared" si="2"/>
        <v>756.80000000000007</v>
      </c>
      <c r="I17" s="22">
        <f t="shared" si="2"/>
        <v>673.2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6388.8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140</v>
      </c>
      <c r="C22" s="20">
        <f t="shared" ref="C22:AG23" si="5">+C16+C18+C20</f>
        <v>257</v>
      </c>
      <c r="D22" s="20">
        <f t="shared" si="5"/>
        <v>152</v>
      </c>
      <c r="E22" s="20">
        <f t="shared" si="5"/>
        <v>341</v>
      </c>
      <c r="F22" s="20">
        <f t="shared" si="5"/>
        <v>201</v>
      </c>
      <c r="G22" s="20">
        <f t="shared" si="5"/>
        <v>36</v>
      </c>
      <c r="H22" s="20">
        <f t="shared" si="5"/>
        <v>172</v>
      </c>
      <c r="I22" s="20">
        <f t="shared" si="5"/>
        <v>153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1452</v>
      </c>
    </row>
    <row r="23" spans="1:36" s="47" customFormat="1" x14ac:dyDescent="0.25">
      <c r="A23" s="48" t="s">
        <v>26</v>
      </c>
      <c r="B23" s="19">
        <f>+B17+B19+B21</f>
        <v>616</v>
      </c>
      <c r="C23" s="19">
        <f t="shared" si="5"/>
        <v>1130.8000000000002</v>
      </c>
      <c r="D23" s="19">
        <f t="shared" si="5"/>
        <v>668.80000000000007</v>
      </c>
      <c r="E23" s="19">
        <f t="shared" si="5"/>
        <v>1500.4</v>
      </c>
      <c r="F23" s="19">
        <f t="shared" si="5"/>
        <v>884.40000000000009</v>
      </c>
      <c r="G23" s="19">
        <f t="shared" si="5"/>
        <v>158.4</v>
      </c>
      <c r="H23" s="19">
        <f t="shared" si="5"/>
        <v>756.80000000000007</v>
      </c>
      <c r="I23" s="19">
        <f t="shared" si="5"/>
        <v>673.2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6388.8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>
        <v>49.59</v>
      </c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49.59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218.19600000000003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218.19600000000003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49.59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49.59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218.19600000000003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218.19600000000003</v>
      </c>
    </row>
    <row r="40" spans="1:34" x14ac:dyDescent="0.25">
      <c r="A40" s="13" t="s">
        <v>43</v>
      </c>
      <c r="B40" s="36"/>
      <c r="C40" s="36"/>
      <c r="D40" s="36">
        <v>30.36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30.36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133.584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133.584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30.36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30.36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133.584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133.584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191.11</v>
      </c>
      <c r="C49" s="44">
        <v>801.54</v>
      </c>
      <c r="D49" s="44">
        <v>287.69</v>
      </c>
      <c r="E49" s="44">
        <v>547.72</v>
      </c>
      <c r="F49" s="44">
        <v>887.31</v>
      </c>
      <c r="G49" s="44">
        <v>258.47000000000003</v>
      </c>
      <c r="H49" s="44">
        <v>653.32000000000005</v>
      </c>
      <c r="I49" s="44">
        <v>89.49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3716.65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99.12</v>
      </c>
      <c r="C53" s="44">
        <v>380.94</v>
      </c>
      <c r="D53" s="44">
        <v>129.47999999999999</v>
      </c>
      <c r="E53" s="44">
        <v>58.07</v>
      </c>
      <c r="F53" s="44">
        <v>283.38</v>
      </c>
      <c r="G53" s="44">
        <v>61.21</v>
      </c>
      <c r="H53" s="44">
        <v>266.79000000000002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1278.99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5.4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5.4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911.63</v>
      </c>
      <c r="C64" s="53">
        <f t="shared" ref="C64:AG64" si="21">+C15+C23+C31+C39+C47+C48+C49+C50+C51+C52+C53+C54+C55+C56+C57+C58+C59+C60+C61+C62+C63</f>
        <v>2313.2800000000002</v>
      </c>
      <c r="D64" s="53">
        <f t="shared" si="21"/>
        <v>1231.5540000000001</v>
      </c>
      <c r="E64" s="53">
        <f t="shared" si="21"/>
        <v>2106.19</v>
      </c>
      <c r="F64" s="53">
        <f t="shared" si="21"/>
        <v>2055.09</v>
      </c>
      <c r="G64" s="53">
        <f t="shared" si="21"/>
        <v>711.27600000000007</v>
      </c>
      <c r="H64" s="53">
        <f t="shared" si="21"/>
        <v>1676.91</v>
      </c>
      <c r="I64" s="53">
        <f t="shared" si="21"/>
        <v>762.69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11768.62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N</v>
      </c>
      <c r="G66" s="55" t="str">
        <f t="shared" si="22"/>
        <v>CAJA 4 D</v>
      </c>
      <c r="H66" s="55" t="str">
        <f t="shared" si="22"/>
        <v>CAJA 4 N</v>
      </c>
      <c r="I66" s="55" t="str">
        <f t="shared" si="22"/>
        <v>CAJA 5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892.72</v>
      </c>
      <c r="C67" s="57">
        <f t="shared" ref="C67:L67" si="23">C12</f>
        <v>2225.84</v>
      </c>
      <c r="D67" s="57">
        <f t="shared" si="23"/>
        <v>1231.0899999999999</v>
      </c>
      <c r="E67" s="57">
        <f t="shared" si="23"/>
        <v>1824.17</v>
      </c>
      <c r="F67" s="57">
        <f t="shared" si="23"/>
        <v>2028.97</v>
      </c>
      <c r="G67" s="57">
        <f t="shared" si="23"/>
        <v>710.74</v>
      </c>
      <c r="H67" s="57">
        <f t="shared" si="23"/>
        <v>1588</v>
      </c>
      <c r="I67" s="57">
        <f t="shared" si="23"/>
        <v>751.11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11252.640000000001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892.72</v>
      </c>
      <c r="C69" s="59">
        <f t="shared" ref="C69:AG69" si="25">+C67+C68</f>
        <v>2225.84</v>
      </c>
      <c r="D69" s="59">
        <f t="shared" si="25"/>
        <v>1231.0899999999999</v>
      </c>
      <c r="E69" s="59">
        <f t="shared" si="25"/>
        <v>1824.17</v>
      </c>
      <c r="F69" s="59">
        <f t="shared" si="25"/>
        <v>2028.97</v>
      </c>
      <c r="G69" s="59">
        <f t="shared" si="25"/>
        <v>710.74</v>
      </c>
      <c r="H69" s="59">
        <f t="shared" si="25"/>
        <v>1588</v>
      </c>
      <c r="I69" s="59">
        <f t="shared" si="25"/>
        <v>751.11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11252.640000000001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18.909999999999968</v>
      </c>
      <c r="C70" s="57">
        <f t="shared" si="26"/>
        <v>87.440000000000055</v>
      </c>
      <c r="D70" s="57">
        <f t="shared" si="26"/>
        <v>0.46400000000016917</v>
      </c>
      <c r="E70" s="57">
        <f t="shared" si="26"/>
        <v>282.02</v>
      </c>
      <c r="F70" s="57">
        <f t="shared" si="26"/>
        <v>26.120000000000118</v>
      </c>
      <c r="G70" s="57">
        <f t="shared" si="26"/>
        <v>0.53600000000005821</v>
      </c>
      <c r="H70" s="57">
        <f t="shared" si="26"/>
        <v>88.910000000000082</v>
      </c>
      <c r="I70" s="57">
        <f t="shared" si="26"/>
        <v>11.580000000000041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515.98000000000047</v>
      </c>
    </row>
    <row r="71" spans="1:34" ht="95.25" customHeight="1" x14ac:dyDescent="0.25">
      <c r="A71" s="77" t="s">
        <v>96</v>
      </c>
      <c r="B71" s="14" t="s">
        <v>135</v>
      </c>
      <c r="C71" s="14" t="s">
        <v>136</v>
      </c>
      <c r="D71" s="14"/>
      <c r="E71" s="14" t="s">
        <v>137</v>
      </c>
      <c r="F71" s="14" t="s">
        <v>138</v>
      </c>
      <c r="G71" s="14" t="s">
        <v>139</v>
      </c>
      <c r="H71" s="14" t="s">
        <v>141</v>
      </c>
      <c r="I71" s="14" t="s">
        <v>142</v>
      </c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G72" s="12" t="s">
        <v>140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2" activePane="bottomRight" state="frozen"/>
      <selection pane="topRight" activeCell="B1" sqref="B1"/>
      <selection pane="bottomLeft" activeCell="A5" sqref="A5"/>
      <selection pane="bottomRight" activeCell="AH60" sqref="AH6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4.4000000000000004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3800.8</v>
      </c>
      <c r="C12" s="26">
        <v>2626.36</v>
      </c>
      <c r="D12" s="26">
        <v>3534.48</v>
      </c>
      <c r="E12" s="26">
        <v>2547.91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12509.55</v>
      </c>
      <c r="AI12" s="26">
        <v>12509.55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504</v>
      </c>
      <c r="C15" s="23">
        <v>181.8</v>
      </c>
      <c r="D15" s="23">
        <v>176</v>
      </c>
      <c r="E15" s="23">
        <v>152.19999999999999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1014</v>
      </c>
    </row>
    <row r="16" spans="1:36" s="32" customFormat="1" x14ac:dyDescent="0.25">
      <c r="A16" s="30" t="s">
        <v>20</v>
      </c>
      <c r="B16" s="31">
        <v>244</v>
      </c>
      <c r="C16" s="31">
        <v>215</v>
      </c>
      <c r="D16" s="31">
        <v>271</v>
      </c>
      <c r="E16" s="31">
        <v>163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893</v>
      </c>
      <c r="AJ16" s="70"/>
    </row>
    <row r="17" spans="1:36" s="47" customFormat="1" x14ac:dyDescent="0.25">
      <c r="A17" s="46" t="s">
        <v>27</v>
      </c>
      <c r="B17" s="22">
        <f>B16*$B$8</f>
        <v>1073.6000000000001</v>
      </c>
      <c r="C17" s="22">
        <f>C16*$B$8</f>
        <v>946.00000000000011</v>
      </c>
      <c r="D17" s="22">
        <f t="shared" ref="D17:AG17" si="2">D16*$B$8</f>
        <v>1192.4000000000001</v>
      </c>
      <c r="E17" s="22">
        <f t="shared" si="2"/>
        <v>717.2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3929.2000000000007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244</v>
      </c>
      <c r="C22" s="20">
        <f t="shared" ref="C22:AG23" si="5">+C16+C18+C20</f>
        <v>215</v>
      </c>
      <c r="D22" s="20">
        <f t="shared" si="5"/>
        <v>271</v>
      </c>
      <c r="E22" s="20">
        <f t="shared" si="5"/>
        <v>163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893</v>
      </c>
    </row>
    <row r="23" spans="1:36" s="47" customFormat="1" x14ac:dyDescent="0.25">
      <c r="A23" s="48" t="s">
        <v>26</v>
      </c>
      <c r="B23" s="19">
        <f>+B17+B19+B21</f>
        <v>1073.6000000000001</v>
      </c>
      <c r="C23" s="19">
        <f t="shared" si="5"/>
        <v>946.00000000000011</v>
      </c>
      <c r="D23" s="19">
        <f t="shared" si="5"/>
        <v>1192.4000000000001</v>
      </c>
      <c r="E23" s="19">
        <f t="shared" si="5"/>
        <v>717.2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3929.2000000000007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>
        <v>14.07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14.07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61.908000000000008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61.908000000000008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14.07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14.07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61.908000000000008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61.908000000000008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1779.36</v>
      </c>
      <c r="C49" s="44">
        <v>838.7</v>
      </c>
      <c r="D49" s="44">
        <v>1469.36</v>
      </c>
      <c r="E49" s="44">
        <v>926.71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5014.13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448.49</v>
      </c>
      <c r="C53" s="44">
        <v>622.17999999999995</v>
      </c>
      <c r="D53" s="44">
        <v>701.91</v>
      </c>
      <c r="E53" s="44">
        <v>666.48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2439.06</v>
      </c>
    </row>
    <row r="54" spans="1:34" x14ac:dyDescent="0.25">
      <c r="A54" s="17" t="s">
        <v>114</v>
      </c>
      <c r="B54" s="44"/>
      <c r="C54" s="44"/>
      <c r="D54" s="44"/>
      <c r="E54" s="44">
        <v>6.48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6.48</v>
      </c>
    </row>
    <row r="55" spans="1:34" x14ac:dyDescent="0.25">
      <c r="A55" s="17" t="s">
        <v>52</v>
      </c>
      <c r="B55" s="44"/>
      <c r="C55" s="44">
        <v>41.58</v>
      </c>
      <c r="D55" s="44"/>
      <c r="E55" s="44">
        <v>18.57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60.15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3805.45</v>
      </c>
      <c r="C64" s="53">
        <f t="shared" ref="C64:AG64" si="21">+C15+C23+C31+C39+C47+C48+C49+C50+C51+C52+C53+C54+C55+C56+C57+C58+C59+C60+C61+C62+C63</f>
        <v>2630.26</v>
      </c>
      <c r="D64" s="53">
        <f t="shared" si="21"/>
        <v>3539.67</v>
      </c>
      <c r="E64" s="53">
        <f t="shared" si="21"/>
        <v>2549.5480000000002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12524.928000000002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3800.8</v>
      </c>
      <c r="C67" s="57">
        <f t="shared" ref="C67:L67" si="23">C12</f>
        <v>2626.36</v>
      </c>
      <c r="D67" s="57">
        <f t="shared" si="23"/>
        <v>3534.48</v>
      </c>
      <c r="E67" s="57">
        <f t="shared" si="23"/>
        <v>2547.91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12509.55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3800.8</v>
      </c>
      <c r="C69" s="59">
        <f t="shared" ref="C69:AG69" si="25">+C67+C68</f>
        <v>2626.36</v>
      </c>
      <c r="D69" s="59">
        <f t="shared" si="25"/>
        <v>3534.48</v>
      </c>
      <c r="E69" s="59">
        <f t="shared" si="25"/>
        <v>2547.91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12509.55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4.6499999999996362</v>
      </c>
      <c r="C70" s="57">
        <f t="shared" si="26"/>
        <v>3.9000000000000909</v>
      </c>
      <c r="D70" s="57">
        <f t="shared" si="26"/>
        <v>5.1900000000000546</v>
      </c>
      <c r="E70" s="57">
        <f t="shared" si="26"/>
        <v>1.6380000000003747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15.378000000000156</v>
      </c>
    </row>
    <row r="71" spans="1:34" ht="107.25" customHeight="1" x14ac:dyDescent="0.25">
      <c r="A71" s="77" t="s">
        <v>96</v>
      </c>
      <c r="B71" s="14" t="s">
        <v>134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4.4000000000000004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560.1</v>
      </c>
      <c r="C12" s="26">
        <v>660.18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1220.28</v>
      </c>
      <c r="AI12" s="26">
        <v>1220.28</v>
      </c>
      <c r="AJ12" s="69">
        <f>+AI12-AH12</f>
        <v>0</v>
      </c>
    </row>
    <row r="13" spans="1:36" ht="19.5" customHeight="1" x14ac:dyDescent="0.25">
      <c r="A13" s="25" t="s">
        <v>117</v>
      </c>
      <c r="B13" s="26">
        <v>18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18</v>
      </c>
      <c r="AI13" s="26"/>
      <c r="AJ13" s="69">
        <f>+AI13-AH13</f>
        <v>-18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12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12</v>
      </c>
    </row>
    <row r="16" spans="1:36" s="32" customFormat="1" x14ac:dyDescent="0.25">
      <c r="A16" s="30" t="s">
        <v>20</v>
      </c>
      <c r="B16" s="31">
        <v>13</v>
      </c>
      <c r="C16" s="31">
        <v>80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93</v>
      </c>
      <c r="AJ16" s="70"/>
    </row>
    <row r="17" spans="1:36" s="47" customFormat="1" x14ac:dyDescent="0.25">
      <c r="A17" s="46" t="s">
        <v>27</v>
      </c>
      <c r="B17" s="22">
        <f>B16*$B$8</f>
        <v>57.2</v>
      </c>
      <c r="C17" s="22">
        <f>C16*$B$8</f>
        <v>352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409.2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13</v>
      </c>
      <c r="C22" s="20">
        <f t="shared" ref="C22:AG23" si="5">+C16+C18+C20</f>
        <v>80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93</v>
      </c>
    </row>
    <row r="23" spans="1:36" s="47" customFormat="1" x14ac:dyDescent="0.25">
      <c r="A23" s="48" t="s">
        <v>26</v>
      </c>
      <c r="B23" s="19">
        <f>+B17+B19+B21</f>
        <v>57.2</v>
      </c>
      <c r="C23" s="19">
        <f t="shared" si="5"/>
        <v>352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409.2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399.24</v>
      </c>
      <c r="C49" s="44">
        <v>286.3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685.54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72.849999999999994</v>
      </c>
      <c r="C53" s="44">
        <v>61.39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134.24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38.21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38.21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579.5</v>
      </c>
      <c r="C64" s="53">
        <f t="shared" ref="C64:AG64" si="21">+C15+C23+C31+C39+C47+C48+C49+C50+C51+C52+C53+C54+C55+C56+C57+C58+C59+C60+C61+C62+C63</f>
        <v>699.68999999999994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1279.19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560.1</v>
      </c>
      <c r="C67" s="57">
        <f t="shared" ref="C67:L67" si="23">C12</f>
        <v>660.18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1220.28</v>
      </c>
    </row>
    <row r="68" spans="1:34" s="47" customFormat="1" x14ac:dyDescent="0.25">
      <c r="A68" s="58" t="s">
        <v>93</v>
      </c>
      <c r="B68" s="59">
        <f t="shared" ref="B68:AG68" si="24">+B13+B14</f>
        <v>18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18</v>
      </c>
    </row>
    <row r="69" spans="1:34" s="47" customFormat="1" x14ac:dyDescent="0.25">
      <c r="A69" s="58" t="s">
        <v>94</v>
      </c>
      <c r="B69" s="59">
        <f>+B67+B68</f>
        <v>578.1</v>
      </c>
      <c r="C69" s="59">
        <f t="shared" ref="C69:AG69" si="25">+C67+C68</f>
        <v>660.18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1238.28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1.3999999999999773</v>
      </c>
      <c r="C70" s="57">
        <f t="shared" si="26"/>
        <v>39.509999999999991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40.909999999999968</v>
      </c>
    </row>
    <row r="71" spans="1:34" ht="102.75" customHeight="1" x14ac:dyDescent="0.25">
      <c r="A71" s="77" t="s">
        <v>96</v>
      </c>
      <c r="B71" s="14"/>
      <c r="C71" s="14" t="s">
        <v>153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154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D72" sqref="D7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555.48</v>
      </c>
      <c r="C12" s="26">
        <v>354.7</v>
      </c>
      <c r="D12" s="26">
        <v>4651.34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5561.52</v>
      </c>
      <c r="AI12" s="26"/>
      <c r="AJ12" s="69">
        <f>+AI12-AH12</f>
        <v>-5561.52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12.5</v>
      </c>
      <c r="C15" s="23">
        <v>10.3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22.8</v>
      </c>
    </row>
    <row r="16" spans="1:36" s="32" customFormat="1" x14ac:dyDescent="0.25">
      <c r="A16" s="30" t="s">
        <v>20</v>
      </c>
      <c r="B16" s="31">
        <v>63</v>
      </c>
      <c r="C16" s="31">
        <v>25</v>
      </c>
      <c r="D16" s="31">
        <v>654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742</v>
      </c>
      <c r="AJ16" s="70"/>
    </row>
    <row r="17" spans="1:36" s="47" customFormat="1" x14ac:dyDescent="0.25">
      <c r="A17" s="46" t="s">
        <v>27</v>
      </c>
      <c r="B17" s="22">
        <f>B16*$B$8</f>
        <v>279.08999999999997</v>
      </c>
      <c r="C17" s="22">
        <f>C16*$B$8</f>
        <v>110.75</v>
      </c>
      <c r="D17" s="22">
        <f t="shared" ref="D17:AG17" si="2">D16*$B$8</f>
        <v>2897.22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3287.06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63</v>
      </c>
      <c r="C22" s="20">
        <f t="shared" ref="C22:AG23" si="5">+C16+C18+C20</f>
        <v>25</v>
      </c>
      <c r="D22" s="20">
        <f t="shared" si="5"/>
        <v>654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742</v>
      </c>
    </row>
    <row r="23" spans="1:36" s="47" customFormat="1" x14ac:dyDescent="0.25">
      <c r="A23" s="48" t="s">
        <v>26</v>
      </c>
      <c r="B23" s="19">
        <f>+B17+B19+B21</f>
        <v>279.08999999999997</v>
      </c>
      <c r="C23" s="19">
        <f t="shared" si="5"/>
        <v>110.75</v>
      </c>
      <c r="D23" s="19">
        <f t="shared" si="5"/>
        <v>2897.22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3287.06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>
        <v>3.9</v>
      </c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3.9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17.276999999999997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17.276999999999997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3.9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3.9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17.276999999999997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17.276999999999997</v>
      </c>
    </row>
    <row r="40" spans="1:34" x14ac:dyDescent="0.25">
      <c r="A40" s="13" t="s">
        <v>43</v>
      </c>
      <c r="B40" s="36">
        <v>15.5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15.5</v>
      </c>
    </row>
    <row r="41" spans="1:34" s="47" customFormat="1" x14ac:dyDescent="0.25">
      <c r="A41" s="46" t="s">
        <v>44</v>
      </c>
      <c r="B41" s="22">
        <f>B40*$B$8</f>
        <v>68.664999999999992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68.664999999999992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15.5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15.5</v>
      </c>
    </row>
    <row r="47" spans="1:34" s="47" customFormat="1" x14ac:dyDescent="0.25">
      <c r="A47" s="48" t="s">
        <v>48</v>
      </c>
      <c r="B47" s="19">
        <f>+B41+B43+B45</f>
        <v>68.664999999999992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68.664999999999992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168.3</v>
      </c>
      <c r="C49" s="44">
        <v>235.78</v>
      </c>
      <c r="D49" s="44">
        <v>1482.77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1886.85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33.659999999999997</v>
      </c>
      <c r="C53" s="44"/>
      <c r="D53" s="44">
        <v>168.6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202.26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118.22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118.22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562.21500000000003</v>
      </c>
      <c r="C64" s="53">
        <f t="shared" ref="C64:AG64" si="21">+C15+C23+C31+C39+C47+C48+C49+C50+C51+C52+C53+C54+C55+C56+C57+C58+C59+C60+C61+C62+C63</f>
        <v>356.83</v>
      </c>
      <c r="D64" s="53">
        <f t="shared" si="21"/>
        <v>4684.0870000000004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5603.1320000000005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555.48</v>
      </c>
      <c r="C67" s="57">
        <f t="shared" ref="C67:L67" si="23">C12</f>
        <v>354.7</v>
      </c>
      <c r="D67" s="57">
        <f t="shared" si="23"/>
        <v>4651.34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5561.52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555.48</v>
      </c>
      <c r="C69" s="59">
        <f t="shared" ref="C69:AG69" si="25">+C67+C68</f>
        <v>354.7</v>
      </c>
      <c r="D69" s="59">
        <f t="shared" si="25"/>
        <v>4651.34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5561.52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6.7350000000000136</v>
      </c>
      <c r="C70" s="57">
        <f t="shared" si="26"/>
        <v>2.1299999999999955</v>
      </c>
      <c r="D70" s="57">
        <f t="shared" si="26"/>
        <v>32.747000000000298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41.612000000000307</v>
      </c>
    </row>
    <row r="71" spans="1:34" ht="96" customHeight="1" x14ac:dyDescent="0.25">
      <c r="A71" s="77" t="s">
        <v>96</v>
      </c>
      <c r="B71" s="14"/>
      <c r="C71" s="14"/>
      <c r="D71" s="14" t="s">
        <v>155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C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4.4000000000000004</v>
      </c>
      <c r="C8" s="1" t="s">
        <v>38</v>
      </c>
      <c r="D8" s="2">
        <v>4.4000000000000004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57</v>
      </c>
      <c r="H11" s="5" t="s">
        <v>59</v>
      </c>
      <c r="I11" s="5" t="s">
        <v>59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2192.8200000000002</v>
      </c>
      <c r="C12" s="26">
        <v>2618.27</v>
      </c>
      <c r="D12" s="26">
        <v>1802.81</v>
      </c>
      <c r="E12" s="26">
        <v>2526.25</v>
      </c>
      <c r="F12" s="26">
        <v>2278.79</v>
      </c>
      <c r="G12" s="26">
        <v>2076.71</v>
      </c>
      <c r="H12" s="26">
        <v>1487.5</v>
      </c>
      <c r="I12" s="26">
        <v>2602.1999999999998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17585.349999999999</v>
      </c>
      <c r="AI12" s="26">
        <v>17585.349999999999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46</v>
      </c>
      <c r="C15" s="23">
        <v>89.9</v>
      </c>
      <c r="D15" s="23"/>
      <c r="E15" s="23">
        <v>187</v>
      </c>
      <c r="F15" s="23">
        <v>72.2</v>
      </c>
      <c r="G15" s="23">
        <v>108</v>
      </c>
      <c r="H15" s="23">
        <v>14.5</v>
      </c>
      <c r="I15" s="23">
        <v>105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622.59999999999991</v>
      </c>
    </row>
    <row r="16" spans="1:36" s="32" customFormat="1" x14ac:dyDescent="0.25">
      <c r="A16" s="30" t="s">
        <v>20</v>
      </c>
      <c r="B16" s="31">
        <v>204</v>
      </c>
      <c r="C16" s="31">
        <v>279</v>
      </c>
      <c r="D16" s="31">
        <v>144</v>
      </c>
      <c r="E16" s="31">
        <v>229</v>
      </c>
      <c r="F16" s="31">
        <v>246</v>
      </c>
      <c r="G16" s="31">
        <v>129</v>
      </c>
      <c r="H16" s="31">
        <v>216</v>
      </c>
      <c r="I16" s="31">
        <v>340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1787</v>
      </c>
      <c r="AJ16" s="70"/>
    </row>
    <row r="17" spans="1:36" s="47" customFormat="1" x14ac:dyDescent="0.25">
      <c r="A17" s="46" t="s">
        <v>27</v>
      </c>
      <c r="B17" s="22">
        <f>B16*$B$8</f>
        <v>897.6</v>
      </c>
      <c r="C17" s="22">
        <f>C16*$B$8</f>
        <v>1227.6000000000001</v>
      </c>
      <c r="D17" s="22">
        <f t="shared" ref="D17:AG17" si="2">D16*$B$8</f>
        <v>633.6</v>
      </c>
      <c r="E17" s="22">
        <f t="shared" si="2"/>
        <v>1007.6000000000001</v>
      </c>
      <c r="F17" s="22">
        <f t="shared" si="2"/>
        <v>1082.4000000000001</v>
      </c>
      <c r="G17" s="22">
        <f t="shared" si="2"/>
        <v>567.6</v>
      </c>
      <c r="H17" s="22">
        <f t="shared" si="2"/>
        <v>950.40000000000009</v>
      </c>
      <c r="I17" s="22">
        <f t="shared" si="2"/>
        <v>1496.0000000000002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7862.8000000000011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204</v>
      </c>
      <c r="C22" s="20">
        <f t="shared" ref="C22:AG23" si="5">+C16+C18+C20</f>
        <v>279</v>
      </c>
      <c r="D22" s="20">
        <f t="shared" si="5"/>
        <v>144</v>
      </c>
      <c r="E22" s="20">
        <f t="shared" si="5"/>
        <v>229</v>
      </c>
      <c r="F22" s="20">
        <f t="shared" si="5"/>
        <v>246</v>
      </c>
      <c r="G22" s="20">
        <f t="shared" si="5"/>
        <v>129</v>
      </c>
      <c r="H22" s="20">
        <f t="shared" si="5"/>
        <v>216</v>
      </c>
      <c r="I22" s="20">
        <f t="shared" si="5"/>
        <v>340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1787</v>
      </c>
    </row>
    <row r="23" spans="1:36" s="47" customFormat="1" x14ac:dyDescent="0.25">
      <c r="A23" s="48" t="s">
        <v>26</v>
      </c>
      <c r="B23" s="19">
        <f>+B17+B19+B21</f>
        <v>897.6</v>
      </c>
      <c r="C23" s="19">
        <f t="shared" si="5"/>
        <v>1227.6000000000001</v>
      </c>
      <c r="D23" s="19">
        <f t="shared" si="5"/>
        <v>633.6</v>
      </c>
      <c r="E23" s="19">
        <f t="shared" si="5"/>
        <v>1007.6000000000001</v>
      </c>
      <c r="F23" s="19">
        <f t="shared" si="5"/>
        <v>1082.4000000000001</v>
      </c>
      <c r="G23" s="19">
        <f t="shared" si="5"/>
        <v>567.6</v>
      </c>
      <c r="H23" s="19">
        <f t="shared" si="5"/>
        <v>950.40000000000009</v>
      </c>
      <c r="I23" s="19">
        <f t="shared" si="5"/>
        <v>1496.0000000000002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7862.8000000000011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907.57</v>
      </c>
      <c r="C49" s="44">
        <v>915.32</v>
      </c>
      <c r="D49" s="44"/>
      <c r="E49" s="44"/>
      <c r="F49" s="44"/>
      <c r="G49" s="44"/>
      <c r="H49" s="44">
        <v>524.32000000000005</v>
      </c>
      <c r="I49" s="44">
        <v>935.02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3282.23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1000.64</v>
      </c>
      <c r="E52" s="44">
        <v>986.45</v>
      </c>
      <c r="F52" s="44">
        <v>982.07</v>
      </c>
      <c r="G52" s="44">
        <v>1119.31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4088.4700000000003</v>
      </c>
    </row>
    <row r="53" spans="1:34" x14ac:dyDescent="0.25">
      <c r="A53" s="17" t="s">
        <v>18</v>
      </c>
      <c r="B53" s="44">
        <v>343.62</v>
      </c>
      <c r="C53" s="44">
        <v>382.25</v>
      </c>
      <c r="D53" s="44">
        <v>185.83</v>
      </c>
      <c r="E53" s="44">
        <v>347.24</v>
      </c>
      <c r="F53" s="44">
        <v>130.62</v>
      </c>
      <c r="G53" s="44">
        <v>282.67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1672.23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10</v>
      </c>
      <c r="D55" s="44"/>
      <c r="E55" s="44"/>
      <c r="F55" s="44"/>
      <c r="G55" s="44"/>
      <c r="H55" s="44"/>
      <c r="I55" s="44">
        <v>72.3</v>
      </c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82.3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>
        <v>12.95</v>
      </c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12.95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2194.79</v>
      </c>
      <c r="C64" s="53">
        <f t="shared" ref="C64:AG64" si="21">+C15+C23+C31+C39+C47+C48+C49+C50+C51+C52+C53+C54+C55+C56+C57+C58+C59+C60+C61+C62+C63</f>
        <v>2625.07</v>
      </c>
      <c r="D64" s="53">
        <f t="shared" si="21"/>
        <v>1820.07</v>
      </c>
      <c r="E64" s="53">
        <f t="shared" si="21"/>
        <v>2528.29</v>
      </c>
      <c r="F64" s="53">
        <f t="shared" si="21"/>
        <v>2280.2399999999998</v>
      </c>
      <c r="G64" s="53">
        <f t="shared" si="21"/>
        <v>2077.58</v>
      </c>
      <c r="H64" s="53">
        <f t="shared" si="21"/>
        <v>1489.2200000000003</v>
      </c>
      <c r="I64" s="53">
        <f t="shared" si="21"/>
        <v>2608.3200000000006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17623.580000000002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D</v>
      </c>
      <c r="H66" s="55" t="str">
        <f t="shared" si="22"/>
        <v>CAJA 4 D</v>
      </c>
      <c r="I66" s="55" t="str">
        <f t="shared" si="22"/>
        <v>CAJA 4 D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2192.8200000000002</v>
      </c>
      <c r="C67" s="57">
        <f t="shared" ref="C67:L67" si="23">C12</f>
        <v>2618.27</v>
      </c>
      <c r="D67" s="57">
        <f t="shared" si="23"/>
        <v>1802.81</v>
      </c>
      <c r="E67" s="57">
        <f t="shared" si="23"/>
        <v>2526.25</v>
      </c>
      <c r="F67" s="57">
        <f t="shared" si="23"/>
        <v>2278.79</v>
      </c>
      <c r="G67" s="57">
        <f t="shared" si="23"/>
        <v>2076.71</v>
      </c>
      <c r="H67" s="57">
        <f t="shared" si="23"/>
        <v>1487.5</v>
      </c>
      <c r="I67" s="57">
        <f t="shared" si="23"/>
        <v>2602.1999999999998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17585.349999999999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2192.8200000000002</v>
      </c>
      <c r="C69" s="59">
        <f t="shared" ref="C69:AG69" si="25">+C67+C68</f>
        <v>2618.27</v>
      </c>
      <c r="D69" s="59">
        <f t="shared" si="25"/>
        <v>1802.81</v>
      </c>
      <c r="E69" s="59">
        <f t="shared" si="25"/>
        <v>2526.25</v>
      </c>
      <c r="F69" s="59">
        <f t="shared" si="25"/>
        <v>2278.79</v>
      </c>
      <c r="G69" s="59">
        <f t="shared" si="25"/>
        <v>2076.71</v>
      </c>
      <c r="H69" s="59">
        <f t="shared" si="25"/>
        <v>1487.5</v>
      </c>
      <c r="I69" s="59">
        <f t="shared" si="25"/>
        <v>2602.1999999999998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17585.349999999999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1.9699999999997999</v>
      </c>
      <c r="C70" s="57">
        <f t="shared" si="26"/>
        <v>6.8000000000001819</v>
      </c>
      <c r="D70" s="57">
        <f t="shared" si="26"/>
        <v>17.259999999999991</v>
      </c>
      <c r="E70" s="57">
        <f t="shared" si="26"/>
        <v>2.0399999999999636</v>
      </c>
      <c r="F70" s="57">
        <f t="shared" si="26"/>
        <v>1.4499999999998181</v>
      </c>
      <c r="G70" s="57">
        <f t="shared" si="26"/>
        <v>0.86999999999989086</v>
      </c>
      <c r="H70" s="57">
        <f t="shared" si="26"/>
        <v>1.7200000000002547</v>
      </c>
      <c r="I70" s="57">
        <f t="shared" si="26"/>
        <v>6.1200000000008004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38.2300000000007</v>
      </c>
    </row>
    <row r="71" spans="1:34" ht="94.5" customHeight="1" x14ac:dyDescent="0.25">
      <c r="A71" s="77" t="s">
        <v>96</v>
      </c>
      <c r="B71" s="14"/>
      <c r="C71" s="14"/>
      <c r="D71" s="14" t="s">
        <v>170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Tesoreria-pc</cp:lastModifiedBy>
  <cp:lastPrinted>2019-08-19T12:56:25Z</cp:lastPrinted>
  <dcterms:created xsi:type="dcterms:W3CDTF">2013-07-24T18:56:16Z</dcterms:created>
  <dcterms:modified xsi:type="dcterms:W3CDTF">2022-03-04T13:17:18Z</dcterms:modified>
</cp:coreProperties>
</file>