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FEBRERO 2022\"/>
    </mc:Choice>
  </mc:AlternateContent>
  <bookViews>
    <workbookView xWindow="0" yWindow="0" windowWidth="19200" windowHeight="11490" firstSheet="3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C64" i="151" l="1"/>
  <c r="C70" i="151" s="1"/>
  <c r="AF64" i="152"/>
  <c r="AF70" i="152" s="1"/>
  <c r="X64" i="152"/>
  <c r="X70" i="152" s="1"/>
  <c r="H64" i="152"/>
  <c r="H70" i="152" s="1"/>
  <c r="AH23" i="151"/>
  <c r="H11" i="145" s="1"/>
  <c r="P64" i="152"/>
  <c r="P70" i="152" s="1"/>
  <c r="AH23" i="149"/>
  <c r="F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AG69" i="148" l="1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Y69" i="40" s="1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W39" i="40" s="1"/>
  <c r="X35" i="40"/>
  <c r="Y35" i="40"/>
  <c r="Z35" i="40"/>
  <c r="AA35" i="40"/>
  <c r="AA39" i="40" s="1"/>
  <c r="AB35" i="40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Z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T47" i="40" s="1"/>
  <c r="U43" i="40"/>
  <c r="V43" i="40"/>
  <c r="W43" i="40"/>
  <c r="X43" i="40"/>
  <c r="Y43" i="40"/>
  <c r="Z43" i="40"/>
  <c r="AA43" i="40"/>
  <c r="AA47" i="40" s="1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AG23" i="40" s="1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D47" i="40" l="1"/>
  <c r="Z47" i="40"/>
  <c r="V47" i="40"/>
  <c r="AD23" i="40"/>
  <c r="Z23" i="40"/>
  <c r="V23" i="40"/>
  <c r="AG39" i="40"/>
  <c r="AC39" i="40"/>
  <c r="Y39" i="40"/>
  <c r="AC23" i="40"/>
  <c r="U23" i="40"/>
  <c r="AF47" i="40"/>
  <c r="X47" i="40"/>
  <c r="W47" i="40"/>
  <c r="U69" i="40"/>
  <c r="Q69" i="40"/>
  <c r="M69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Z64" i="40"/>
  <c r="Z70" i="40" s="1"/>
  <c r="V64" i="40"/>
  <c r="V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N47" i="40" s="1"/>
  <c r="O41" i="40"/>
  <c r="P41" i="40"/>
  <c r="Q41" i="40"/>
  <c r="R41" i="40"/>
  <c r="R47" i="40" s="1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G69" i="40" s="1"/>
  <c r="H67" i="40"/>
  <c r="I67" i="40"/>
  <c r="J67" i="40"/>
  <c r="K67" i="40"/>
  <c r="K69" i="40" s="1"/>
  <c r="L67" i="40"/>
  <c r="L69" i="40" s="1"/>
  <c r="C68" i="40"/>
  <c r="D68" i="40"/>
  <c r="E68" i="40"/>
  <c r="E69" i="40" s="1"/>
  <c r="F68" i="40"/>
  <c r="G68" i="40"/>
  <c r="H68" i="40"/>
  <c r="I68" i="40"/>
  <c r="I69" i="40" s="1"/>
  <c r="J68" i="40"/>
  <c r="K68" i="40"/>
  <c r="L68" i="40"/>
  <c r="C69" i="40"/>
  <c r="H69" i="40"/>
  <c r="B68" i="40"/>
  <c r="C17" i="40"/>
  <c r="D69" i="40" l="1"/>
  <c r="P47" i="40"/>
  <c r="O39" i="40"/>
  <c r="Y64" i="40"/>
  <c r="Y70" i="40" s="1"/>
  <c r="T64" i="40"/>
  <c r="T70" i="40" s="1"/>
  <c r="AB64" i="40"/>
  <c r="AB70" i="40" s="1"/>
  <c r="Q39" i="40"/>
  <c r="M39" i="40"/>
  <c r="AG64" i="40"/>
  <c r="AG70" i="40" s="1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AH69" i="40" l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K23" i="40" s="1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G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L39" i="40" l="1"/>
  <c r="I47" i="40"/>
  <c r="E47" i="40"/>
  <c r="E39" i="40"/>
  <c r="I23" i="40"/>
  <c r="G23" i="40"/>
  <c r="I31" i="40"/>
  <c r="E31" i="40"/>
  <c r="E64" i="40" s="1"/>
  <c r="E70" i="40" s="1"/>
  <c r="F39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G64" i="40" s="1"/>
  <c r="G70" i="40" s="1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B23" i="40"/>
  <c r="L64" i="40" l="1"/>
  <c r="L70" i="40" s="1"/>
  <c r="H64" i="40"/>
  <c r="H70" i="40" s="1"/>
  <c r="D64" i="40"/>
  <c r="D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<sst xmlns="http://schemas.openxmlformats.org/spreadsheetml/2006/main" count="781" uniqueCount="152">
  <si>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</si>
  <si>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</si>
  <si>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</si>
  <si>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</si>
  <si>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</si>
  <si>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</si>
  <si>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</si>
  <si>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</si>
  <si>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</si>
  <si>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</si>
  <si>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</si>
  <si>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</si>
  <si>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</si>
  <si>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</si>
  <si>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</si>
  <si>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</si>
  <si>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</si>
  <si>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</si>
  <si>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</si>
  <si>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</si>
  <si>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</si>
  <si>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</si>
  <si>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</si>
  <si>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</si>
  <si>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</si>
  <si>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</si>
  <si>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</si>
  <si>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</si>
  <si>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</si>
  <si>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</si>
  <si>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</si>
  <si>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</si>
  <si>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</si>
  <si>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</si>
  <si>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</si>
  <si>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</si>
  <si>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</si>
  <si>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</si>
  <si>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</si>
  <si>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</si>
  <si>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</si>
  <si>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</si>
  <si>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</si>
  <si>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</si>
  <si>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</si>
  <si>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</si>
  <si>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</si>
  <si>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</si>
  <si>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</si>
  <si>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</si>
  <si>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</si>
  <si>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</si>
  <si>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</si>
  <si>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</si>
  <si>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</si>
  <si>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</si>
  <si>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</si>
  <si>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</si>
  <si>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</si>
  <si>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</si>
  <si>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</si>
  <si>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</si>
  <si>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</si>
  <si>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</si>
  <si>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</si>
  <si>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</si>
  <si>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</si>
  <si>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</si>
  <si>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</si>
  <si>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</si>
  <si>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</si>
  <si>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</si>
  <si>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</si>
  <si>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</si>
  <si>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</si>
  <si>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</si>
  <si>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</si>
  <si>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</si>
  <si>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</si>
  <si>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</si>
  <si>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</si>
  <si>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</si>
  <si>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</si>
  <si>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</si>
  <si>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</si>
  <si>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</si>
  <si>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</si>
  <si>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</si>
  <si>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</si>
  <si>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</si>
  <si>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</si>
  <si>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</si>
  <si>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</si>
  <si>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</si>
  <si>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</si>
  <si>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</si>
  <si>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</si>
  <si>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</si>
  <si>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</si>
  <si>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</si>
  <si>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</si>
  <si>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</si>
  <si>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</si>
  <si>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</si>
  <si>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</si>
  <si>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</si>
  <si>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</si>
  <si>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</si>
  <si>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</si>
  <si>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</si>
  <si>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</si>
  <si>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</si>
  <si>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</si>
  <si>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</si>
  <si>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</si>
  <si>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</si>
  <si>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</si>
  <si>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</si>
  <si>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</si>
  <si>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</si>
  <si>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</si>
  <si>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</si>
  <si>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</si>
  <si>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40.00F/C</t>
  </si>
  <si>
    <t>24.00F/C</t>
  </si>
  <si>
    <t xml:space="preserve">46.50F/C 5$ MAL </t>
  </si>
  <si>
    <t xml:space="preserve">REGISTRO </t>
  </si>
  <si>
    <t>7.00 PERIODICO</t>
  </si>
  <si>
    <t>MAL REGISTRO 0.83$</t>
  </si>
  <si>
    <t>119.50F/C</t>
  </si>
  <si>
    <t>53.00 F/C</t>
  </si>
  <si>
    <t>14.00F/C MAL REGIS</t>
  </si>
  <si>
    <t>TRO DE 2$</t>
  </si>
  <si>
    <t>7.50F/C</t>
  </si>
  <si>
    <t>28.40F/C</t>
  </si>
  <si>
    <t>82.00F/C</t>
  </si>
  <si>
    <t>12.50F/C</t>
  </si>
  <si>
    <t>133.50F/C</t>
  </si>
  <si>
    <t xml:space="preserve">57.50F/C NOTA A </t>
  </si>
  <si>
    <t>CREDITO 4$</t>
  </si>
  <si>
    <t>18.80F/C</t>
  </si>
  <si>
    <t>4.00F/C</t>
  </si>
  <si>
    <t>MAL REGISTRO 1$</t>
  </si>
  <si>
    <t>NOTA A CREDITO DE3$</t>
  </si>
  <si>
    <t>72.00F/C</t>
  </si>
  <si>
    <t>2.60F/C</t>
  </si>
  <si>
    <t>52.50F/C</t>
  </si>
  <si>
    <t>45.30F/C</t>
  </si>
  <si>
    <t>27.50F/C</t>
  </si>
  <si>
    <t>MAL REGISTRO DE 3$</t>
  </si>
  <si>
    <t>15.70F/C MALREGISTRO DE 11$</t>
  </si>
  <si>
    <t>6.40F/C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</si>
</sst>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78897.12000000001</v>
      </c>
      <c r="C2" s="43">
        <f>MODELO!AH12</f>
        <v>31694.27</v>
      </c>
      <c r="D2" s="43">
        <f>EXQUISITECES!AH12</f>
        <v>13831.919999999998</v>
      </c>
      <c r="E2" s="43">
        <f>HOYADA!AH12</f>
        <v>11034.85</v>
      </c>
      <c r="F2" s="43">
        <f>FARMASTOP!AH12</f>
        <v>1888.15</v>
      </c>
      <c r="G2" s="43">
        <f>BOCAS!AH12</f>
        <v>5947.6799999999994</v>
      </c>
      <c r="H2" s="43">
        <f>LAGUNETICA!AH12</f>
        <v>20997.64</v>
      </c>
      <c r="I2" s="43">
        <f>SANANTONIO!AH12</f>
        <v>0</v>
      </c>
      <c r="J2" s="43">
        <f>SUM(B2:I2)</f>
        <v>164291.63</v>
      </c>
    </row>
    <row r="3" spans="1:10" x14ac:dyDescent="0.25">
      <c r="A3" s="46" t="s">
        <v>0</v>
      </c>
      <c r="B3" s="43">
        <f>AUTOMERCADO!AH15</f>
        <v>873.4</v>
      </c>
      <c r="C3" s="43">
        <f>MODELO!AH15</f>
        <v>533.9</v>
      </c>
      <c r="D3" s="43">
        <f>EXQUISITECES!AH15</f>
        <v>355.5</v>
      </c>
      <c r="E3" s="43">
        <f>HOYADA!AH15</f>
        <v>640.1</v>
      </c>
      <c r="F3" s="43">
        <f>FARMASTOP!AH15</f>
        <v>73.5</v>
      </c>
      <c r="G3" s="43">
        <f>BOCAS!AH15</f>
        <v>27.5</v>
      </c>
      <c r="H3" s="43">
        <f>LAGUNETICA!AH15</f>
        <v>858.5</v>
      </c>
      <c r="I3" s="43">
        <f>SANANTONIO!AH15</f>
        <v>0</v>
      </c>
      <c r="J3" s="43">
        <f t="shared" ref="J3:J52" si="0">SUM(B3:I3)</f>
        <v>3362.4</v>
      </c>
    </row>
    <row r="4" spans="1:10" x14ac:dyDescent="0.25">
      <c r="A4" s="73" t="s">
        <v>20</v>
      </c>
      <c r="B4" s="43">
        <f>AUTOMERCADO!AH16</f>
        <v>9658</v>
      </c>
      <c r="C4" s="43">
        <f>MODELO!AH16</f>
        <v>3302</v>
      </c>
      <c r="D4" s="43">
        <f>EXQUISITECES!AH16</f>
        <v>1500</v>
      </c>
      <c r="E4" s="43">
        <f>HOYADA!AH16</f>
        <v>692</v>
      </c>
      <c r="F4" s="43">
        <f>FARMASTOP!AH16</f>
        <v>187</v>
      </c>
      <c r="G4" s="43">
        <f>BOCAS!AH16</f>
        <v>755</v>
      </c>
      <c r="H4" s="43">
        <f>LAGUNETICA!AH16</f>
        <v>2305</v>
      </c>
      <c r="I4" s="43">
        <f>SANANTONIO!AH16</f>
        <v>0</v>
      </c>
      <c r="J4" s="43">
        <f t="shared" si="0"/>
        <v>18399</v>
      </c>
    </row>
    <row r="5" spans="1:10" x14ac:dyDescent="0.25">
      <c r="A5" s="46" t="s">
        <v>27</v>
      </c>
      <c r="B5" s="43">
        <f>AUTOMERCADO!AH17</f>
        <v>42495.200000000012</v>
      </c>
      <c r="C5" s="43">
        <f>MODELO!AH17</f>
        <v>14528.8</v>
      </c>
      <c r="D5" s="43">
        <f>EXQUISITECES!AH17</f>
        <v>6600</v>
      </c>
      <c r="E5" s="43">
        <f>HOYADA!AH17</f>
        <v>3044.8</v>
      </c>
      <c r="F5" s="43">
        <f>FARMASTOP!AH17</f>
        <v>822.80000000000007</v>
      </c>
      <c r="G5" s="43">
        <f>BOCAS!AH17</f>
        <v>3344.6499999999996</v>
      </c>
      <c r="H5" s="43">
        <f>LAGUNETICA!AH17</f>
        <v>10142.000000000002</v>
      </c>
      <c r="I5" s="43">
        <f>SANANTONIO!AH17</f>
        <v>0</v>
      </c>
      <c r="J5" s="43">
        <f t="shared" si="0"/>
        <v>80978.250000000015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9658</v>
      </c>
      <c r="C10" s="43">
        <f>MODELO!AH22</f>
        <v>3302</v>
      </c>
      <c r="D10" s="43">
        <f>EXQUISITECES!AH22</f>
        <v>1500</v>
      </c>
      <c r="E10" s="43">
        <f>HOYADA!AH22</f>
        <v>692</v>
      </c>
      <c r="F10" s="43">
        <f>FARMASTOP!AH22</f>
        <v>187</v>
      </c>
      <c r="G10" s="43">
        <f>BOCAS!AH22</f>
        <v>755</v>
      </c>
      <c r="H10" s="43">
        <f>LAGUNETICA!AH22</f>
        <v>2305</v>
      </c>
      <c r="I10" s="43">
        <f>SANANTONIO!AH22</f>
        <v>0</v>
      </c>
      <c r="J10" s="43">
        <f t="shared" si="0"/>
        <v>18399</v>
      </c>
    </row>
    <row r="11" spans="1:10" x14ac:dyDescent="0.25">
      <c r="A11" s="48" t="s">
        <v>26</v>
      </c>
      <c r="B11" s="43">
        <f>AUTOMERCADO!AH23</f>
        <v>42495.200000000012</v>
      </c>
      <c r="C11" s="43">
        <f>MODELO!AH23</f>
        <v>14528.8</v>
      </c>
      <c r="D11" s="43">
        <f>EXQUISITECES!AH23</f>
        <v>6600</v>
      </c>
      <c r="E11" s="43">
        <f>HOYADA!AH23</f>
        <v>3044.8</v>
      </c>
      <c r="F11" s="43">
        <f>FARMASTOP!AH23</f>
        <v>822.80000000000007</v>
      </c>
      <c r="G11" s="43">
        <f>BOCAS!AH23</f>
        <v>3344.6499999999996</v>
      </c>
      <c r="H11" s="43">
        <f>LAGUNETICA!AH23</f>
        <v>10142.000000000002</v>
      </c>
      <c r="I11" s="43">
        <f>SANANTONIO!AH23</f>
        <v>0</v>
      </c>
      <c r="J11" s="43">
        <f t="shared" si="0"/>
        <v>80978.250000000015</v>
      </c>
    </row>
    <row r="12" spans="1:10" x14ac:dyDescent="0.25">
      <c r="A12" s="46" t="s">
        <v>28</v>
      </c>
      <c r="B12" s="43">
        <f>AUTOMERCADO!AH24</f>
        <v>27</v>
      </c>
      <c r="C12" s="43">
        <f>MODELO!AH24</f>
        <v>150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177</v>
      </c>
    </row>
    <row r="13" spans="1:10" x14ac:dyDescent="0.25">
      <c r="A13" s="46" t="s">
        <v>31</v>
      </c>
      <c r="B13" s="43">
        <f>AUTOMERCADO!AH25</f>
        <v>118.80000000000001</v>
      </c>
      <c r="C13" s="43">
        <f>MODELO!AH25</f>
        <v>660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778.8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27</v>
      </c>
      <c r="C18" s="43">
        <f>MODELO!AH30</f>
        <v>150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177</v>
      </c>
    </row>
    <row r="19" spans="1:10" x14ac:dyDescent="0.25">
      <c r="A19" s="48" t="s">
        <v>33</v>
      </c>
      <c r="B19" s="43">
        <f>AUTOMERCADO!AH31</f>
        <v>118.80000000000001</v>
      </c>
      <c r="C19" s="43">
        <f>MODELO!AH31</f>
        <v>660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778.8</v>
      </c>
    </row>
    <row r="20" spans="1:10" x14ac:dyDescent="0.25">
      <c r="A20" s="46" t="s">
        <v>34</v>
      </c>
      <c r="B20" s="43">
        <f>AUTOMERCADO!AH32</f>
        <v>456.45</v>
      </c>
      <c r="C20" s="43">
        <f>MODELO!AH32</f>
        <v>35.11</v>
      </c>
      <c r="D20" s="43">
        <f>EXQUISITECES!AH32</f>
        <v>0</v>
      </c>
      <c r="E20" s="43">
        <f>HOYADA!AH32</f>
        <v>30.48</v>
      </c>
      <c r="F20" s="43">
        <f>FARMASTOP!AH32</f>
        <v>8.1199999999999992</v>
      </c>
      <c r="G20" s="43">
        <f>BOCAS!AH32</f>
        <v>57.5</v>
      </c>
      <c r="H20" s="43">
        <f>LAGUNETICA!AH32</f>
        <v>0</v>
      </c>
      <c r="I20" s="43">
        <f>SANANTONIO!AH32</f>
        <v>0</v>
      </c>
      <c r="J20" s="43">
        <f t="shared" si="0"/>
        <v>587.66</v>
      </c>
    </row>
    <row r="21" spans="1:10" x14ac:dyDescent="0.25">
      <c r="A21" s="46" t="s">
        <v>35</v>
      </c>
      <c r="B21" s="43">
        <f>AUTOMERCADO!AH33</f>
        <v>2008.38</v>
      </c>
      <c r="C21" s="43">
        <f>MODELO!AH33</f>
        <v>154.48400000000001</v>
      </c>
      <c r="D21" s="43">
        <f>EXQUISITECES!AH33</f>
        <v>0</v>
      </c>
      <c r="E21" s="43">
        <f>HOYADA!AH33</f>
        <v>134.11200000000002</v>
      </c>
      <c r="F21" s="43">
        <f>FARMASTOP!AH33</f>
        <v>35.728000000000002</v>
      </c>
      <c r="G21" s="43">
        <f>BOCAS!AH33</f>
        <v>254.72499999999999</v>
      </c>
      <c r="H21" s="43">
        <f>LAGUNETICA!AH33</f>
        <v>0</v>
      </c>
      <c r="I21" s="43">
        <f>SANANTONIO!AH33</f>
        <v>0</v>
      </c>
      <c r="J21" s="43">
        <f t="shared" si="0"/>
        <v>2587.4290000000001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456.45</v>
      </c>
      <c r="C26" s="43">
        <f>MODELO!AH38</f>
        <v>35.11</v>
      </c>
      <c r="D26" s="43">
        <f>EXQUISITECES!AH38</f>
        <v>0</v>
      </c>
      <c r="E26" s="43">
        <f>HOYADA!AH38</f>
        <v>30.48</v>
      </c>
      <c r="F26" s="43">
        <f>FARMASTOP!AH38</f>
        <v>8.1199999999999992</v>
      </c>
      <c r="G26" s="43">
        <f>BOCAS!AH38</f>
        <v>57.5</v>
      </c>
      <c r="H26" s="43">
        <f>LAGUNETICA!AH38</f>
        <v>0</v>
      </c>
      <c r="I26" s="43">
        <f>SANANTONIO!AH38</f>
        <v>0</v>
      </c>
      <c r="J26" s="43">
        <f t="shared" si="0"/>
        <v>587.66</v>
      </c>
    </row>
    <row r="27" spans="1:10" x14ac:dyDescent="0.25">
      <c r="A27" s="48" t="s">
        <v>42</v>
      </c>
      <c r="B27" s="43">
        <f>AUTOMERCADO!AH39</f>
        <v>2008.38</v>
      </c>
      <c r="C27" s="43">
        <f>MODELO!AH39</f>
        <v>154.48400000000001</v>
      </c>
      <c r="D27" s="43">
        <f>EXQUISITECES!AH39</f>
        <v>0</v>
      </c>
      <c r="E27" s="43">
        <f>HOYADA!AH39</f>
        <v>134.11200000000002</v>
      </c>
      <c r="F27" s="43">
        <f>FARMASTOP!AH39</f>
        <v>35.728000000000002</v>
      </c>
      <c r="G27" s="43">
        <f>BOCAS!AH39</f>
        <v>254.72499999999999</v>
      </c>
      <c r="H27" s="43">
        <f>LAGUNETICA!AH39</f>
        <v>0</v>
      </c>
      <c r="I27" s="43">
        <f>SANANTONIO!AH39</f>
        <v>0</v>
      </c>
      <c r="J27" s="43">
        <f t="shared" si="0"/>
        <v>2587.4290000000001</v>
      </c>
    </row>
    <row r="28" spans="1:10" x14ac:dyDescent="0.25">
      <c r="A28" s="46" t="s">
        <v>43</v>
      </c>
      <c r="B28" s="43">
        <f>AUTOMERCADO!AH40</f>
        <v>273.39</v>
      </c>
      <c r="C28" s="43">
        <f>MODELO!AH40</f>
        <v>75.83</v>
      </c>
      <c r="D28" s="43">
        <f>EXQUISITECES!AH40</f>
        <v>15.32</v>
      </c>
      <c r="E28" s="43">
        <f>HOYADA!AH40</f>
        <v>10.47</v>
      </c>
      <c r="F28" s="43">
        <f>FARMASTOP!AH40</f>
        <v>6.03</v>
      </c>
      <c r="G28" s="43">
        <f>BOCAS!AH40</f>
        <v>7.82</v>
      </c>
      <c r="H28" s="43">
        <f>LAGUNETICA!AH40</f>
        <v>7.41</v>
      </c>
      <c r="I28" s="43">
        <f>SANANTONIO!AH40</f>
        <v>0</v>
      </c>
      <c r="J28" s="43">
        <f t="shared" si="0"/>
        <v>396.27</v>
      </c>
    </row>
    <row r="29" spans="1:10" x14ac:dyDescent="0.25">
      <c r="A29" s="46" t="s">
        <v>44</v>
      </c>
      <c r="B29" s="43">
        <f>AUTOMERCADO!AH41</f>
        <v>1202.9160000000002</v>
      </c>
      <c r="C29" s="43">
        <f>MODELO!AH41</f>
        <v>333.65199999999999</v>
      </c>
      <c r="D29" s="43">
        <f>EXQUISITECES!AH41</f>
        <v>67.408000000000001</v>
      </c>
      <c r="E29" s="43">
        <f>HOYADA!AH41</f>
        <v>46.068000000000005</v>
      </c>
      <c r="F29" s="43">
        <f>FARMASTOP!AH41</f>
        <v>26.532000000000004</v>
      </c>
      <c r="G29" s="43">
        <f>BOCAS!AH41</f>
        <v>34.642600000000002</v>
      </c>
      <c r="H29" s="43">
        <f>LAGUNETICA!AH41</f>
        <v>32.604000000000006</v>
      </c>
      <c r="I29" s="43">
        <f>SANANTONIO!AH41</f>
        <v>0</v>
      </c>
      <c r="J29" s="43">
        <f t="shared" si="0"/>
        <v>1743.8226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273.39</v>
      </c>
      <c r="C34" s="43">
        <f>MODELO!AH46</f>
        <v>75.83</v>
      </c>
      <c r="D34" s="43">
        <f>EXQUISITECES!AH46</f>
        <v>15.32</v>
      </c>
      <c r="E34" s="43">
        <f>HOYADA!AH46</f>
        <v>10.47</v>
      </c>
      <c r="F34" s="43">
        <f>FARMASTOP!AH46</f>
        <v>6.03</v>
      </c>
      <c r="G34" s="43">
        <f>BOCAS!AH46</f>
        <v>7.82</v>
      </c>
      <c r="H34" s="43">
        <f>LAGUNETICA!AH46</f>
        <v>7.41</v>
      </c>
      <c r="I34" s="43">
        <f>SANANTONIO!AH46</f>
        <v>0</v>
      </c>
      <c r="J34" s="43">
        <f t="shared" si="0"/>
        <v>396.27</v>
      </c>
    </row>
    <row r="35" spans="1:10" x14ac:dyDescent="0.25">
      <c r="A35" s="48" t="s">
        <v>48</v>
      </c>
      <c r="B35" s="43">
        <f>AUTOMERCADO!AH47</f>
        <v>1202.9160000000002</v>
      </c>
      <c r="C35" s="43">
        <f>MODELO!AH47</f>
        <v>333.65199999999999</v>
      </c>
      <c r="D35" s="43">
        <f>EXQUISITECES!AH47</f>
        <v>67.408000000000001</v>
      </c>
      <c r="E35" s="43">
        <f>HOYADA!AH47</f>
        <v>46.068000000000005</v>
      </c>
      <c r="F35" s="43">
        <f>FARMASTOP!AH47</f>
        <v>26.532000000000004</v>
      </c>
      <c r="G35" s="43">
        <f>BOCAS!AH47</f>
        <v>34.642600000000002</v>
      </c>
      <c r="H35" s="43">
        <f>LAGUNETICA!AH47</f>
        <v>32.604000000000006</v>
      </c>
      <c r="I35" s="43">
        <f>SANANTONIO!AH47</f>
        <v>0</v>
      </c>
      <c r="J35" s="43">
        <f t="shared" si="0"/>
        <v>1743.8226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22509.109999999997</v>
      </c>
      <c r="C37" s="43">
        <f>MODELO!AH49</f>
        <v>7861.369999999999</v>
      </c>
      <c r="D37" s="43">
        <f>EXQUISITECES!AH49</f>
        <v>4553.3500000000004</v>
      </c>
      <c r="E37" s="43">
        <f>HOYADA!AH49</f>
        <v>3233.9300000000003</v>
      </c>
      <c r="F37" s="43">
        <f>FARMASTOP!AH49</f>
        <v>792.29</v>
      </c>
      <c r="G37" s="43">
        <f>BOCAS!AH49</f>
        <v>2020.12</v>
      </c>
      <c r="H37" s="43">
        <f>LAGUNETICA!AH49</f>
        <v>3083.7</v>
      </c>
      <c r="I37" s="43">
        <f>SANANTONIO!AH49</f>
        <v>0</v>
      </c>
      <c r="J37" s="43">
        <f t="shared" si="0"/>
        <v>44053.869999999995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468.91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468.91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4036.74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4762.84</v>
      </c>
      <c r="I40" s="43">
        <f>SANANTONIO!AH52</f>
        <v>0</v>
      </c>
      <c r="J40" s="43">
        <f t="shared" si="0"/>
        <v>8799.58</v>
      </c>
    </row>
    <row r="41" spans="1:10" x14ac:dyDescent="0.25">
      <c r="A41" s="74" t="s">
        <v>18</v>
      </c>
      <c r="B41" s="43">
        <f>AUTOMERCADO!AH53</f>
        <v>7790.8799999999992</v>
      </c>
      <c r="C41" s="43">
        <f>MODELO!AH53</f>
        <v>3502.02</v>
      </c>
      <c r="D41" s="43">
        <f>EXQUISITECES!AH53</f>
        <v>2115.66</v>
      </c>
      <c r="E41" s="43">
        <f>HOYADA!AH53</f>
        <v>3938.95</v>
      </c>
      <c r="F41" s="43">
        <f>FARMASTOP!AH53</f>
        <v>67.48</v>
      </c>
      <c r="G41" s="43">
        <f>BOCAS!AH53</f>
        <v>345.34000000000003</v>
      </c>
      <c r="H41" s="43">
        <f>LAGUNETICA!AH53</f>
        <v>1974.15</v>
      </c>
      <c r="I41" s="43">
        <f>SANANTONIO!AH53</f>
        <v>0</v>
      </c>
      <c r="J41" s="43">
        <f t="shared" si="0"/>
        <v>19734.48</v>
      </c>
    </row>
    <row r="42" spans="1:10" x14ac:dyDescent="0.25">
      <c r="A42" s="74" t="s">
        <v>114</v>
      </c>
      <c r="B42" s="43">
        <f>AUTOMERCADO!AH54</f>
        <v>132.25</v>
      </c>
      <c r="C42" s="43">
        <f>MODELO!AH54</f>
        <v>257.58</v>
      </c>
      <c r="D42" s="43">
        <f>EXQUISITECES!AH54</f>
        <v>47.17</v>
      </c>
      <c r="E42" s="43">
        <f>HOYADA!AH54</f>
        <v>0</v>
      </c>
      <c r="F42" s="43">
        <f>FARMASTOP!AH54</f>
        <v>0</v>
      </c>
      <c r="G42" s="43">
        <f>BOCAS!AH54</f>
        <v>33.5</v>
      </c>
      <c r="H42" s="43">
        <f>LAGUNETICA!AH54</f>
        <v>0</v>
      </c>
      <c r="I42" s="43">
        <f>SANANTONIO!AH54</f>
        <v>0</v>
      </c>
      <c r="J42" s="43">
        <f t="shared" si="0"/>
        <v>470.5</v>
      </c>
    </row>
    <row r="43" spans="1:10" x14ac:dyDescent="0.25">
      <c r="A43" s="74" t="s">
        <v>52</v>
      </c>
      <c r="B43" s="43">
        <f>AUTOMERCADO!AH55</f>
        <v>1643.54</v>
      </c>
      <c r="C43" s="43">
        <f>MODELO!AH55</f>
        <v>90.03</v>
      </c>
      <c r="D43" s="43">
        <f>EXQUISITECES!AH55</f>
        <v>244.6</v>
      </c>
      <c r="E43" s="43">
        <f>HOYADA!AH55</f>
        <v>8.7200000000000006</v>
      </c>
      <c r="F43" s="43">
        <f>FARMASTOP!AH55</f>
        <v>97.089999999999989</v>
      </c>
      <c r="G43" s="43">
        <f>BOCAS!AH55</f>
        <v>29.41</v>
      </c>
      <c r="H43" s="43">
        <f>LAGUNETICA!AH55</f>
        <v>159.29000000000002</v>
      </c>
      <c r="I43" s="43">
        <f>SANANTONIO!AH55</f>
        <v>0</v>
      </c>
      <c r="J43" s="43">
        <f t="shared" si="0"/>
        <v>2272.6799999999998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11.02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11.02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95.59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95.59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52.48</v>
      </c>
      <c r="I47" s="43">
        <f>SANANTONIO!AH59</f>
        <v>0</v>
      </c>
      <c r="J47" s="43">
        <f t="shared" si="0"/>
        <v>52.48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0.84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0.84</v>
      </c>
    </row>
    <row r="52" spans="1:10" x14ac:dyDescent="0.25">
      <c r="A52" s="51" t="s">
        <v>92</v>
      </c>
      <c r="B52" s="75">
        <f>AUTOMERCADO!AH64</f>
        <v>79255.245999999999</v>
      </c>
      <c r="C52" s="75">
        <f>MODELO!AH64</f>
        <v>32054.166000000001</v>
      </c>
      <c r="D52" s="75">
        <f>EXQUISITECES!AH64</f>
        <v>13983.688</v>
      </c>
      <c r="E52" s="75">
        <f>HOYADA!AH64</f>
        <v>11046.68</v>
      </c>
      <c r="F52" s="75">
        <f>FARMASTOP!AH64</f>
        <v>1915.42</v>
      </c>
      <c r="G52" s="75">
        <f>BOCAS!AH64</f>
        <v>6089.8876</v>
      </c>
      <c r="H52" s="75">
        <f>LAGUNETICA!AH64</f>
        <v>21065.564000000002</v>
      </c>
      <c r="I52" s="75">
        <f>SANANTONIO!AH64</f>
        <v>0</v>
      </c>
      <c r="J52" s="75">
        <f t="shared" si="0"/>
        <v>165410.65160000001</v>
      </c>
    </row>
    <row r="53" spans="1:10" x14ac:dyDescent="0.25">
      <c r="A53" s="56" t="s">
        <v>3</v>
      </c>
      <c r="B53" s="43">
        <f>B2</f>
        <v>78897.12000000001</v>
      </c>
      <c r="C53" s="43">
        <f t="shared" ref="C53:I53" si="1">C2</f>
        <v>31694.27</v>
      </c>
      <c r="D53" s="43">
        <f t="shared" si="1"/>
        <v>13831.919999999998</v>
      </c>
      <c r="E53" s="43">
        <f t="shared" si="1"/>
        <v>11034.85</v>
      </c>
      <c r="F53" s="43">
        <f t="shared" si="1"/>
        <v>1888.15</v>
      </c>
      <c r="G53" s="43">
        <f t="shared" si="1"/>
        <v>5947.6799999999994</v>
      </c>
      <c r="H53" s="43">
        <f t="shared" si="1"/>
        <v>20997.64</v>
      </c>
      <c r="I53" s="43">
        <f t="shared" si="1"/>
        <v>0</v>
      </c>
      <c r="J53" s="43">
        <f>J2</f>
        <v>164291.63</v>
      </c>
    </row>
    <row r="54" spans="1:10" x14ac:dyDescent="0.25">
      <c r="A54" s="58" t="s">
        <v>95</v>
      </c>
      <c r="B54" s="43">
        <f>+B52-B53</f>
        <v>358.12599999998929</v>
      </c>
      <c r="C54" s="43">
        <f t="shared" ref="C54:I54" si="2">+C52-C53</f>
        <v>359.89600000000064</v>
      </c>
      <c r="D54" s="43">
        <f t="shared" si="2"/>
        <v>151.76800000000185</v>
      </c>
      <c r="E54" s="43">
        <f t="shared" si="2"/>
        <v>11.829999999999927</v>
      </c>
      <c r="F54" s="43">
        <f t="shared" si="2"/>
        <v>27.269999999999982</v>
      </c>
      <c r="G54" s="43">
        <f t="shared" si="2"/>
        <v>142.20760000000064</v>
      </c>
      <c r="H54" s="43">
        <f t="shared" si="2"/>
        <v>67.924000000002707</v>
      </c>
      <c r="I54" s="43">
        <f t="shared" si="2"/>
        <v>0</v>
      </c>
      <c r="J54" s="43">
        <f>+J52-J53</f>
        <v>1119.0216000000073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L40" activePane="bottomRight" state="frozen"/>
      <selection pane="topRight" activeCell="B1" sqref="B1"/>
      <selection pane="bottomLeft" activeCell="A5" sqref="A5"/>
      <selection pane="bottomRight" activeCell="L54" sqref="L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>
        <v>4.4000000000000004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65</v>
      </c>
      <c r="H11" s="5" t="s">
        <v>67</v>
      </c>
      <c r="I11" s="5" t="s">
        <v>69</v>
      </c>
      <c r="J11" s="5" t="s">
        <v>71</v>
      </c>
      <c r="K11" s="5" t="s">
        <v>81</v>
      </c>
      <c r="L11" s="5" t="s">
        <v>54</v>
      </c>
      <c r="M11" s="5" t="s">
        <v>58</v>
      </c>
      <c r="N11" s="5" t="s">
        <v>60</v>
      </c>
      <c r="O11" s="5" t="s">
        <v>62</v>
      </c>
      <c r="P11" s="5" t="s">
        <v>64</v>
      </c>
      <c r="Q11" s="5" t="s">
        <v>66</v>
      </c>
      <c r="R11" s="5" t="s">
        <v>68</v>
      </c>
      <c r="S11" s="5" t="s">
        <v>70</v>
      </c>
      <c r="T11" s="5" t="s">
        <v>72</v>
      </c>
      <c r="U11" s="5" t="s">
        <v>76</v>
      </c>
      <c r="V11" s="5" t="s">
        <v>80</v>
      </c>
      <c r="W11" s="5" t="s">
        <v>82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5043.09</v>
      </c>
      <c r="C12" s="26">
        <v>2940.05</v>
      </c>
      <c r="D12" s="26">
        <v>3291.55</v>
      </c>
      <c r="E12" s="26">
        <v>3271.26</v>
      </c>
      <c r="F12" s="26">
        <v>6191.44</v>
      </c>
      <c r="G12" s="26">
        <v>6036.81</v>
      </c>
      <c r="H12" s="26">
        <v>2488.42</v>
      </c>
      <c r="I12" s="26">
        <v>5710.58</v>
      </c>
      <c r="J12" s="26">
        <v>4340.1499999999996</v>
      </c>
      <c r="K12" s="26">
        <v>1978.83</v>
      </c>
      <c r="L12" s="26">
        <v>2692.28</v>
      </c>
      <c r="M12" s="26">
        <v>3252.04</v>
      </c>
      <c r="N12" s="26">
        <v>4728.17</v>
      </c>
      <c r="O12" s="26">
        <v>4309.41</v>
      </c>
      <c r="P12" s="26">
        <v>4878.99</v>
      </c>
      <c r="Q12" s="26">
        <v>4054.22</v>
      </c>
      <c r="R12" s="26">
        <v>3825.49</v>
      </c>
      <c r="S12" s="26">
        <v>2426.27</v>
      </c>
      <c r="T12" s="26">
        <v>2504.6</v>
      </c>
      <c r="U12" s="26">
        <v>1150.92</v>
      </c>
      <c r="V12" s="26">
        <v>1274.33</v>
      </c>
      <c r="W12" s="26">
        <v>2508.2199999999998</v>
      </c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78897.12000000001</v>
      </c>
      <c r="AI12" s="26">
        <v>78906.09</v>
      </c>
      <c r="AJ12" s="69">
        <f>+AI12-AH12</f>
        <v>8.9699999999866122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54.2</v>
      </c>
      <c r="E15" s="23"/>
      <c r="F15" s="23">
        <v>109.5</v>
      </c>
      <c r="G15" s="23"/>
      <c r="H15" s="23"/>
      <c r="I15" s="23">
        <v>31.5</v>
      </c>
      <c r="J15" s="23"/>
      <c r="K15" s="23"/>
      <c r="L15" s="23">
        <v>7.2</v>
      </c>
      <c r="M15" s="23">
        <v>39.5</v>
      </c>
      <c r="N15" s="23">
        <v>68.8</v>
      </c>
      <c r="O15" s="23"/>
      <c r="P15" s="23">
        <v>23.9</v>
      </c>
      <c r="Q15" s="23">
        <v>238.2</v>
      </c>
      <c r="R15" s="23"/>
      <c r="S15" s="23">
        <v>9.5</v>
      </c>
      <c r="T15" s="23">
        <v>115.5</v>
      </c>
      <c r="U15" s="23">
        <v>49.5</v>
      </c>
      <c r="V15" s="23">
        <v>118.5</v>
      </c>
      <c r="W15" s="23">
        <v>7.6</v>
      </c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873.4</v>
      </c>
    </row>
    <row r="16" spans="1:36" s="32" customFormat="1" x14ac:dyDescent="0.25">
      <c r="A16" s="30" t="s">
        <v>20</v>
      </c>
      <c r="B16" s="31">
        <v>491</v>
      </c>
      <c r="C16" s="31">
        <v>231</v>
      </c>
      <c r="D16" s="31">
        <v>335</v>
      </c>
      <c r="E16" s="31">
        <v>400</v>
      </c>
      <c r="F16" s="31">
        <v>994</v>
      </c>
      <c r="G16" s="31">
        <v>928</v>
      </c>
      <c r="H16" s="31">
        <v>230</v>
      </c>
      <c r="I16" s="31">
        <v>530</v>
      </c>
      <c r="J16" s="31">
        <v>636</v>
      </c>
      <c r="K16" s="31">
        <v>235</v>
      </c>
      <c r="L16" s="31">
        <v>391</v>
      </c>
      <c r="M16" s="31">
        <v>439</v>
      </c>
      <c r="N16" s="31">
        <v>462</v>
      </c>
      <c r="O16" s="31">
        <v>629</v>
      </c>
      <c r="P16" s="31">
        <v>731</v>
      </c>
      <c r="Q16" s="31">
        <v>280</v>
      </c>
      <c r="R16" s="31">
        <v>506</v>
      </c>
      <c r="S16" s="31">
        <v>375</v>
      </c>
      <c r="T16" s="31">
        <v>291</v>
      </c>
      <c r="U16" s="31">
        <v>121</v>
      </c>
      <c r="V16" s="31">
        <v>132</v>
      </c>
      <c r="W16" s="31">
        <v>291</v>
      </c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9658</v>
      </c>
      <c r="AJ16" s="70"/>
    </row>
    <row r="17" spans="1:36" s="47" customFormat="1" x14ac:dyDescent="0.25">
      <c r="A17" s="46" t="s">
        <v>27</v>
      </c>
      <c r="B17" s="22">
        <f>B16*$B$8</f>
        <v>2160.4</v>
      </c>
      <c r="C17" s="22">
        <f>C16*$B$8</f>
        <v>1016.4000000000001</v>
      </c>
      <c r="D17" s="22">
        <f t="shared" ref="D17:L17" si="2">D16*$B$8</f>
        <v>1474.0000000000002</v>
      </c>
      <c r="E17" s="22">
        <f t="shared" si="2"/>
        <v>1760.0000000000002</v>
      </c>
      <c r="F17" s="22">
        <f t="shared" si="2"/>
        <v>4373.6000000000004</v>
      </c>
      <c r="G17" s="22">
        <f t="shared" si="2"/>
        <v>4083.2000000000003</v>
      </c>
      <c r="H17" s="22">
        <f t="shared" si="2"/>
        <v>1012.0000000000001</v>
      </c>
      <c r="I17" s="22">
        <f t="shared" si="2"/>
        <v>2332</v>
      </c>
      <c r="J17" s="22">
        <f t="shared" si="2"/>
        <v>2798.4</v>
      </c>
      <c r="K17" s="22">
        <f t="shared" si="2"/>
        <v>1034</v>
      </c>
      <c r="L17" s="22">
        <f t="shared" si="2"/>
        <v>1720.4</v>
      </c>
      <c r="M17" s="22">
        <f t="shared" ref="M17:R17" si="3">M16*$B$8</f>
        <v>1931.6000000000001</v>
      </c>
      <c r="N17" s="22">
        <f t="shared" si="3"/>
        <v>2032.8000000000002</v>
      </c>
      <c r="O17" s="22">
        <f t="shared" si="3"/>
        <v>2767.6000000000004</v>
      </c>
      <c r="P17" s="22">
        <f t="shared" si="3"/>
        <v>3216.4</v>
      </c>
      <c r="Q17" s="22">
        <f t="shared" si="3"/>
        <v>1232</v>
      </c>
      <c r="R17" s="22">
        <f t="shared" si="3"/>
        <v>2226.4</v>
      </c>
      <c r="S17" s="22">
        <f t="shared" ref="S17:AG17" si="4">S16*$B$8</f>
        <v>1650.0000000000002</v>
      </c>
      <c r="T17" s="22">
        <f t="shared" si="4"/>
        <v>1280.4000000000001</v>
      </c>
      <c r="U17" s="22">
        <f t="shared" si="4"/>
        <v>532.40000000000009</v>
      </c>
      <c r="V17" s="22">
        <f t="shared" si="4"/>
        <v>580.80000000000007</v>
      </c>
      <c r="W17" s="22">
        <f t="shared" si="4"/>
        <v>1280.4000000000001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42495.200000000012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491</v>
      </c>
      <c r="C22" s="20">
        <f t="shared" ref="C22:L22" si="11">+C16+C18+C20</f>
        <v>231</v>
      </c>
      <c r="D22" s="20">
        <f t="shared" si="11"/>
        <v>335</v>
      </c>
      <c r="E22" s="20">
        <f t="shared" si="11"/>
        <v>400</v>
      </c>
      <c r="F22" s="20">
        <f t="shared" si="11"/>
        <v>994</v>
      </c>
      <c r="G22" s="20">
        <f t="shared" si="11"/>
        <v>928</v>
      </c>
      <c r="H22" s="20">
        <f t="shared" si="11"/>
        <v>230</v>
      </c>
      <c r="I22" s="20">
        <f t="shared" si="11"/>
        <v>530</v>
      </c>
      <c r="J22" s="20">
        <f t="shared" si="11"/>
        <v>636</v>
      </c>
      <c r="K22" s="20">
        <f t="shared" si="11"/>
        <v>235</v>
      </c>
      <c r="L22" s="20">
        <f t="shared" si="11"/>
        <v>391</v>
      </c>
      <c r="M22" s="20">
        <f t="shared" ref="M22:S22" si="12">+M16+M18+M20</f>
        <v>439</v>
      </c>
      <c r="N22" s="20">
        <f t="shared" si="12"/>
        <v>462</v>
      </c>
      <c r="O22" s="20">
        <f t="shared" si="12"/>
        <v>629</v>
      </c>
      <c r="P22" s="20">
        <f t="shared" si="12"/>
        <v>731</v>
      </c>
      <c r="Q22" s="20">
        <f t="shared" si="12"/>
        <v>280</v>
      </c>
      <c r="R22" s="20">
        <f t="shared" si="12"/>
        <v>506</v>
      </c>
      <c r="S22" s="20">
        <f t="shared" si="12"/>
        <v>375</v>
      </c>
      <c r="T22" s="20">
        <f t="shared" ref="T22:AG22" si="13">+T16+T18+T20</f>
        <v>291</v>
      </c>
      <c r="U22" s="20">
        <f t="shared" si="13"/>
        <v>121</v>
      </c>
      <c r="V22" s="20">
        <f t="shared" si="13"/>
        <v>132</v>
      </c>
      <c r="W22" s="20">
        <f t="shared" si="13"/>
        <v>291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9658</v>
      </c>
    </row>
    <row r="23" spans="1:36" s="47" customFormat="1" x14ac:dyDescent="0.25">
      <c r="A23" s="48" t="s">
        <v>26</v>
      </c>
      <c r="B23" s="19">
        <f>+B17+B19+B21</f>
        <v>2160.4</v>
      </c>
      <c r="C23" s="19">
        <f t="shared" ref="C23:L23" si="14">+C17+C19+C21</f>
        <v>1016.4000000000001</v>
      </c>
      <c r="D23" s="19">
        <f t="shared" si="14"/>
        <v>1474.0000000000002</v>
      </c>
      <c r="E23" s="19">
        <f t="shared" si="14"/>
        <v>1760.0000000000002</v>
      </c>
      <c r="F23" s="19">
        <f t="shared" si="14"/>
        <v>4373.6000000000004</v>
      </c>
      <c r="G23" s="19">
        <f t="shared" si="14"/>
        <v>4083.2000000000003</v>
      </c>
      <c r="H23" s="19">
        <f t="shared" si="14"/>
        <v>1012.0000000000001</v>
      </c>
      <c r="I23" s="19">
        <f t="shared" si="14"/>
        <v>2332</v>
      </c>
      <c r="J23" s="19">
        <f t="shared" si="14"/>
        <v>2798.4</v>
      </c>
      <c r="K23" s="19">
        <f t="shared" si="14"/>
        <v>1034</v>
      </c>
      <c r="L23" s="19">
        <f t="shared" si="14"/>
        <v>1720.4</v>
      </c>
      <c r="M23" s="19">
        <f t="shared" ref="M23:S23" si="15">+M17+M19+M21</f>
        <v>1931.6000000000001</v>
      </c>
      <c r="N23" s="19">
        <f t="shared" si="15"/>
        <v>2032.8000000000002</v>
      </c>
      <c r="O23" s="19">
        <f t="shared" si="15"/>
        <v>2767.6000000000004</v>
      </c>
      <c r="P23" s="19">
        <f t="shared" si="15"/>
        <v>3216.4</v>
      </c>
      <c r="Q23" s="19">
        <f t="shared" si="15"/>
        <v>1232</v>
      </c>
      <c r="R23" s="19">
        <f t="shared" si="15"/>
        <v>2226.4</v>
      </c>
      <c r="S23" s="19">
        <f t="shared" si="15"/>
        <v>1650.0000000000002</v>
      </c>
      <c r="T23" s="19">
        <f t="shared" ref="T23:AG23" si="16">+T17+T19+T21</f>
        <v>1280.4000000000001</v>
      </c>
      <c r="U23" s="19">
        <f t="shared" si="16"/>
        <v>532.40000000000009</v>
      </c>
      <c r="V23" s="19">
        <f t="shared" si="16"/>
        <v>580.80000000000007</v>
      </c>
      <c r="W23" s="19">
        <f t="shared" si="16"/>
        <v>1280.4000000000001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42495.200000000012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>
        <v>27</v>
      </c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27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118.80000000000001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118.80000000000001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27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27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118.80000000000001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118.80000000000001</v>
      </c>
    </row>
    <row r="32" spans="1:36" x14ac:dyDescent="0.25">
      <c r="A32" s="13" t="s">
        <v>34</v>
      </c>
      <c r="B32" s="36">
        <v>67.19</v>
      </c>
      <c r="C32" s="36"/>
      <c r="D32" s="36"/>
      <c r="E32" s="36">
        <v>28.28</v>
      </c>
      <c r="F32" s="36"/>
      <c r="G32" s="36"/>
      <c r="H32" s="36"/>
      <c r="I32" s="36"/>
      <c r="J32" s="36">
        <v>240.21</v>
      </c>
      <c r="K32" s="36">
        <v>120.77</v>
      </c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456.45</v>
      </c>
    </row>
    <row r="33" spans="1:34" s="47" customFormat="1" x14ac:dyDescent="0.25">
      <c r="A33" s="46" t="s">
        <v>35</v>
      </c>
      <c r="B33" s="22">
        <f>B32*$B$8</f>
        <v>295.63600000000002</v>
      </c>
      <c r="C33" s="22">
        <f t="shared" ref="C33:L33" si="30">C32*$B$8</f>
        <v>0</v>
      </c>
      <c r="D33" s="22">
        <f t="shared" si="30"/>
        <v>0</v>
      </c>
      <c r="E33" s="22">
        <f t="shared" si="30"/>
        <v>124.43200000000002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1056.9240000000002</v>
      </c>
      <c r="K33" s="22">
        <f t="shared" si="30"/>
        <v>531.38800000000003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2008.38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67.19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28.28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240.21</v>
      </c>
      <c r="K38" s="20">
        <f t="shared" si="39"/>
        <v>120.77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456.45</v>
      </c>
    </row>
    <row r="39" spans="1:34" s="47" customFormat="1" x14ac:dyDescent="0.25">
      <c r="A39" s="48" t="s">
        <v>42</v>
      </c>
      <c r="B39" s="19">
        <f>+B33+B35+B37</f>
        <v>295.63600000000002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124.43200000000002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1056.9240000000002</v>
      </c>
      <c r="K39" s="19">
        <f t="shared" si="42"/>
        <v>531.38800000000003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2008.38</v>
      </c>
    </row>
    <row r="40" spans="1:34" x14ac:dyDescent="0.25">
      <c r="A40" s="13" t="s">
        <v>43</v>
      </c>
      <c r="B40" s="36">
        <v>49.5</v>
      </c>
      <c r="C40" s="36"/>
      <c r="D40" s="36"/>
      <c r="E40" s="36"/>
      <c r="F40" s="36"/>
      <c r="G40" s="36"/>
      <c r="H40" s="36">
        <v>15.78</v>
      </c>
      <c r="I40" s="36">
        <v>123.26</v>
      </c>
      <c r="J40" s="36"/>
      <c r="K40" s="36"/>
      <c r="L40" s="36">
        <v>38.450000000000003</v>
      </c>
      <c r="M40" s="36"/>
      <c r="N40" s="36"/>
      <c r="O40" s="36"/>
      <c r="P40" s="36"/>
      <c r="Q40" s="36">
        <v>46.4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273.39</v>
      </c>
    </row>
    <row r="41" spans="1:34" s="47" customFormat="1" x14ac:dyDescent="0.25">
      <c r="A41" s="46" t="s">
        <v>44</v>
      </c>
      <c r="B41" s="22">
        <f>B40*$B$8</f>
        <v>217.8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69.432000000000002</v>
      </c>
      <c r="I41" s="22">
        <f t="shared" si="45"/>
        <v>542.34400000000005</v>
      </c>
      <c r="J41" s="22">
        <f t="shared" si="45"/>
        <v>0</v>
      </c>
      <c r="K41" s="22">
        <f t="shared" si="45"/>
        <v>0</v>
      </c>
      <c r="L41" s="22">
        <f t="shared" si="45"/>
        <v>169.18000000000004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204.16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1202.9160000000002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49.5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15.78</v>
      </c>
      <c r="I46" s="20">
        <f t="shared" si="54"/>
        <v>123.26</v>
      </c>
      <c r="J46" s="20">
        <f t="shared" si="54"/>
        <v>0</v>
      </c>
      <c r="K46" s="20">
        <f t="shared" si="54"/>
        <v>0</v>
      </c>
      <c r="L46" s="20">
        <f t="shared" si="54"/>
        <v>38.450000000000003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46.4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273.39</v>
      </c>
    </row>
    <row r="47" spans="1:34" s="47" customFormat="1" x14ac:dyDescent="0.25">
      <c r="A47" s="48" t="s">
        <v>48</v>
      </c>
      <c r="B47" s="19">
        <f>+B41+B43+B45</f>
        <v>217.8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69.432000000000002</v>
      </c>
      <c r="I47" s="19">
        <f t="shared" si="57"/>
        <v>542.34400000000005</v>
      </c>
      <c r="J47" s="19">
        <f t="shared" si="57"/>
        <v>0</v>
      </c>
      <c r="K47" s="19">
        <f t="shared" si="57"/>
        <v>0</v>
      </c>
      <c r="L47" s="19">
        <f t="shared" si="57"/>
        <v>169.18000000000004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204.16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1202.9160000000002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1122.97</v>
      </c>
      <c r="C49" s="44">
        <v>797.92</v>
      </c>
      <c r="D49" s="44">
        <v>773.74</v>
      </c>
      <c r="E49" s="44">
        <v>1391.36</v>
      </c>
      <c r="F49" s="44">
        <v>1708.69</v>
      </c>
      <c r="G49" s="44">
        <v>1278.02</v>
      </c>
      <c r="H49" s="44">
        <v>613.52</v>
      </c>
      <c r="I49" s="44">
        <v>2430.7199999999998</v>
      </c>
      <c r="J49" s="44">
        <v>487.08</v>
      </c>
      <c r="K49" s="44">
        <v>455.34</v>
      </c>
      <c r="L49" s="44">
        <v>450.1</v>
      </c>
      <c r="M49" s="45">
        <v>603.16</v>
      </c>
      <c r="N49" s="45">
        <v>2018.81</v>
      </c>
      <c r="O49" s="45">
        <v>1437.65</v>
      </c>
      <c r="P49" s="45">
        <v>1630.61</v>
      </c>
      <c r="Q49" s="45">
        <v>1402.1</v>
      </c>
      <c r="R49" s="45">
        <v>982.79</v>
      </c>
      <c r="S49" s="45">
        <v>772.34</v>
      </c>
      <c r="T49" s="45">
        <v>978.23</v>
      </c>
      <c r="U49" s="45">
        <v>555.37</v>
      </c>
      <c r="V49" s="45"/>
      <c r="W49" s="45">
        <v>618.59</v>
      </c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22509.109999999997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>
        <v>468.91</v>
      </c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468.91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1319.59</v>
      </c>
      <c r="C53" s="44">
        <v>1149.95</v>
      </c>
      <c r="D53" s="44">
        <v>987.57</v>
      </c>
      <c r="E53" s="44"/>
      <c r="F53" s="44"/>
      <c r="G53" s="44">
        <v>491.37</v>
      </c>
      <c r="H53" s="44">
        <v>750.26</v>
      </c>
      <c r="I53" s="44"/>
      <c r="J53" s="44"/>
      <c r="K53" s="44"/>
      <c r="L53" s="44">
        <v>347.14</v>
      </c>
      <c r="M53" s="45">
        <v>602.45000000000005</v>
      </c>
      <c r="N53" s="45">
        <v>542.29999999999995</v>
      </c>
      <c r="O53" s="45"/>
      <c r="P53" s="45"/>
      <c r="Q53" s="45">
        <v>883.52</v>
      </c>
      <c r="R53" s="45">
        <v>616.25</v>
      </c>
      <c r="S53" s="45"/>
      <c r="T53" s="45"/>
      <c r="U53" s="45"/>
      <c r="V53" s="45">
        <v>100.48</v>
      </c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7790.8799999999992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>
        <v>55</v>
      </c>
      <c r="K54" s="44"/>
      <c r="L54" s="44"/>
      <c r="M54" s="45">
        <v>77.25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132.25</v>
      </c>
    </row>
    <row r="55" spans="1:34" x14ac:dyDescent="0.25">
      <c r="A55" s="17" t="s">
        <v>52</v>
      </c>
      <c r="B55" s="44"/>
      <c r="C55" s="44"/>
      <c r="D55" s="44">
        <v>3.36</v>
      </c>
      <c r="E55" s="44"/>
      <c r="F55" s="44"/>
      <c r="G55" s="44">
        <v>260.19</v>
      </c>
      <c r="H55" s="44">
        <v>44.55</v>
      </c>
      <c r="I55" s="44">
        <v>375.42</v>
      </c>
      <c r="J55" s="44"/>
      <c r="K55" s="44">
        <v>3.52</v>
      </c>
      <c r="L55" s="44"/>
      <c r="M55" s="45"/>
      <c r="N55" s="45">
        <v>69.430000000000007</v>
      </c>
      <c r="O55" s="45">
        <v>20.16</v>
      </c>
      <c r="P55" s="45">
        <v>10</v>
      </c>
      <c r="Q55" s="45">
        <v>104.31</v>
      </c>
      <c r="R55" s="45"/>
      <c r="S55" s="45"/>
      <c r="T55" s="45">
        <v>131.63999999999999</v>
      </c>
      <c r="U55" s="45">
        <v>16.079999999999998</v>
      </c>
      <c r="V55" s="45"/>
      <c r="W55" s="45">
        <v>604.88</v>
      </c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1643.54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>
        <v>11.02</v>
      </c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11.02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>
        <v>0.84</v>
      </c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0.84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5116.3960000000006</v>
      </c>
      <c r="C64" s="53">
        <f t="shared" ref="C64:AG64" si="61">+C15+C23+C31+C39+C47+C48+C49+C50+C51+C52+C53+C54+C55+C56+C57+C58+C59+C60+C61+C62+C63</f>
        <v>2964.2700000000004</v>
      </c>
      <c r="D64" s="53">
        <f t="shared" si="61"/>
        <v>3292.8700000000008</v>
      </c>
      <c r="E64" s="53">
        <f t="shared" si="61"/>
        <v>3275.7920000000004</v>
      </c>
      <c r="F64" s="53">
        <f t="shared" si="61"/>
        <v>6191.7900000000009</v>
      </c>
      <c r="G64" s="53">
        <f t="shared" si="61"/>
        <v>6112.78</v>
      </c>
      <c r="H64" s="53">
        <f t="shared" si="61"/>
        <v>2490.6020000000003</v>
      </c>
      <c r="I64" s="53">
        <f t="shared" si="61"/>
        <v>5711.9840000000004</v>
      </c>
      <c r="J64" s="53">
        <f t="shared" si="61"/>
        <v>4397.4040000000005</v>
      </c>
      <c r="K64" s="53">
        <f t="shared" si="61"/>
        <v>2024.2479999999998</v>
      </c>
      <c r="L64" s="53">
        <f t="shared" si="61"/>
        <v>2694.02</v>
      </c>
      <c r="M64" s="53">
        <f t="shared" si="61"/>
        <v>3253.96</v>
      </c>
      <c r="N64" s="53">
        <f t="shared" si="61"/>
        <v>4732.1400000000003</v>
      </c>
      <c r="O64" s="53">
        <f t="shared" si="61"/>
        <v>4344.2100000000009</v>
      </c>
      <c r="P64" s="53">
        <f t="shared" si="61"/>
        <v>4880.91</v>
      </c>
      <c r="Q64" s="53">
        <f t="shared" si="61"/>
        <v>4064.29</v>
      </c>
      <c r="R64" s="53">
        <f t="shared" si="61"/>
        <v>3825.44</v>
      </c>
      <c r="S64" s="53">
        <f t="shared" si="61"/>
        <v>2431.84</v>
      </c>
      <c r="T64" s="53">
        <f t="shared" si="61"/>
        <v>2505.77</v>
      </c>
      <c r="U64" s="53">
        <f t="shared" si="61"/>
        <v>1153.3499999999999</v>
      </c>
      <c r="V64" s="53">
        <f t="shared" si="61"/>
        <v>1279.71</v>
      </c>
      <c r="W64" s="53">
        <f t="shared" si="61"/>
        <v>2511.4700000000003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79255.245999999999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6 D</v>
      </c>
      <c r="G66" s="55" t="str">
        <f t="shared" si="62"/>
        <v>CAJA 7 D</v>
      </c>
      <c r="H66" s="55" t="str">
        <f t="shared" si="62"/>
        <v>CAJA 8 D</v>
      </c>
      <c r="I66" s="55" t="str">
        <f t="shared" si="62"/>
        <v>CAJA 9 D</v>
      </c>
      <c r="J66" s="55" t="str">
        <f t="shared" si="62"/>
        <v>CAJA 10 D</v>
      </c>
      <c r="K66" s="55" t="str">
        <f t="shared" si="62"/>
        <v>CAJA 15 D</v>
      </c>
      <c r="L66" s="55" t="str">
        <f t="shared" si="62"/>
        <v>CAJA 1 N</v>
      </c>
      <c r="M66" s="55" t="str">
        <f t="shared" si="62"/>
        <v>CAJA 3 N</v>
      </c>
      <c r="N66" s="55" t="str">
        <f t="shared" si="62"/>
        <v>CAJA 4 N</v>
      </c>
      <c r="O66" s="55" t="str">
        <f t="shared" si="62"/>
        <v>CAJA 5 N</v>
      </c>
      <c r="P66" s="55" t="str">
        <f t="shared" si="62"/>
        <v>CAJA 6 N</v>
      </c>
      <c r="Q66" s="55" t="str">
        <f t="shared" si="62"/>
        <v>CAJA 7 N</v>
      </c>
      <c r="R66" s="55" t="str">
        <f t="shared" si="62"/>
        <v>CAJA 8 N</v>
      </c>
      <c r="S66" s="55" t="str">
        <f t="shared" si="62"/>
        <v>CAJA 9 N</v>
      </c>
      <c r="T66" s="55" t="str">
        <f t="shared" si="62"/>
        <v>CAJA 10 N</v>
      </c>
      <c r="U66" s="55" t="str">
        <f t="shared" si="62"/>
        <v>CAJA 12 N</v>
      </c>
      <c r="V66" s="55" t="str">
        <f t="shared" si="62"/>
        <v>CAJA 14 N</v>
      </c>
      <c r="W66" s="55" t="str">
        <f t="shared" si="62"/>
        <v>CAJA 15 N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5043.09</v>
      </c>
      <c r="C67" s="57">
        <f t="shared" ref="C67:L67" si="63">C12</f>
        <v>2940.05</v>
      </c>
      <c r="D67" s="57">
        <f t="shared" si="63"/>
        <v>3291.55</v>
      </c>
      <c r="E67" s="57">
        <f t="shared" si="63"/>
        <v>3271.26</v>
      </c>
      <c r="F67" s="57">
        <f t="shared" si="63"/>
        <v>6191.44</v>
      </c>
      <c r="G67" s="57">
        <f t="shared" si="63"/>
        <v>6036.81</v>
      </c>
      <c r="H67" s="57">
        <f t="shared" si="63"/>
        <v>2488.42</v>
      </c>
      <c r="I67" s="57">
        <f t="shared" si="63"/>
        <v>5710.58</v>
      </c>
      <c r="J67" s="57">
        <f t="shared" si="63"/>
        <v>4340.1499999999996</v>
      </c>
      <c r="K67" s="57">
        <f t="shared" si="63"/>
        <v>1978.83</v>
      </c>
      <c r="L67" s="57">
        <f t="shared" si="63"/>
        <v>2692.28</v>
      </c>
      <c r="M67" s="57">
        <f t="shared" ref="M67:AG67" si="64">M12</f>
        <v>3252.04</v>
      </c>
      <c r="N67" s="57">
        <f t="shared" si="64"/>
        <v>4728.17</v>
      </c>
      <c r="O67" s="57">
        <f t="shared" si="64"/>
        <v>4309.41</v>
      </c>
      <c r="P67" s="57">
        <f t="shared" si="64"/>
        <v>4878.99</v>
      </c>
      <c r="Q67" s="57">
        <f t="shared" si="64"/>
        <v>4054.22</v>
      </c>
      <c r="R67" s="57">
        <f t="shared" si="64"/>
        <v>3825.49</v>
      </c>
      <c r="S67" s="57">
        <f t="shared" si="64"/>
        <v>2426.27</v>
      </c>
      <c r="T67" s="57">
        <f t="shared" si="64"/>
        <v>2504.6</v>
      </c>
      <c r="U67" s="57">
        <f t="shared" si="64"/>
        <v>1150.92</v>
      </c>
      <c r="V67" s="57">
        <f t="shared" si="64"/>
        <v>1274.33</v>
      </c>
      <c r="W67" s="57">
        <f t="shared" si="64"/>
        <v>2508.2199999999998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78897.12000000001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5043.09</v>
      </c>
      <c r="C69" s="59">
        <f t="shared" ref="C69:L69" si="67">+C67+C68</f>
        <v>2940.05</v>
      </c>
      <c r="D69" s="59">
        <f t="shared" si="67"/>
        <v>3291.55</v>
      </c>
      <c r="E69" s="59">
        <f t="shared" si="67"/>
        <v>3271.26</v>
      </c>
      <c r="F69" s="59">
        <f t="shared" si="67"/>
        <v>6191.44</v>
      </c>
      <c r="G69" s="59">
        <f t="shared" si="67"/>
        <v>6036.81</v>
      </c>
      <c r="H69" s="59">
        <f t="shared" si="67"/>
        <v>2488.42</v>
      </c>
      <c r="I69" s="59">
        <f t="shared" si="67"/>
        <v>5710.58</v>
      </c>
      <c r="J69" s="59">
        <f t="shared" si="67"/>
        <v>4340.1499999999996</v>
      </c>
      <c r="K69" s="59">
        <f t="shared" si="67"/>
        <v>1978.83</v>
      </c>
      <c r="L69" s="59">
        <f t="shared" si="67"/>
        <v>2692.28</v>
      </c>
      <c r="M69" s="59">
        <f t="shared" ref="M69:AG69" si="68">+M67+M68</f>
        <v>3252.04</v>
      </c>
      <c r="N69" s="59">
        <f t="shared" si="68"/>
        <v>4728.17</v>
      </c>
      <c r="O69" s="59">
        <f t="shared" si="68"/>
        <v>4309.41</v>
      </c>
      <c r="P69" s="59">
        <f t="shared" si="68"/>
        <v>4878.99</v>
      </c>
      <c r="Q69" s="59">
        <f t="shared" si="68"/>
        <v>4054.22</v>
      </c>
      <c r="R69" s="59">
        <f t="shared" si="68"/>
        <v>3825.49</v>
      </c>
      <c r="S69" s="59">
        <f t="shared" si="68"/>
        <v>2426.27</v>
      </c>
      <c r="T69" s="59">
        <f t="shared" si="68"/>
        <v>2504.6</v>
      </c>
      <c r="U69" s="59">
        <f t="shared" si="68"/>
        <v>1150.92</v>
      </c>
      <c r="V69" s="59">
        <f t="shared" si="68"/>
        <v>1274.33</v>
      </c>
      <c r="W69" s="59">
        <f t="shared" si="68"/>
        <v>2508.2199999999998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78897.12000000001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73.306000000000495</v>
      </c>
      <c r="C70" s="57">
        <f t="shared" si="69"/>
        <v>24.220000000000255</v>
      </c>
      <c r="D70" s="57">
        <f t="shared" si="69"/>
        <v>1.3200000000006185</v>
      </c>
      <c r="E70" s="57">
        <f t="shared" si="69"/>
        <v>4.5320000000001528</v>
      </c>
      <c r="F70" s="57">
        <f t="shared" si="69"/>
        <v>0.35000000000127329</v>
      </c>
      <c r="G70" s="57">
        <f t="shared" si="69"/>
        <v>75.969999999999345</v>
      </c>
      <c r="H70" s="57">
        <f t="shared" si="69"/>
        <v>2.1820000000002437</v>
      </c>
      <c r="I70" s="57">
        <f t="shared" si="69"/>
        <v>1.4040000000004511</v>
      </c>
      <c r="J70" s="57">
        <f t="shared" si="69"/>
        <v>57.254000000000815</v>
      </c>
      <c r="K70" s="57">
        <f t="shared" si="69"/>
        <v>45.417999999999893</v>
      </c>
      <c r="L70" s="57">
        <f t="shared" si="69"/>
        <v>1.7399999999997817</v>
      </c>
      <c r="M70" s="57">
        <f t="shared" ref="M70:AG70" si="70">+M64-M69</f>
        <v>1.9200000000000728</v>
      </c>
      <c r="N70" s="57">
        <f t="shared" si="70"/>
        <v>3.9700000000002547</v>
      </c>
      <c r="O70" s="57">
        <f t="shared" si="70"/>
        <v>34.800000000001091</v>
      </c>
      <c r="P70" s="57">
        <f t="shared" si="70"/>
        <v>1.9200000000000728</v>
      </c>
      <c r="Q70" s="57">
        <f t="shared" si="70"/>
        <v>10.070000000000164</v>
      </c>
      <c r="R70" s="57">
        <f t="shared" si="70"/>
        <v>-4.9999999999727152E-2</v>
      </c>
      <c r="S70" s="57">
        <f t="shared" si="70"/>
        <v>5.5700000000001637</v>
      </c>
      <c r="T70" s="57">
        <f t="shared" si="70"/>
        <v>1.1700000000000728</v>
      </c>
      <c r="U70" s="57">
        <f t="shared" si="70"/>
        <v>2.4299999999998363</v>
      </c>
      <c r="V70" s="57">
        <f t="shared" si="70"/>
        <v>5.3800000000001091</v>
      </c>
      <c r="W70" s="57">
        <f t="shared" si="70"/>
        <v>3.2500000000004547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358.12600000000589</v>
      </c>
    </row>
    <row r="71" spans="1:34" ht="101.25" customHeight="1" x14ac:dyDescent="0.25">
      <c r="A71" s="77" t="s">
        <v>96</v>
      </c>
      <c r="B71" s="14" t="s">
        <v>138</v>
      </c>
      <c r="C71" s="14" t="s">
        <v>140</v>
      </c>
      <c r="D71" s="14"/>
      <c r="E71" s="14" t="s">
        <v>141</v>
      </c>
      <c r="F71" s="14" t="s">
        <v>142</v>
      </c>
      <c r="G71" s="14" t="s">
        <v>144</v>
      </c>
      <c r="H71" s="14" t="s">
        <v>145</v>
      </c>
      <c r="I71" s="14"/>
      <c r="J71" s="14" t="s">
        <v>146</v>
      </c>
      <c r="K71" s="14" t="s">
        <v>147</v>
      </c>
      <c r="L71" s="14"/>
      <c r="M71" s="29"/>
      <c r="N71" s="29"/>
      <c r="O71" s="29" t="s">
        <v>148</v>
      </c>
      <c r="P71" s="29"/>
      <c r="Q71" s="29"/>
      <c r="R71" s="29"/>
      <c r="S71" s="29"/>
      <c r="T71" s="29"/>
      <c r="U71" s="29"/>
      <c r="V71" s="29" t="s">
        <v>149</v>
      </c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139</v>
      </c>
      <c r="F72" s="12" t="s">
        <v>143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57" sqref="AH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>
        <v>4.4000000000000004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58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 t="s">
        <v>54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2155.73</v>
      </c>
      <c r="C12" s="26">
        <v>1928.1</v>
      </c>
      <c r="D12" s="26">
        <v>1449.8</v>
      </c>
      <c r="E12" s="26">
        <v>2396.92</v>
      </c>
      <c r="F12" s="26">
        <v>2327.17</v>
      </c>
      <c r="G12" s="26">
        <v>1665.51</v>
      </c>
      <c r="H12" s="26">
        <v>1271.4000000000001</v>
      </c>
      <c r="I12" s="26">
        <v>2911.98</v>
      </c>
      <c r="J12" s="26">
        <v>2879.65</v>
      </c>
      <c r="K12" s="26">
        <v>3107.39</v>
      </c>
      <c r="L12" s="26">
        <v>2688.35</v>
      </c>
      <c r="M12" s="26">
        <v>1996.91</v>
      </c>
      <c r="N12" s="26">
        <v>2682.75</v>
      </c>
      <c r="O12" s="26">
        <v>2232.61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31694.27</v>
      </c>
      <c r="AI12" s="26">
        <v>31694.25</v>
      </c>
      <c r="AJ12" s="69">
        <f>+AI12-AH12</f>
        <v>-2.0000000000436557E-2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>
        <v>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>
        <v>6</v>
      </c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0</v>
      </c>
      <c r="C15" s="23">
        <v>0</v>
      </c>
      <c r="D15" s="23">
        <v>120.2</v>
      </c>
      <c r="E15" s="23">
        <v>111.5</v>
      </c>
      <c r="F15" s="23">
        <v>0</v>
      </c>
      <c r="G15" s="23">
        <v>0</v>
      </c>
      <c r="H15" s="23">
        <v>52.2</v>
      </c>
      <c r="I15" s="23">
        <v>126.5</v>
      </c>
      <c r="J15" s="23">
        <v>100</v>
      </c>
      <c r="K15" s="23"/>
      <c r="L15" s="23"/>
      <c r="M15" s="23"/>
      <c r="N15" s="23">
        <v>23.5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533.9</v>
      </c>
    </row>
    <row r="16" spans="1:36" s="32" customFormat="1" x14ac:dyDescent="0.25">
      <c r="A16" s="30" t="s">
        <v>20</v>
      </c>
      <c r="B16" s="31">
        <v>236</v>
      </c>
      <c r="C16" s="31">
        <v>162</v>
      </c>
      <c r="D16" s="31">
        <v>113</v>
      </c>
      <c r="E16" s="31">
        <v>211</v>
      </c>
      <c r="F16" s="31">
        <v>232</v>
      </c>
      <c r="G16" s="31">
        <v>152</v>
      </c>
      <c r="H16" s="31">
        <v>130</v>
      </c>
      <c r="I16" s="31">
        <v>350</v>
      </c>
      <c r="J16" s="31">
        <v>277</v>
      </c>
      <c r="K16" s="31">
        <v>437</v>
      </c>
      <c r="L16" s="31">
        <v>312</v>
      </c>
      <c r="M16" s="31">
        <v>161</v>
      </c>
      <c r="N16" s="31">
        <v>272</v>
      </c>
      <c r="O16" s="31">
        <v>257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3302</v>
      </c>
      <c r="AJ16" s="70"/>
    </row>
    <row r="17" spans="1:36" s="47" customFormat="1" x14ac:dyDescent="0.25">
      <c r="A17" s="46" t="s">
        <v>27</v>
      </c>
      <c r="B17" s="22">
        <f>B16*$B$8</f>
        <v>1038.4000000000001</v>
      </c>
      <c r="C17" s="22">
        <f>C16*$B$8</f>
        <v>712.80000000000007</v>
      </c>
      <c r="D17" s="22">
        <f t="shared" ref="D17:AG17" si="2">D16*$B$8</f>
        <v>497.20000000000005</v>
      </c>
      <c r="E17" s="22">
        <f t="shared" si="2"/>
        <v>928.40000000000009</v>
      </c>
      <c r="F17" s="22">
        <f t="shared" si="2"/>
        <v>1020.8000000000001</v>
      </c>
      <c r="G17" s="22">
        <f t="shared" si="2"/>
        <v>668.80000000000007</v>
      </c>
      <c r="H17" s="22">
        <f t="shared" si="2"/>
        <v>572</v>
      </c>
      <c r="I17" s="22">
        <f t="shared" si="2"/>
        <v>1540.0000000000002</v>
      </c>
      <c r="J17" s="22">
        <f t="shared" si="2"/>
        <v>1218.8000000000002</v>
      </c>
      <c r="K17" s="22">
        <f t="shared" si="2"/>
        <v>1922.8000000000002</v>
      </c>
      <c r="L17" s="22">
        <f t="shared" si="2"/>
        <v>1372.8000000000002</v>
      </c>
      <c r="M17" s="22">
        <f t="shared" si="2"/>
        <v>708.40000000000009</v>
      </c>
      <c r="N17" s="22">
        <f t="shared" si="2"/>
        <v>1196.8000000000002</v>
      </c>
      <c r="O17" s="22">
        <f t="shared" si="2"/>
        <v>1130.8000000000002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14528.8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236</v>
      </c>
      <c r="C22" s="20">
        <f t="shared" ref="C22:AG23" si="5">+C16+C18+C20</f>
        <v>162</v>
      </c>
      <c r="D22" s="20">
        <f t="shared" si="5"/>
        <v>113</v>
      </c>
      <c r="E22" s="20">
        <f t="shared" si="5"/>
        <v>211</v>
      </c>
      <c r="F22" s="20">
        <f t="shared" si="5"/>
        <v>232</v>
      </c>
      <c r="G22" s="20">
        <f t="shared" si="5"/>
        <v>152</v>
      </c>
      <c r="H22" s="20">
        <f t="shared" si="5"/>
        <v>130</v>
      </c>
      <c r="I22" s="20">
        <f t="shared" si="5"/>
        <v>350</v>
      </c>
      <c r="J22" s="20">
        <f t="shared" si="5"/>
        <v>277</v>
      </c>
      <c r="K22" s="20">
        <f t="shared" si="5"/>
        <v>437</v>
      </c>
      <c r="L22" s="20">
        <f t="shared" si="5"/>
        <v>312</v>
      </c>
      <c r="M22" s="20">
        <f t="shared" si="5"/>
        <v>161</v>
      </c>
      <c r="N22" s="20">
        <f t="shared" si="5"/>
        <v>272</v>
      </c>
      <c r="O22" s="20">
        <f t="shared" si="5"/>
        <v>257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3302</v>
      </c>
    </row>
    <row r="23" spans="1:36" s="47" customFormat="1" x14ac:dyDescent="0.25">
      <c r="A23" s="48" t="s">
        <v>26</v>
      </c>
      <c r="B23" s="19">
        <f>+B17+B19+B21</f>
        <v>1038.4000000000001</v>
      </c>
      <c r="C23" s="19">
        <f t="shared" si="5"/>
        <v>712.80000000000007</v>
      </c>
      <c r="D23" s="19">
        <f t="shared" si="5"/>
        <v>497.20000000000005</v>
      </c>
      <c r="E23" s="19">
        <f t="shared" si="5"/>
        <v>928.40000000000009</v>
      </c>
      <c r="F23" s="19">
        <f t="shared" si="5"/>
        <v>1020.8000000000001</v>
      </c>
      <c r="G23" s="19">
        <f t="shared" si="5"/>
        <v>668.80000000000007</v>
      </c>
      <c r="H23" s="19">
        <f t="shared" si="5"/>
        <v>572</v>
      </c>
      <c r="I23" s="19">
        <f t="shared" si="5"/>
        <v>1540.0000000000002</v>
      </c>
      <c r="J23" s="19">
        <f t="shared" si="5"/>
        <v>1218.8000000000002</v>
      </c>
      <c r="K23" s="19">
        <f t="shared" si="5"/>
        <v>1922.8000000000002</v>
      </c>
      <c r="L23" s="19">
        <f t="shared" si="5"/>
        <v>1372.8000000000002</v>
      </c>
      <c r="M23" s="19">
        <f t="shared" si="5"/>
        <v>708.40000000000009</v>
      </c>
      <c r="N23" s="19">
        <f t="shared" si="5"/>
        <v>1196.8000000000002</v>
      </c>
      <c r="O23" s="19">
        <f t="shared" si="5"/>
        <v>1130.8000000000002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14528.8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>
        <v>150</v>
      </c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150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660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660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150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150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660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660</v>
      </c>
    </row>
    <row r="32" spans="1:36" x14ac:dyDescent="0.25">
      <c r="A32" s="13" t="s">
        <v>34</v>
      </c>
      <c r="B32" s="36"/>
      <c r="C32" s="36">
        <v>30</v>
      </c>
      <c r="D32" s="36"/>
      <c r="E32" s="36"/>
      <c r="F32" s="36"/>
      <c r="G32" s="36"/>
      <c r="H32" s="36"/>
      <c r="I32" s="36"/>
      <c r="J32" s="36"/>
      <c r="K32" s="36">
        <v>5.1100000000000003</v>
      </c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35.11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132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22.484000000000002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154.48400000000001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30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5.1100000000000003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35.11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132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22.484000000000002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154.48400000000001</v>
      </c>
    </row>
    <row r="40" spans="1:34" x14ac:dyDescent="0.25">
      <c r="A40" s="13" t="s">
        <v>43</v>
      </c>
      <c r="B40" s="36"/>
      <c r="C40" s="36">
        <v>28.85</v>
      </c>
      <c r="D40" s="36"/>
      <c r="E40" s="36"/>
      <c r="F40" s="36"/>
      <c r="G40" s="36"/>
      <c r="H40" s="36"/>
      <c r="I40" s="36"/>
      <c r="J40" s="36"/>
      <c r="K40" s="36"/>
      <c r="L40" s="36"/>
      <c r="M40" s="36">
        <v>46.98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75.83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126.94000000000001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206.71199999999999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333.65199999999999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28.85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46.98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75.83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126.94000000000001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206.71199999999999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333.65199999999999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650.14</v>
      </c>
      <c r="C49" s="44">
        <v>466.44</v>
      </c>
      <c r="D49" s="44">
        <v>458.39</v>
      </c>
      <c r="E49" s="44">
        <v>1360</v>
      </c>
      <c r="F49" s="44">
        <v>534.27</v>
      </c>
      <c r="G49" s="44">
        <v>1028.3699999999999</v>
      </c>
      <c r="H49" s="44">
        <v>315.36</v>
      </c>
      <c r="I49" s="44">
        <v>491.54</v>
      </c>
      <c r="J49" s="44">
        <v>260.95999999999998</v>
      </c>
      <c r="K49" s="44">
        <v>547.71</v>
      </c>
      <c r="L49" s="44">
        <v>392.32</v>
      </c>
      <c r="M49" s="45"/>
      <c r="N49" s="45">
        <v>751.5</v>
      </c>
      <c r="O49" s="45">
        <v>604.37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7861.369999999999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134.26</v>
      </c>
      <c r="D52" s="44"/>
      <c r="E52" s="44"/>
      <c r="F52" s="44">
        <v>440.57</v>
      </c>
      <c r="G52" s="44"/>
      <c r="H52" s="44"/>
      <c r="I52" s="44">
        <v>539.53</v>
      </c>
      <c r="J52" s="44">
        <v>824.37</v>
      </c>
      <c r="K52" s="44">
        <v>393.26</v>
      </c>
      <c r="L52" s="44">
        <v>903.19</v>
      </c>
      <c r="M52" s="45">
        <v>801.56</v>
      </c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4036.74</v>
      </c>
    </row>
    <row r="53" spans="1:34" x14ac:dyDescent="0.25">
      <c r="A53" s="17" t="s">
        <v>18</v>
      </c>
      <c r="B53" s="44">
        <v>492.7</v>
      </c>
      <c r="C53" s="44">
        <v>340.65</v>
      </c>
      <c r="D53" s="44">
        <v>378.02</v>
      </c>
      <c r="E53" s="44"/>
      <c r="F53" s="44">
        <v>349.01</v>
      </c>
      <c r="G53" s="44"/>
      <c r="H53" s="44">
        <v>340.06</v>
      </c>
      <c r="I53" s="44">
        <v>219.2</v>
      </c>
      <c r="J53" s="44">
        <v>464.65</v>
      </c>
      <c r="K53" s="44">
        <v>162.35</v>
      </c>
      <c r="L53" s="44"/>
      <c r="M53" s="45">
        <v>251.3</v>
      </c>
      <c r="N53" s="45"/>
      <c r="O53" s="45">
        <v>504.08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3502.02</v>
      </c>
    </row>
    <row r="54" spans="1:34" x14ac:dyDescent="0.25">
      <c r="A54" s="17" t="s">
        <v>114</v>
      </c>
      <c r="B54" s="44">
        <v>22.41</v>
      </c>
      <c r="C54" s="44"/>
      <c r="D54" s="44"/>
      <c r="E54" s="44"/>
      <c r="F54" s="44"/>
      <c r="G54" s="44">
        <v>15.92</v>
      </c>
      <c r="H54" s="44"/>
      <c r="I54" s="44"/>
      <c r="J54" s="44">
        <v>5.5</v>
      </c>
      <c r="K54" s="44">
        <v>183.07</v>
      </c>
      <c r="L54" s="44">
        <v>25.88</v>
      </c>
      <c r="M54" s="45"/>
      <c r="N54" s="45"/>
      <c r="O54" s="45">
        <v>4.8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257.58</v>
      </c>
    </row>
    <row r="55" spans="1:34" x14ac:dyDescent="0.25">
      <c r="A55" s="17" t="s">
        <v>52</v>
      </c>
      <c r="B55" s="44">
        <v>0</v>
      </c>
      <c r="C55" s="44">
        <v>16.28</v>
      </c>
      <c r="D55" s="44">
        <v>0</v>
      </c>
      <c r="E55" s="44">
        <v>0</v>
      </c>
      <c r="F55" s="44">
        <v>8.8000000000000007</v>
      </c>
      <c r="G55" s="44"/>
      <c r="H55" s="44"/>
      <c r="I55" s="44"/>
      <c r="J55" s="44">
        <v>9.9499999999999993</v>
      </c>
      <c r="K55" s="44"/>
      <c r="L55" s="44"/>
      <c r="M55" s="45"/>
      <c r="N55" s="45">
        <v>55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90.03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>
        <v>51.07</v>
      </c>
      <c r="M58" s="45">
        <v>44.52</v>
      </c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95.59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2203.6499999999996</v>
      </c>
      <c r="C64" s="53">
        <f t="shared" ref="C64:AG64" si="21">+C15+C23+C31+C39+C47+C48+C49+C50+C51+C52+C53+C54+C55+C56+C57+C58+C59+C60+C61+C62+C63</f>
        <v>1929.3700000000001</v>
      </c>
      <c r="D64" s="53">
        <f t="shared" si="21"/>
        <v>1453.81</v>
      </c>
      <c r="E64" s="53">
        <f t="shared" si="21"/>
        <v>2399.9</v>
      </c>
      <c r="F64" s="53">
        <f t="shared" si="21"/>
        <v>2353.4500000000003</v>
      </c>
      <c r="G64" s="53">
        <f t="shared" si="21"/>
        <v>1713.0900000000001</v>
      </c>
      <c r="H64" s="53">
        <f t="shared" si="21"/>
        <v>1279.6200000000001</v>
      </c>
      <c r="I64" s="53">
        <f t="shared" si="21"/>
        <v>2916.7700000000004</v>
      </c>
      <c r="J64" s="53">
        <f t="shared" si="21"/>
        <v>2884.23</v>
      </c>
      <c r="K64" s="53">
        <f t="shared" si="21"/>
        <v>3231.674</v>
      </c>
      <c r="L64" s="53">
        <f t="shared" si="21"/>
        <v>2745.2600000000007</v>
      </c>
      <c r="M64" s="53">
        <f t="shared" si="21"/>
        <v>2012.492</v>
      </c>
      <c r="N64" s="53">
        <f t="shared" si="21"/>
        <v>2686.8</v>
      </c>
      <c r="O64" s="53">
        <f t="shared" si="21"/>
        <v>2244.0500000000002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32054.166000000001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N</v>
      </c>
      <c r="D66" s="55" t="str">
        <f t="shared" ref="D66:AG67" si="22">D11</f>
        <v>CAJA 4 D</v>
      </c>
      <c r="E66" s="55" t="str">
        <f t="shared" si="22"/>
        <v>CAJA 5 D</v>
      </c>
      <c r="F66" s="55" t="str">
        <f t="shared" si="22"/>
        <v>CAJA 6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6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2155.73</v>
      </c>
      <c r="C67" s="57">
        <f t="shared" ref="C67:L67" si="23">C12</f>
        <v>1928.1</v>
      </c>
      <c r="D67" s="57">
        <f t="shared" si="23"/>
        <v>1449.8</v>
      </c>
      <c r="E67" s="57">
        <f t="shared" si="23"/>
        <v>2396.92</v>
      </c>
      <c r="F67" s="57">
        <f t="shared" si="23"/>
        <v>2327.17</v>
      </c>
      <c r="G67" s="57">
        <f t="shared" si="23"/>
        <v>1665.51</v>
      </c>
      <c r="H67" s="57">
        <f t="shared" si="23"/>
        <v>1271.4000000000001</v>
      </c>
      <c r="I67" s="57">
        <f t="shared" si="23"/>
        <v>2911.98</v>
      </c>
      <c r="J67" s="57">
        <f t="shared" si="23"/>
        <v>2879.65</v>
      </c>
      <c r="K67" s="57">
        <f t="shared" si="23"/>
        <v>3107.39</v>
      </c>
      <c r="L67" s="57">
        <f t="shared" si="23"/>
        <v>2688.35</v>
      </c>
      <c r="M67" s="57">
        <f t="shared" si="22"/>
        <v>1996.91</v>
      </c>
      <c r="N67" s="57">
        <f t="shared" si="22"/>
        <v>2682.75</v>
      </c>
      <c r="O67" s="57">
        <f t="shared" si="22"/>
        <v>2232.61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31694.27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</v>
      </c>
    </row>
    <row r="69" spans="1:34" s="47" customFormat="1" x14ac:dyDescent="0.25">
      <c r="A69" s="58" t="s">
        <v>94</v>
      </c>
      <c r="B69" s="59">
        <f>+B67+B68</f>
        <v>2161.73</v>
      </c>
      <c r="C69" s="59">
        <f t="shared" ref="C69:AG69" si="25">+C67+C68</f>
        <v>1928.1</v>
      </c>
      <c r="D69" s="59">
        <f t="shared" si="25"/>
        <v>1449.8</v>
      </c>
      <c r="E69" s="59">
        <f t="shared" si="25"/>
        <v>2396.92</v>
      </c>
      <c r="F69" s="59">
        <f t="shared" si="25"/>
        <v>2327.17</v>
      </c>
      <c r="G69" s="59">
        <f t="shared" si="25"/>
        <v>1665.51</v>
      </c>
      <c r="H69" s="59">
        <f t="shared" si="25"/>
        <v>1271.4000000000001</v>
      </c>
      <c r="I69" s="59">
        <f t="shared" si="25"/>
        <v>2911.98</v>
      </c>
      <c r="J69" s="59">
        <f t="shared" si="25"/>
        <v>2879.65</v>
      </c>
      <c r="K69" s="59">
        <f t="shared" si="25"/>
        <v>3107.39</v>
      </c>
      <c r="L69" s="59">
        <f t="shared" si="25"/>
        <v>2688.35</v>
      </c>
      <c r="M69" s="59">
        <f t="shared" si="25"/>
        <v>1996.91</v>
      </c>
      <c r="N69" s="59">
        <f t="shared" si="25"/>
        <v>2682.75</v>
      </c>
      <c r="O69" s="59">
        <f t="shared" si="25"/>
        <v>2232.61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31700.27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41.919999999999618</v>
      </c>
      <c r="C70" s="57">
        <f t="shared" si="26"/>
        <v>1.2700000000002092</v>
      </c>
      <c r="D70" s="57">
        <f t="shared" si="26"/>
        <v>4.0099999999999909</v>
      </c>
      <c r="E70" s="57">
        <f t="shared" si="26"/>
        <v>2.9800000000000182</v>
      </c>
      <c r="F70" s="57">
        <f t="shared" si="26"/>
        <v>26.2800000000002</v>
      </c>
      <c r="G70" s="57">
        <f t="shared" si="26"/>
        <v>47.580000000000155</v>
      </c>
      <c r="H70" s="57">
        <f t="shared" si="26"/>
        <v>8.2200000000000273</v>
      </c>
      <c r="I70" s="57">
        <f t="shared" si="26"/>
        <v>4.7900000000004184</v>
      </c>
      <c r="J70" s="57">
        <f t="shared" si="26"/>
        <v>4.5799999999999272</v>
      </c>
      <c r="K70" s="57">
        <f t="shared" si="26"/>
        <v>124.28400000000011</v>
      </c>
      <c r="L70" s="57">
        <f t="shared" si="26"/>
        <v>56.910000000000764</v>
      </c>
      <c r="M70" s="57">
        <f t="shared" si="26"/>
        <v>15.58199999999988</v>
      </c>
      <c r="N70" s="57">
        <f t="shared" si="26"/>
        <v>4.0500000000001819</v>
      </c>
      <c r="O70" s="57">
        <f t="shared" si="26"/>
        <v>11.440000000000055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353.89600000000155</v>
      </c>
    </row>
    <row r="71" spans="1:34" ht="112.5" customHeight="1" x14ac:dyDescent="0.25">
      <c r="A71" s="77" t="s">
        <v>96</v>
      </c>
      <c r="B71" s="14" t="s">
        <v>123</v>
      </c>
      <c r="C71" s="14"/>
      <c r="D71" s="14"/>
      <c r="E71" s="14"/>
      <c r="F71" s="14" t="s">
        <v>124</v>
      </c>
      <c r="G71" s="14" t="s">
        <v>125</v>
      </c>
      <c r="H71" s="14"/>
      <c r="I71" s="14" t="s">
        <v>128</v>
      </c>
      <c r="J71" s="14"/>
      <c r="K71" s="14" t="s">
        <v>129</v>
      </c>
      <c r="L71" s="14" t="s">
        <v>130</v>
      </c>
      <c r="M71" s="29" t="s">
        <v>131</v>
      </c>
      <c r="N71" s="29"/>
      <c r="O71" s="29" t="s">
        <v>133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G72" s="12" t="s">
        <v>126</v>
      </c>
      <c r="H72" s="12" t="s">
        <v>127</v>
      </c>
      <c r="M72" s="12" t="s">
        <v>132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I27" sqref="AI27:AJ3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58</v>
      </c>
      <c r="G11" s="5" t="s">
        <v>59</v>
      </c>
      <c r="H11" s="5" t="s">
        <v>60</v>
      </c>
      <c r="I11" s="5" t="s">
        <v>62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1653.68</v>
      </c>
      <c r="C12" s="26">
        <v>2176.7199999999998</v>
      </c>
      <c r="D12" s="26">
        <v>3473.65</v>
      </c>
      <c r="E12" s="26">
        <v>1951.05</v>
      </c>
      <c r="F12" s="26">
        <v>1041.99</v>
      </c>
      <c r="G12" s="26">
        <v>1239.82</v>
      </c>
      <c r="H12" s="26">
        <v>2017.87</v>
      </c>
      <c r="I12" s="26">
        <v>277.14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13831.919999999998</v>
      </c>
      <c r="AI12" s="26">
        <v>13831.91</v>
      </c>
      <c r="AJ12" s="69">
        <f>+AI12-AH12</f>
        <v>-9.9999999983992893E-3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</v>
      </c>
      <c r="C15" s="23">
        <v>146.5</v>
      </c>
      <c r="D15" s="23"/>
      <c r="E15" s="23"/>
      <c r="F15" s="23">
        <v>201.5</v>
      </c>
      <c r="G15" s="23">
        <v>0.5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355.5</v>
      </c>
    </row>
    <row r="16" spans="1:36" s="32" customFormat="1" x14ac:dyDescent="0.25">
      <c r="A16" s="30" t="s">
        <v>20</v>
      </c>
      <c r="B16" s="31">
        <v>150</v>
      </c>
      <c r="C16" s="31">
        <v>230</v>
      </c>
      <c r="D16" s="31">
        <v>397</v>
      </c>
      <c r="E16" s="31">
        <v>259</v>
      </c>
      <c r="F16" s="31">
        <v>103</v>
      </c>
      <c r="G16" s="31">
        <v>118</v>
      </c>
      <c r="H16" s="31">
        <v>243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1500</v>
      </c>
      <c r="AJ16" s="70"/>
    </row>
    <row r="17" spans="1:36" s="47" customFormat="1" x14ac:dyDescent="0.25">
      <c r="A17" s="46" t="s">
        <v>27</v>
      </c>
      <c r="B17" s="22">
        <f>B16*$B$8</f>
        <v>660</v>
      </c>
      <c r="C17" s="22">
        <f>C16*$B$8</f>
        <v>1012.0000000000001</v>
      </c>
      <c r="D17" s="22">
        <f t="shared" ref="D17:AG17" si="2">D16*$B$8</f>
        <v>1746.8000000000002</v>
      </c>
      <c r="E17" s="22">
        <f t="shared" si="2"/>
        <v>1139.6000000000001</v>
      </c>
      <c r="F17" s="22">
        <f t="shared" si="2"/>
        <v>453.20000000000005</v>
      </c>
      <c r="G17" s="22">
        <f t="shared" si="2"/>
        <v>519.20000000000005</v>
      </c>
      <c r="H17" s="22">
        <f t="shared" si="2"/>
        <v>1069.2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6600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150</v>
      </c>
      <c r="C22" s="20">
        <f t="shared" ref="C22:AG23" si="5">+C16+C18+C20</f>
        <v>230</v>
      </c>
      <c r="D22" s="20">
        <f t="shared" si="5"/>
        <v>397</v>
      </c>
      <c r="E22" s="20">
        <f t="shared" si="5"/>
        <v>259</v>
      </c>
      <c r="F22" s="20">
        <f t="shared" si="5"/>
        <v>103</v>
      </c>
      <c r="G22" s="20">
        <f t="shared" si="5"/>
        <v>118</v>
      </c>
      <c r="H22" s="20">
        <f t="shared" si="5"/>
        <v>243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1500</v>
      </c>
    </row>
    <row r="23" spans="1:36" s="47" customFormat="1" x14ac:dyDescent="0.25">
      <c r="A23" s="48" t="s">
        <v>26</v>
      </c>
      <c r="B23" s="19">
        <f>+B17+B19+B21</f>
        <v>660</v>
      </c>
      <c r="C23" s="19">
        <f t="shared" si="5"/>
        <v>1012.0000000000001</v>
      </c>
      <c r="D23" s="19">
        <f t="shared" si="5"/>
        <v>1746.8000000000002</v>
      </c>
      <c r="E23" s="19">
        <f t="shared" si="5"/>
        <v>1139.6000000000001</v>
      </c>
      <c r="F23" s="19">
        <f t="shared" si="5"/>
        <v>453.20000000000005</v>
      </c>
      <c r="G23" s="19">
        <f t="shared" si="5"/>
        <v>519.20000000000005</v>
      </c>
      <c r="H23" s="19">
        <f t="shared" si="5"/>
        <v>1069.2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6600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15.32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15.32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67.408000000000001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67.408000000000001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15.32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15.32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67.408000000000001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67.408000000000001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490.33</v>
      </c>
      <c r="C49" s="44">
        <v>673.13</v>
      </c>
      <c r="D49" s="44">
        <v>1050.1300000000001</v>
      </c>
      <c r="E49" s="44">
        <v>540.28</v>
      </c>
      <c r="F49" s="44">
        <v>339.12</v>
      </c>
      <c r="G49" s="44">
        <v>365.42</v>
      </c>
      <c r="H49" s="44">
        <v>817.8</v>
      </c>
      <c r="I49" s="44">
        <v>277.14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4553.3500000000004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497.48</v>
      </c>
      <c r="C53" s="44">
        <v>280.39999999999998</v>
      </c>
      <c r="D53" s="44">
        <v>475.86</v>
      </c>
      <c r="E53" s="44">
        <v>355.32</v>
      </c>
      <c r="F53" s="44">
        <v>50.21</v>
      </c>
      <c r="G53" s="44">
        <v>342.08</v>
      </c>
      <c r="H53" s="44">
        <v>114.31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2115.66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16.37</v>
      </c>
      <c r="H54" s="44">
        <v>30.8</v>
      </c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47.17</v>
      </c>
    </row>
    <row r="55" spans="1:34" x14ac:dyDescent="0.25">
      <c r="A55" s="17" t="s">
        <v>52</v>
      </c>
      <c r="B55" s="44"/>
      <c r="C55" s="44"/>
      <c r="D55" s="44">
        <v>238.17</v>
      </c>
      <c r="E55" s="44">
        <v>6.43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244.6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1654.81</v>
      </c>
      <c r="C64" s="53">
        <f t="shared" ref="C64:AG64" si="21">+C15+C23+C31+C39+C47+C48+C49+C50+C51+C52+C53+C54+C55+C56+C57+C58+C59+C60+C61+C62+C63</f>
        <v>2179.4380000000001</v>
      </c>
      <c r="D64" s="53">
        <f t="shared" si="21"/>
        <v>3510.9600000000005</v>
      </c>
      <c r="E64" s="53">
        <f t="shared" si="21"/>
        <v>2041.63</v>
      </c>
      <c r="F64" s="53">
        <f t="shared" si="21"/>
        <v>1044.03</v>
      </c>
      <c r="G64" s="53">
        <f t="shared" si="21"/>
        <v>1243.57</v>
      </c>
      <c r="H64" s="53">
        <f t="shared" si="21"/>
        <v>2032.11</v>
      </c>
      <c r="I64" s="53">
        <f t="shared" si="21"/>
        <v>277.14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13983.688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D</v>
      </c>
      <c r="H66" s="55" t="str">
        <f t="shared" si="22"/>
        <v>CAJA 4 N</v>
      </c>
      <c r="I66" s="55" t="str">
        <f t="shared" si="22"/>
        <v>CAJA 5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1653.68</v>
      </c>
      <c r="C67" s="57">
        <f t="shared" ref="C67:L67" si="23">C12</f>
        <v>2176.7199999999998</v>
      </c>
      <c r="D67" s="57">
        <f t="shared" si="23"/>
        <v>3473.65</v>
      </c>
      <c r="E67" s="57">
        <f t="shared" si="23"/>
        <v>1951.05</v>
      </c>
      <c r="F67" s="57">
        <f t="shared" si="23"/>
        <v>1041.99</v>
      </c>
      <c r="G67" s="57">
        <f t="shared" si="23"/>
        <v>1239.82</v>
      </c>
      <c r="H67" s="57">
        <f t="shared" si="23"/>
        <v>2017.87</v>
      </c>
      <c r="I67" s="57">
        <f t="shared" si="23"/>
        <v>277.14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13831.919999999998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1653.68</v>
      </c>
      <c r="C69" s="59">
        <f t="shared" ref="C69:AG69" si="25">+C67+C68</f>
        <v>2176.7199999999998</v>
      </c>
      <c r="D69" s="59">
        <f t="shared" si="25"/>
        <v>3473.65</v>
      </c>
      <c r="E69" s="59">
        <f t="shared" si="25"/>
        <v>1951.05</v>
      </c>
      <c r="F69" s="59">
        <f t="shared" si="25"/>
        <v>1041.99</v>
      </c>
      <c r="G69" s="59">
        <f t="shared" si="25"/>
        <v>1239.82</v>
      </c>
      <c r="H69" s="59">
        <f t="shared" si="25"/>
        <v>2017.87</v>
      </c>
      <c r="I69" s="59">
        <f t="shared" si="25"/>
        <v>277.14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13831.919999999998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1.1299999999998818</v>
      </c>
      <c r="C70" s="57">
        <f t="shared" si="26"/>
        <v>2.718000000000302</v>
      </c>
      <c r="D70" s="57">
        <f t="shared" si="26"/>
        <v>37.3100000000004</v>
      </c>
      <c r="E70" s="57">
        <f t="shared" si="26"/>
        <v>90.580000000000155</v>
      </c>
      <c r="F70" s="57">
        <f t="shared" si="26"/>
        <v>2.0399999999999636</v>
      </c>
      <c r="G70" s="57">
        <f t="shared" si="26"/>
        <v>3.75</v>
      </c>
      <c r="H70" s="57">
        <f t="shared" si="26"/>
        <v>14.240000000000009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151.76800000000071</v>
      </c>
    </row>
    <row r="71" spans="1:34" ht="95.25" customHeight="1" x14ac:dyDescent="0.25">
      <c r="A71" s="77" t="s">
        <v>96</v>
      </c>
      <c r="B71" s="14"/>
      <c r="C71" s="14"/>
      <c r="D71" s="14" t="s">
        <v>134</v>
      </c>
      <c r="E71" s="14" t="s">
        <v>135</v>
      </c>
      <c r="F71" s="14"/>
      <c r="G71" s="14"/>
      <c r="H71" s="14" t="s">
        <v>136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3182.54</v>
      </c>
      <c r="C12" s="26">
        <v>2723.21</v>
      </c>
      <c r="D12" s="26">
        <v>3003.63</v>
      </c>
      <c r="E12" s="26">
        <v>2125.4699999999998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11034.85</v>
      </c>
      <c r="AI12" s="26">
        <v>11034.82</v>
      </c>
      <c r="AJ12" s="69">
        <f>+AI12-AH12</f>
        <v>-3.0000000000654836E-2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227.5</v>
      </c>
      <c r="C15" s="23">
        <v>135.5</v>
      </c>
      <c r="D15" s="23">
        <v>161</v>
      </c>
      <c r="E15" s="23">
        <v>116.1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640.1</v>
      </c>
    </row>
    <row r="16" spans="1:36" s="32" customFormat="1" x14ac:dyDescent="0.25">
      <c r="A16" s="30" t="s">
        <v>20</v>
      </c>
      <c r="B16" s="31">
        <v>205</v>
      </c>
      <c r="C16" s="31">
        <v>154</v>
      </c>
      <c r="D16" s="31">
        <v>207</v>
      </c>
      <c r="E16" s="31">
        <v>126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692</v>
      </c>
      <c r="AJ16" s="70"/>
    </row>
    <row r="17" spans="1:36" s="47" customFormat="1" x14ac:dyDescent="0.25">
      <c r="A17" s="46" t="s">
        <v>27</v>
      </c>
      <c r="B17" s="22">
        <f>B16*$B$8</f>
        <v>902.00000000000011</v>
      </c>
      <c r="C17" s="22">
        <f>C16*$B$8</f>
        <v>677.6</v>
      </c>
      <c r="D17" s="22">
        <f t="shared" ref="D17:AG17" si="2">D16*$B$8</f>
        <v>910.80000000000007</v>
      </c>
      <c r="E17" s="22">
        <f t="shared" si="2"/>
        <v>554.40000000000009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3044.8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205</v>
      </c>
      <c r="C22" s="20">
        <f t="shared" ref="C22:AG23" si="5">+C16+C18+C20</f>
        <v>154</v>
      </c>
      <c r="D22" s="20">
        <f t="shared" si="5"/>
        <v>207</v>
      </c>
      <c r="E22" s="20">
        <f t="shared" si="5"/>
        <v>126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692</v>
      </c>
    </row>
    <row r="23" spans="1:36" s="47" customFormat="1" x14ac:dyDescent="0.25">
      <c r="A23" s="48" t="s">
        <v>26</v>
      </c>
      <c r="B23" s="19">
        <f>+B17+B19+B21</f>
        <v>902.00000000000011</v>
      </c>
      <c r="C23" s="19">
        <f t="shared" si="5"/>
        <v>677.6</v>
      </c>
      <c r="D23" s="19">
        <f t="shared" si="5"/>
        <v>910.80000000000007</v>
      </c>
      <c r="E23" s="19">
        <f t="shared" si="5"/>
        <v>554.40000000000009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3044.8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30.48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30.48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134.11200000000002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134.11200000000002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30.48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30.48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134.11200000000002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134.11200000000002</v>
      </c>
    </row>
    <row r="40" spans="1:34" x14ac:dyDescent="0.25">
      <c r="A40" s="13" t="s">
        <v>43</v>
      </c>
      <c r="B40" s="36"/>
      <c r="C40" s="36"/>
      <c r="D40" s="36"/>
      <c r="E40" s="36">
        <v>10.47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10.47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46.068000000000005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46.068000000000005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10.47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10.47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46.068000000000005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46.068000000000005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881.75</v>
      </c>
      <c r="C49" s="44">
        <v>1058.9100000000001</v>
      </c>
      <c r="D49" s="44">
        <v>739.85</v>
      </c>
      <c r="E49" s="44">
        <v>553.41999999999996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3233.9300000000003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1178.44</v>
      </c>
      <c r="C53" s="44">
        <v>852.99</v>
      </c>
      <c r="D53" s="44">
        <v>1185.77</v>
      </c>
      <c r="E53" s="44">
        <v>721.75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3938.95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8.7200000000000006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8.7200000000000006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3189.69</v>
      </c>
      <c r="C64" s="53">
        <f t="shared" ref="C64:AG64" si="21">+C15+C23+C31+C39+C47+C48+C49+C50+C51+C52+C53+C54+C55+C56+C57+C58+C59+C60+C61+C62+C63</f>
        <v>2725</v>
      </c>
      <c r="D64" s="53">
        <f t="shared" si="21"/>
        <v>3006.14</v>
      </c>
      <c r="E64" s="53">
        <f t="shared" si="21"/>
        <v>2125.85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11046.68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3182.54</v>
      </c>
      <c r="C67" s="57">
        <f t="shared" ref="C67:L67" si="23">C12</f>
        <v>2723.21</v>
      </c>
      <c r="D67" s="57">
        <f t="shared" si="23"/>
        <v>3003.63</v>
      </c>
      <c r="E67" s="57">
        <f t="shared" si="23"/>
        <v>2125.4699999999998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11034.85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3182.54</v>
      </c>
      <c r="C69" s="59">
        <f t="shared" ref="C69:AG69" si="25">+C67+C68</f>
        <v>2723.21</v>
      </c>
      <c r="D69" s="59">
        <f t="shared" si="25"/>
        <v>3003.63</v>
      </c>
      <c r="E69" s="59">
        <f t="shared" si="25"/>
        <v>2125.4699999999998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11034.85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7.1500000000000909</v>
      </c>
      <c r="C70" s="57">
        <f t="shared" si="26"/>
        <v>1.7899999999999636</v>
      </c>
      <c r="D70" s="57">
        <f t="shared" si="26"/>
        <v>2.5099999999997635</v>
      </c>
      <c r="E70" s="57">
        <f t="shared" si="26"/>
        <v>0.38000000000010914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11.829999999999927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B8" sqref="B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1011.83</v>
      </c>
      <c r="C12" s="26">
        <v>876.32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1888.15</v>
      </c>
      <c r="AI12" s="26">
        <v>1888.15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18</v>
      </c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24</v>
      </c>
      <c r="AI13" s="26"/>
      <c r="AJ13" s="69">
        <f>+AI13-AH13</f>
        <v>-24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33</v>
      </c>
      <c r="C15" s="23">
        <v>40.5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73.5</v>
      </c>
    </row>
    <row r="16" spans="1:36" s="32" customFormat="1" x14ac:dyDescent="0.25">
      <c r="A16" s="30" t="s">
        <v>20</v>
      </c>
      <c r="B16" s="31">
        <v>101</v>
      </c>
      <c r="C16" s="31">
        <v>86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187</v>
      </c>
      <c r="AJ16" s="70"/>
    </row>
    <row r="17" spans="1:36" s="47" customFormat="1" x14ac:dyDescent="0.25">
      <c r="A17" s="46" t="s">
        <v>27</v>
      </c>
      <c r="B17" s="22">
        <f>B16*$B$8</f>
        <v>444.40000000000003</v>
      </c>
      <c r="C17" s="22">
        <f>C16*$B$8</f>
        <v>378.40000000000003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822.80000000000007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101</v>
      </c>
      <c r="C22" s="20">
        <f t="shared" ref="C22:AG23" si="5">+C16+C18+C20</f>
        <v>86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187</v>
      </c>
    </row>
    <row r="23" spans="1:36" s="47" customFormat="1" x14ac:dyDescent="0.25">
      <c r="A23" s="48" t="s">
        <v>26</v>
      </c>
      <c r="B23" s="19">
        <f>+B17+B19+B21</f>
        <v>444.40000000000003</v>
      </c>
      <c r="C23" s="19">
        <f t="shared" si="5"/>
        <v>378.40000000000003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822.80000000000007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8.1199999999999992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8.1199999999999992</v>
      </c>
    </row>
    <row r="33" spans="1:34" s="47" customFormat="1" x14ac:dyDescent="0.25">
      <c r="A33" s="46" t="s">
        <v>35</v>
      </c>
      <c r="B33" s="22">
        <f>B32*$B$8</f>
        <v>35.728000000000002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35.728000000000002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8.1199999999999992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8.1199999999999992</v>
      </c>
    </row>
    <row r="39" spans="1:34" s="47" customFormat="1" x14ac:dyDescent="0.25">
      <c r="A39" s="48" t="s">
        <v>42</v>
      </c>
      <c r="B39" s="19">
        <f>+B33+B35+B37</f>
        <v>35.728000000000002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35.728000000000002</v>
      </c>
    </row>
    <row r="40" spans="1:34" x14ac:dyDescent="0.25">
      <c r="A40" s="13" t="s">
        <v>43</v>
      </c>
      <c r="B40" s="36"/>
      <c r="C40" s="36">
        <v>6.03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6.03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26.532000000000004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26.532000000000004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6.03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6.03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26.532000000000004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26.532000000000004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360.06</v>
      </c>
      <c r="C49" s="44">
        <v>432.23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792.29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63.74</v>
      </c>
      <c r="C53" s="44">
        <v>3.74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67.48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94.71</v>
      </c>
      <c r="C55" s="44">
        <v>2.38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97.089999999999989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1031.6380000000001</v>
      </c>
      <c r="C64" s="53">
        <f t="shared" ref="C64:AG64" si="21">+C15+C23+C31+C39+C47+C48+C49+C50+C51+C52+C53+C54+C55+C56+C57+C58+C59+C60+C61+C62+C63</f>
        <v>883.78200000000004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1915.42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1011.83</v>
      </c>
      <c r="C67" s="57">
        <f t="shared" ref="C67:L67" si="23">C12</f>
        <v>876.32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1888.15</v>
      </c>
    </row>
    <row r="68" spans="1:34" s="47" customFormat="1" x14ac:dyDescent="0.25">
      <c r="A68" s="58" t="s">
        <v>93</v>
      </c>
      <c r="B68" s="59">
        <f t="shared" ref="B68:AG68" si="24">+B13+B14</f>
        <v>18</v>
      </c>
      <c r="C68" s="59">
        <f t="shared" si="24"/>
        <v>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24</v>
      </c>
    </row>
    <row r="69" spans="1:34" s="47" customFormat="1" x14ac:dyDescent="0.25">
      <c r="A69" s="58" t="s">
        <v>94</v>
      </c>
      <c r="B69" s="59">
        <f>+B67+B68</f>
        <v>1029.83</v>
      </c>
      <c r="C69" s="59">
        <f t="shared" ref="C69:AG69" si="25">+C67+C68</f>
        <v>882.32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1912.15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1.8080000000002201</v>
      </c>
      <c r="C70" s="57">
        <f t="shared" si="26"/>
        <v>1.4619999999999891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3.2700000000002092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24" activePane="bottomRight" state="frozen"/>
      <selection pane="topRight" activeCell="B1" sqref="B1"/>
      <selection pane="bottomLeft" activeCell="A5" sqref="A5"/>
      <selection pane="bottomRight" activeCell="B40" sqref="B4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423.86</v>
      </c>
      <c r="C12" s="26">
        <v>167.09</v>
      </c>
      <c r="D12" s="26">
        <v>5356.73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5947.6799999999994</v>
      </c>
      <c r="AI12" s="26">
        <v>5947.68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1.5</v>
      </c>
      <c r="C15" s="23">
        <v>26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27.5</v>
      </c>
    </row>
    <row r="16" spans="1:36" s="32" customFormat="1" x14ac:dyDescent="0.25">
      <c r="A16" s="30" t="s">
        <v>20</v>
      </c>
      <c r="B16" s="31">
        <v>14</v>
      </c>
      <c r="C16" s="31">
        <v>15</v>
      </c>
      <c r="D16" s="31">
        <v>726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755</v>
      </c>
      <c r="AJ16" s="70"/>
    </row>
    <row r="17" spans="1:36" s="47" customFormat="1" x14ac:dyDescent="0.25">
      <c r="A17" s="46" t="s">
        <v>27</v>
      </c>
      <c r="B17" s="22">
        <f>B16*$B$8</f>
        <v>62.019999999999996</v>
      </c>
      <c r="C17" s="22">
        <f>C16*$B$8</f>
        <v>66.449999999999989</v>
      </c>
      <c r="D17" s="22">
        <f t="shared" ref="D17:AG17" si="2">D16*$B$8</f>
        <v>3216.18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3344.6499999999996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</v>
      </c>
      <c r="C22" s="20">
        <f t="shared" ref="C22:AG23" si="5">+C16+C18+C20</f>
        <v>15</v>
      </c>
      <c r="D22" s="20">
        <f t="shared" si="5"/>
        <v>726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755</v>
      </c>
    </row>
    <row r="23" spans="1:36" s="47" customFormat="1" x14ac:dyDescent="0.25">
      <c r="A23" s="48" t="s">
        <v>26</v>
      </c>
      <c r="B23" s="19">
        <f>+B17+B19+B21</f>
        <v>62.019999999999996</v>
      </c>
      <c r="C23" s="19">
        <f t="shared" si="5"/>
        <v>66.449999999999989</v>
      </c>
      <c r="D23" s="19">
        <f t="shared" si="5"/>
        <v>3216.18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3344.6499999999996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16.5</v>
      </c>
      <c r="C32" s="36"/>
      <c r="D32" s="36">
        <v>41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57.5</v>
      </c>
    </row>
    <row r="33" spans="1:34" s="47" customFormat="1" x14ac:dyDescent="0.25">
      <c r="A33" s="46" t="s">
        <v>35</v>
      </c>
      <c r="B33" s="22">
        <f>B32*$B$8</f>
        <v>73.094999999999999</v>
      </c>
      <c r="C33" s="22">
        <f t="shared" ref="C33:AG33" si="12">C32*$B$8</f>
        <v>0</v>
      </c>
      <c r="D33" s="22">
        <f t="shared" si="12"/>
        <v>181.63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254.72499999999999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16.5</v>
      </c>
      <c r="C38" s="20">
        <f t="shared" ref="C38:AG39" si="15">+C32+C34+C36</f>
        <v>0</v>
      </c>
      <c r="D38" s="20">
        <f t="shared" si="15"/>
        <v>41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57.5</v>
      </c>
    </row>
    <row r="39" spans="1:34" s="47" customFormat="1" x14ac:dyDescent="0.25">
      <c r="A39" s="48" t="s">
        <v>42</v>
      </c>
      <c r="B39" s="19">
        <f>+B33+B35+B37</f>
        <v>73.094999999999999</v>
      </c>
      <c r="C39" s="19">
        <f t="shared" si="15"/>
        <v>0</v>
      </c>
      <c r="D39" s="19">
        <f t="shared" si="15"/>
        <v>181.63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254.72499999999999</v>
      </c>
    </row>
    <row r="40" spans="1:34" x14ac:dyDescent="0.25">
      <c r="A40" s="13" t="s">
        <v>43</v>
      </c>
      <c r="B40" s="36"/>
      <c r="C40" s="36"/>
      <c r="D40" s="36">
        <v>7.82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7.82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34.642600000000002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34.642600000000002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7.82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7.82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34.642600000000002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34.642600000000002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184.23</v>
      </c>
      <c r="C49" s="44">
        <v>72.64</v>
      </c>
      <c r="D49" s="44">
        <v>1763.25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2020.12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107.18</v>
      </c>
      <c r="C53" s="44"/>
      <c r="D53" s="44">
        <v>238.16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345.34000000000003</v>
      </c>
    </row>
    <row r="54" spans="1:34" x14ac:dyDescent="0.25">
      <c r="A54" s="17" t="s">
        <v>114</v>
      </c>
      <c r="B54" s="44"/>
      <c r="C54" s="44"/>
      <c r="D54" s="44">
        <v>33.5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33.5</v>
      </c>
    </row>
    <row r="55" spans="1:34" x14ac:dyDescent="0.25">
      <c r="A55" s="17" t="s">
        <v>52</v>
      </c>
      <c r="B55" s="44"/>
      <c r="C55" s="44">
        <v>2.71</v>
      </c>
      <c r="D55" s="44">
        <v>26.7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29.41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428.02500000000003</v>
      </c>
      <c r="C64" s="53">
        <f t="shared" ref="C64:AG64" si="21">+C15+C23+C31+C39+C47+C48+C49+C50+C51+C52+C53+C54+C55+C56+C57+C58+C59+C60+C61+C62+C63</f>
        <v>167.79999999999998</v>
      </c>
      <c r="D64" s="53">
        <f t="shared" si="21"/>
        <v>5494.0626000000002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6089.8876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423.86</v>
      </c>
      <c r="C67" s="57">
        <f t="shared" ref="C67:L67" si="23">C12</f>
        <v>167.09</v>
      </c>
      <c r="D67" s="57">
        <f t="shared" si="23"/>
        <v>5356.73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5947.6799999999994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423.86</v>
      </c>
      <c r="C69" s="59">
        <f t="shared" ref="C69:AG69" si="25">+C67+C68</f>
        <v>167.09</v>
      </c>
      <c r="D69" s="59">
        <f t="shared" si="25"/>
        <v>5356.73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5947.6799999999994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4.1650000000000205</v>
      </c>
      <c r="C70" s="57">
        <f t="shared" si="26"/>
        <v>0.70999999999997954</v>
      </c>
      <c r="D70" s="57">
        <f t="shared" si="26"/>
        <v>137.33260000000064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142.20760000000064</v>
      </c>
    </row>
    <row r="71" spans="1:34" ht="96" customHeight="1" x14ac:dyDescent="0.25">
      <c r="A71" s="77" t="s">
        <v>96</v>
      </c>
      <c r="B71" s="14"/>
      <c r="C71" s="14"/>
      <c r="D71" s="14" t="s">
        <v>137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>
        <v>4.4000000000000004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3054.74</v>
      </c>
      <c r="C12" s="26">
        <v>2654.1</v>
      </c>
      <c r="D12" s="26">
        <v>1901.54</v>
      </c>
      <c r="E12" s="26">
        <v>4157.47</v>
      </c>
      <c r="F12" s="26">
        <v>3239.51</v>
      </c>
      <c r="G12" s="26">
        <v>2610.2800000000002</v>
      </c>
      <c r="H12" s="26">
        <v>1984.03</v>
      </c>
      <c r="I12" s="26">
        <v>1395.97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20997.64</v>
      </c>
      <c r="AI12" s="26">
        <v>20997.65</v>
      </c>
      <c r="AJ12" s="69">
        <f>+AI12-AH12</f>
        <v>1.0000000002037268E-2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47.7</v>
      </c>
      <c r="C15" s="23">
        <v>42.2</v>
      </c>
      <c r="D15" s="23">
        <v>156.5</v>
      </c>
      <c r="E15" s="23">
        <v>106.7</v>
      </c>
      <c r="F15" s="23">
        <v>275.39999999999998</v>
      </c>
      <c r="G15" s="23">
        <v>144</v>
      </c>
      <c r="H15" s="23"/>
      <c r="I15" s="23">
        <v>86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858.5</v>
      </c>
    </row>
    <row r="16" spans="1:36" s="32" customFormat="1" x14ac:dyDescent="0.25">
      <c r="A16" s="30" t="s">
        <v>20</v>
      </c>
      <c r="B16" s="31">
        <v>268</v>
      </c>
      <c r="C16" s="31">
        <v>358</v>
      </c>
      <c r="D16" s="31">
        <v>202</v>
      </c>
      <c r="E16" s="31">
        <v>374</v>
      </c>
      <c r="F16" s="31">
        <v>412</v>
      </c>
      <c r="G16" s="31">
        <v>169</v>
      </c>
      <c r="H16" s="31">
        <v>298</v>
      </c>
      <c r="I16" s="31">
        <v>224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2305</v>
      </c>
      <c r="AJ16" s="70"/>
    </row>
    <row r="17" spans="1:36" s="47" customFormat="1" x14ac:dyDescent="0.25">
      <c r="A17" s="46" t="s">
        <v>27</v>
      </c>
      <c r="B17" s="22">
        <f>B16*$B$8</f>
        <v>1179.2</v>
      </c>
      <c r="C17" s="22">
        <f>C16*$B$8</f>
        <v>1575.2</v>
      </c>
      <c r="D17" s="22">
        <f t="shared" ref="D17:AG17" si="2">D16*$B$8</f>
        <v>888.80000000000007</v>
      </c>
      <c r="E17" s="22">
        <f t="shared" si="2"/>
        <v>1645.6000000000001</v>
      </c>
      <c r="F17" s="22">
        <f t="shared" si="2"/>
        <v>1812.8000000000002</v>
      </c>
      <c r="G17" s="22">
        <f t="shared" si="2"/>
        <v>743.6</v>
      </c>
      <c r="H17" s="22">
        <f t="shared" si="2"/>
        <v>1311.2</v>
      </c>
      <c r="I17" s="22">
        <f t="shared" si="2"/>
        <v>985.60000000000014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10142.000000000002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268</v>
      </c>
      <c r="C22" s="20">
        <f t="shared" ref="C22:AG23" si="5">+C16+C18+C20</f>
        <v>358</v>
      </c>
      <c r="D22" s="20">
        <f t="shared" si="5"/>
        <v>202</v>
      </c>
      <c r="E22" s="20">
        <f t="shared" si="5"/>
        <v>374</v>
      </c>
      <c r="F22" s="20">
        <f t="shared" si="5"/>
        <v>412</v>
      </c>
      <c r="G22" s="20">
        <f t="shared" si="5"/>
        <v>169</v>
      </c>
      <c r="H22" s="20">
        <f t="shared" si="5"/>
        <v>298</v>
      </c>
      <c r="I22" s="20">
        <f t="shared" si="5"/>
        <v>224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2305</v>
      </c>
    </row>
    <row r="23" spans="1:36" s="47" customFormat="1" x14ac:dyDescent="0.25">
      <c r="A23" s="48" t="s">
        <v>26</v>
      </c>
      <c r="B23" s="19">
        <f>+B17+B19+B21</f>
        <v>1179.2</v>
      </c>
      <c r="C23" s="19">
        <f t="shared" si="5"/>
        <v>1575.2</v>
      </c>
      <c r="D23" s="19">
        <f t="shared" si="5"/>
        <v>888.80000000000007</v>
      </c>
      <c r="E23" s="19">
        <f t="shared" si="5"/>
        <v>1645.6000000000001</v>
      </c>
      <c r="F23" s="19">
        <f t="shared" si="5"/>
        <v>1812.8000000000002</v>
      </c>
      <c r="G23" s="19">
        <f t="shared" si="5"/>
        <v>743.6</v>
      </c>
      <c r="H23" s="19">
        <f t="shared" si="5"/>
        <v>1311.2</v>
      </c>
      <c r="I23" s="19">
        <f t="shared" si="5"/>
        <v>985.60000000000014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10142.000000000002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7.41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7.41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32.604000000000006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32.604000000000006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7.41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7.41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32.604000000000006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32.604000000000006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1371.47</v>
      </c>
      <c r="C49" s="44">
        <v>678.44</v>
      </c>
      <c r="D49" s="44"/>
      <c r="E49" s="44"/>
      <c r="F49" s="44"/>
      <c r="G49" s="44"/>
      <c r="H49" s="44">
        <v>696.65</v>
      </c>
      <c r="I49" s="44">
        <v>337.14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3083.7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641.19000000000005</v>
      </c>
      <c r="E52" s="44">
        <v>1997.04</v>
      </c>
      <c r="F52" s="44">
        <v>846.18</v>
      </c>
      <c r="G52" s="44">
        <v>1278.43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4762.84</v>
      </c>
    </row>
    <row r="53" spans="1:34" x14ac:dyDescent="0.25">
      <c r="A53" s="17" t="s">
        <v>18</v>
      </c>
      <c r="B53" s="44">
        <v>383.78</v>
      </c>
      <c r="C53" s="44">
        <v>280.57</v>
      </c>
      <c r="D53" s="44">
        <v>166.18</v>
      </c>
      <c r="E53" s="44">
        <v>410.26</v>
      </c>
      <c r="F53" s="44">
        <v>318.45999999999998</v>
      </c>
      <c r="G53" s="44">
        <v>414.9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1974.15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77.09</v>
      </c>
      <c r="C55" s="44">
        <v>82.2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159.29000000000002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>
        <v>52.48</v>
      </c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52.48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3059.24</v>
      </c>
      <c r="C64" s="53">
        <f t="shared" ref="C64:AG64" si="21">+C15+C23+C31+C39+C47+C48+C49+C50+C51+C52+C53+C54+C55+C56+C57+C58+C59+C60+C61+C62+C63</f>
        <v>2658.61</v>
      </c>
      <c r="D64" s="53">
        <f t="shared" si="21"/>
        <v>1905.1500000000003</v>
      </c>
      <c r="E64" s="53">
        <f t="shared" si="21"/>
        <v>4159.6000000000004</v>
      </c>
      <c r="F64" s="53">
        <f t="shared" si="21"/>
        <v>3252.84</v>
      </c>
      <c r="G64" s="53">
        <f t="shared" si="21"/>
        <v>2613.5340000000001</v>
      </c>
      <c r="H64" s="53">
        <f t="shared" si="21"/>
        <v>2007.85</v>
      </c>
      <c r="I64" s="53">
        <f t="shared" si="21"/>
        <v>1408.7400000000002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21065.564000000002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3054.74</v>
      </c>
      <c r="C67" s="57">
        <f t="shared" ref="C67:L67" si="23">C12</f>
        <v>2654.1</v>
      </c>
      <c r="D67" s="57">
        <f t="shared" si="23"/>
        <v>1901.54</v>
      </c>
      <c r="E67" s="57">
        <f t="shared" si="23"/>
        <v>4157.47</v>
      </c>
      <c r="F67" s="57">
        <f t="shared" si="23"/>
        <v>3239.51</v>
      </c>
      <c r="G67" s="57">
        <f t="shared" si="23"/>
        <v>2610.2800000000002</v>
      </c>
      <c r="H67" s="57">
        <f t="shared" si="23"/>
        <v>1984.03</v>
      </c>
      <c r="I67" s="57">
        <f t="shared" si="23"/>
        <v>1395.97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20997.64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3054.74</v>
      </c>
      <c r="C69" s="59">
        <f t="shared" ref="C69:AG69" si="25">+C67+C68</f>
        <v>2654.1</v>
      </c>
      <c r="D69" s="59">
        <f t="shared" si="25"/>
        <v>1901.54</v>
      </c>
      <c r="E69" s="59">
        <f t="shared" si="25"/>
        <v>4157.47</v>
      </c>
      <c r="F69" s="59">
        <f t="shared" si="25"/>
        <v>3239.51</v>
      </c>
      <c r="G69" s="59">
        <f t="shared" si="25"/>
        <v>2610.2800000000002</v>
      </c>
      <c r="H69" s="59">
        <f t="shared" si="25"/>
        <v>1984.03</v>
      </c>
      <c r="I69" s="59">
        <f t="shared" si="25"/>
        <v>1395.97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20997.64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4.5</v>
      </c>
      <c r="C70" s="57">
        <f t="shared" si="26"/>
        <v>4.5100000000002183</v>
      </c>
      <c r="D70" s="57">
        <f t="shared" si="26"/>
        <v>3.6100000000003547</v>
      </c>
      <c r="E70" s="57">
        <f t="shared" si="26"/>
        <v>2.1300000000001091</v>
      </c>
      <c r="F70" s="57">
        <f t="shared" si="26"/>
        <v>13.329999999999927</v>
      </c>
      <c r="G70" s="57">
        <f t="shared" si="26"/>
        <v>3.2539999999999054</v>
      </c>
      <c r="H70" s="57">
        <f t="shared" si="26"/>
        <v>23.819999999999936</v>
      </c>
      <c r="I70" s="57">
        <f t="shared" si="26"/>
        <v>12.770000000000209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67.92400000000066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 t="s">
        <v>150</v>
      </c>
      <c r="I71" s="14" t="s">
        <v>151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2022-03-04T14:16:58Z</dcterms:modified>
</cp:coreProperties>
</file>