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15600" windowHeight="11160" firstSheet="1" activeTab="4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23" i="149"/>
  <c r="F11" i="145" s="1"/>
  <c r="AH17" i="149"/>
  <c r="F5" i="145" s="1"/>
  <c r="AH25" i="149"/>
  <c r="F13" i="145" s="1"/>
  <c r="AH33" i="149"/>
  <c r="F21" i="145" s="1"/>
  <c r="AH41" i="149"/>
  <c r="F29" i="145" s="1"/>
  <c r="AH67" i="149"/>
  <c r="AC64" i="150" l="1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B70" i="149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B70" i="148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Q69" i="40" l="1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T64" i="40" s="1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Z64" i="40"/>
  <c r="Z70" i="40" s="1"/>
  <c r="Y64" i="40"/>
  <c r="Y70" i="40" s="1"/>
  <c r="V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V70" i="40" l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E47" i="40" s="1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F39" i="40" s="1"/>
  <c r="G33" i="40"/>
  <c r="H33" i="40"/>
  <c r="I33" i="40"/>
  <c r="J33" i="40"/>
  <c r="K33" i="40"/>
  <c r="L33" i="40"/>
  <c r="L39" i="40" s="1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G23" i="40" s="1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I47" i="40"/>
  <c r="K47" i="40"/>
  <c r="B38" i="40"/>
  <c r="E39" i="40" l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<sst xmlns="http://schemas.openxmlformats.org/spreadsheetml/2006/main" count="696" uniqueCount="124">
  <si>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</si>
  <si>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</si>
  <si>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</si>
  <si>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</si>
  <si>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</si>
  <si>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</si>
  <si>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</si>
  <si>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</si>
  <si>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</si>
  <si>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</si>
  <si>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</si>
  <si>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</si>
  <si>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</si>
  <si>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</si>
  <si>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</si>
  <si>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</si>
  <si>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</si>
  <si>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</si>
  <si>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</si>
  <si>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</si>
  <si>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</si>
  <si>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</si>
  <si>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</si>
  <si>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</si>
  <si>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</si>
  <si>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</si>
  <si>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</si>
  <si>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</si>
  <si>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</si>
  <si>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</si>
  <si>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</si>
  <si>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</si>
  <si>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</si>
  <si>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</si>
  <si>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</si>
  <si>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</si>
  <si>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</si>
  <si>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</si>
  <si>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</si>
  <si>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</si>
  <si>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</si>
  <si>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</si>
  <si>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</si>
  <si>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</si>
  <si>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</si>
  <si>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</si>
  <si>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</si>
  <si>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</si>
  <si>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</si>
  <si>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</si>
  <si>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</si>
  <si>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</si>
  <si>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</si>
  <si>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</si>
  <si>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</si>
  <si>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</si>
  <si>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</si>
  <si>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</si>
  <si>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</si>
  <si>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</si>
  <si>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</si>
  <si>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</si>
  <si>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</si>
  <si>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</si>
  <si>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</si>
  <si>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</si>
  <si>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</si>
  <si>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</si>
  <si>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</si>
  <si>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</si>
  <si>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</si>
  <si>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</si>
  <si>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</si>
  <si>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</si>
  <si>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</si>
  <si>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</si>
  <si>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</si>
  <si>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</si>
  <si>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</si>
  <si>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</si>
  <si>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</si>
  <si>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</si>
  <si>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</si>
  <si>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</si>
  <si>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</si>
  <si>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</si>
  <si>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</si>
  <si>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</si>
  <si>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</si>
  <si>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</si>
  <si>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</si>
  <si>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</si>
  <si>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</si>
  <si>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</si>
  <si>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</si>
  <si>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</si>
  <si>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</si>
  <si>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</si>
  <si>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</si>
  <si>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</si>
  <si>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</si>
  <si>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</si>
  <si>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</si>
  <si>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</si>
  <si>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</si>
  <si>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</si>
  <si>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</si>
  <si>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</si>
  <si>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</si>
  <si>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</si>
  <si>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</si>
  <si>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</si>
  <si>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</si>
  <si>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</si>
  <si>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</si>
  <si>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</si>
  <si>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</si>
  <si>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</si>
  <si>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</si>
  <si>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</si>
  <si>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</si>
  <si>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</si>
  <si>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</si>
  <si>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25F/C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</si>
</sst>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xmlns="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0</v>
      </c>
      <c r="C2" s="43">
        <f>MODELO!AH12</f>
        <v>0</v>
      </c>
      <c r="D2" s="43">
        <f>EXQUISITECES!AH12</f>
        <v>7370.57</v>
      </c>
      <c r="E2" s="43">
        <f>HOYADA!AH12</f>
        <v>0</v>
      </c>
      <c r="F2" s="43">
        <f>FARMASTOP!AH12</f>
        <v>0</v>
      </c>
      <c r="G2" s="43">
        <f>BOCAS!AH12</f>
        <v>0</v>
      </c>
      <c r="H2" s="43">
        <f>LAGUNETICA!AH12</f>
        <v>0</v>
      </c>
      <c r="I2" s="43">
        <f>SANANTONIO!AH12</f>
        <v>0</v>
      </c>
      <c r="J2" s="43">
        <f>SUM(B2:I2)</f>
        <v>7370.57</v>
      </c>
    </row>
    <row r="3" spans="1:10" x14ac:dyDescent="0.25">
      <c r="A3" s="46" t="s">
        <v>0</v>
      </c>
      <c r="B3" s="43">
        <f>AUTOMERCADO!AH15</f>
        <v>0</v>
      </c>
      <c r="C3" s="43">
        <f>MODELO!AH15</f>
        <v>0</v>
      </c>
      <c r="D3" s="43">
        <f>EXQUISITECES!AH15</f>
        <v>257</v>
      </c>
      <c r="E3" s="43">
        <f>HOYADA!AH15</f>
        <v>0</v>
      </c>
      <c r="F3" s="43">
        <f>FARMASTOP!AH15</f>
        <v>0</v>
      </c>
      <c r="G3" s="43">
        <f>BOCAS!AH15</f>
        <v>0</v>
      </c>
      <c r="H3" s="43">
        <f>LAGUNETICA!AH15</f>
        <v>0</v>
      </c>
      <c r="I3" s="43">
        <f>SANANTONIO!AH15</f>
        <v>0</v>
      </c>
      <c r="J3" s="43">
        <f t="shared" ref="J3:J52" si="0">SUM(B3:I3)</f>
        <v>257</v>
      </c>
    </row>
    <row r="4" spans="1:10" x14ac:dyDescent="0.25">
      <c r="A4" s="73" t="s">
        <v>20</v>
      </c>
      <c r="B4" s="43">
        <f>AUTOMERCADO!AH16</f>
        <v>0</v>
      </c>
      <c r="C4" s="43">
        <f>MODELO!AH16</f>
        <v>0</v>
      </c>
      <c r="D4" s="43">
        <f>EXQUISITECES!AH16</f>
        <v>513</v>
      </c>
      <c r="E4" s="43">
        <f>HOYADA!AH16</f>
        <v>0</v>
      </c>
      <c r="F4" s="43">
        <f>FARMASTOP!AH16</f>
        <v>0</v>
      </c>
      <c r="G4" s="43">
        <f>BOCAS!AH16</f>
        <v>0</v>
      </c>
      <c r="H4" s="43">
        <f>LAGUNETICA!AH16</f>
        <v>0</v>
      </c>
      <c r="I4" s="43">
        <f>SANANTONIO!AH16</f>
        <v>0</v>
      </c>
      <c r="J4" s="43">
        <f t="shared" si="0"/>
        <v>513</v>
      </c>
    </row>
    <row r="5" spans="1:10" x14ac:dyDescent="0.25">
      <c r="A5" s="46" t="s">
        <v>27</v>
      </c>
      <c r="B5" s="43">
        <f>AUTOMERCADO!AH17</f>
        <v>0</v>
      </c>
      <c r="C5" s="43">
        <f>MODELO!AH17</f>
        <v>0</v>
      </c>
      <c r="D5" s="43">
        <f>EXQUISITECES!AH17</f>
        <v>2877.9300000000003</v>
      </c>
      <c r="E5" s="43">
        <f>HOYADA!AH17</f>
        <v>0</v>
      </c>
      <c r="F5" s="43">
        <f>FARMASTOP!AH17</f>
        <v>0</v>
      </c>
      <c r="G5" s="43">
        <f>BOCAS!AH17</f>
        <v>0</v>
      </c>
      <c r="H5" s="43">
        <f>LAGUNETICA!AH17</f>
        <v>0</v>
      </c>
      <c r="I5" s="43">
        <f>SANANTONIO!AH17</f>
        <v>0</v>
      </c>
      <c r="J5" s="43">
        <f t="shared" si="0"/>
        <v>2877.9300000000003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0</v>
      </c>
      <c r="C10" s="43">
        <f>MODELO!AH22</f>
        <v>0</v>
      </c>
      <c r="D10" s="43">
        <f>EXQUISITECES!AH22</f>
        <v>513</v>
      </c>
      <c r="E10" s="43">
        <f>HOYADA!AH22</f>
        <v>0</v>
      </c>
      <c r="F10" s="43">
        <f>FARMASTOP!AH22</f>
        <v>0</v>
      </c>
      <c r="G10" s="43">
        <f>BOCAS!AH22</f>
        <v>0</v>
      </c>
      <c r="H10" s="43">
        <f>LAGUNETICA!AH22</f>
        <v>0</v>
      </c>
      <c r="I10" s="43">
        <f>SANANTONIO!AH22</f>
        <v>0</v>
      </c>
      <c r="J10" s="43">
        <f t="shared" si="0"/>
        <v>513</v>
      </c>
    </row>
    <row r="11" spans="1:10" x14ac:dyDescent="0.25">
      <c r="A11" s="48" t="s">
        <v>26</v>
      </c>
      <c r="B11" s="43">
        <f>AUTOMERCADO!AH23</f>
        <v>0</v>
      </c>
      <c r="C11" s="43">
        <f>MODELO!AH23</f>
        <v>0</v>
      </c>
      <c r="D11" s="43">
        <f>EXQUISITECES!AH23</f>
        <v>2877.9300000000003</v>
      </c>
      <c r="E11" s="43">
        <f>HOYADA!AH23</f>
        <v>0</v>
      </c>
      <c r="F11" s="43">
        <f>FARMASTOP!AH23</f>
        <v>0</v>
      </c>
      <c r="G11" s="43">
        <f>BOCAS!AH23</f>
        <v>0</v>
      </c>
      <c r="H11" s="43">
        <f>LAGUNETICA!AH23</f>
        <v>0</v>
      </c>
      <c r="I11" s="43">
        <f>SANANTONIO!AH23</f>
        <v>0</v>
      </c>
      <c r="J11" s="43">
        <f t="shared" si="0"/>
        <v>2877.9300000000003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0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0</v>
      </c>
    </row>
    <row r="21" spans="1:10" x14ac:dyDescent="0.25">
      <c r="A21" s="46" t="s">
        <v>35</v>
      </c>
      <c r="B21" s="43">
        <f>AUTOMERCADO!AH33</f>
        <v>0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0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0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0</v>
      </c>
    </row>
    <row r="27" spans="1:10" x14ac:dyDescent="0.25">
      <c r="A27" s="48" t="s">
        <v>42</v>
      </c>
      <c r="B27" s="43">
        <f>AUTOMERCADO!AH39</f>
        <v>0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0</v>
      </c>
    </row>
    <row r="28" spans="1:10" x14ac:dyDescent="0.25">
      <c r="A28" s="46" t="s">
        <v>43</v>
      </c>
      <c r="B28" s="43">
        <f>AUTOMERCADO!AH40</f>
        <v>0</v>
      </c>
      <c r="C28" s="43">
        <f>MODELO!AH40</f>
        <v>0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0</v>
      </c>
    </row>
    <row r="29" spans="1:10" x14ac:dyDescent="0.25">
      <c r="A29" s="46" t="s">
        <v>44</v>
      </c>
      <c r="B29" s="43">
        <f>AUTOMERCADO!AH41</f>
        <v>0</v>
      </c>
      <c r="C29" s="43">
        <f>MODELO!AH41</f>
        <v>0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0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0</v>
      </c>
      <c r="C34" s="43">
        <f>MODELO!AH46</f>
        <v>0</v>
      </c>
      <c r="D34" s="43">
        <f>EXQUISITECES!AH46</f>
        <v>0</v>
      </c>
      <c r="E34" s="43">
        <f>HOYADA!AH46</f>
        <v>0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0</v>
      </c>
    </row>
    <row r="35" spans="1:10" x14ac:dyDescent="0.25">
      <c r="A35" s="48" t="s">
        <v>48</v>
      </c>
      <c r="B35" s="43">
        <f>AUTOMERCADO!AH47</f>
        <v>0</v>
      </c>
      <c r="C35" s="43">
        <f>MODELO!AH47</f>
        <v>0</v>
      </c>
      <c r="D35" s="43">
        <f>EXQUISITECES!AH47</f>
        <v>0</v>
      </c>
      <c r="E35" s="43">
        <f>HOYADA!AH47</f>
        <v>0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0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0</v>
      </c>
      <c r="C37" s="43">
        <f>MODELO!AH49</f>
        <v>0</v>
      </c>
      <c r="D37" s="43">
        <f>EXQUISITECES!AH49</f>
        <v>3630.87</v>
      </c>
      <c r="E37" s="43">
        <f>HOYADA!AH49</f>
        <v>0</v>
      </c>
      <c r="F37" s="43">
        <f>FARMASTOP!AH49</f>
        <v>0</v>
      </c>
      <c r="G37" s="43">
        <f>BOCAS!AH49</f>
        <v>0</v>
      </c>
      <c r="H37" s="43">
        <f>LAGUNETICA!AH49</f>
        <v>0</v>
      </c>
      <c r="I37" s="43">
        <f>SANANTONIO!AH49</f>
        <v>0</v>
      </c>
      <c r="J37" s="43">
        <f t="shared" si="0"/>
        <v>3630.87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0</v>
      </c>
      <c r="I40" s="43">
        <f>SANANTONIO!AH52</f>
        <v>0</v>
      </c>
      <c r="J40" s="43">
        <f t="shared" si="0"/>
        <v>0</v>
      </c>
    </row>
    <row r="41" spans="1:10" x14ac:dyDescent="0.25">
      <c r="A41" s="74" t="s">
        <v>18</v>
      </c>
      <c r="B41" s="43">
        <f>AUTOMERCADO!AH53</f>
        <v>0</v>
      </c>
      <c r="C41" s="43">
        <f>MODELO!AH53</f>
        <v>0</v>
      </c>
      <c r="D41" s="43">
        <f>EXQUISITECES!AH53</f>
        <v>380.23999999999995</v>
      </c>
      <c r="E41" s="43">
        <f>HOYADA!AH53</f>
        <v>0</v>
      </c>
      <c r="F41" s="43">
        <f>FARMASTOP!AH53</f>
        <v>0</v>
      </c>
      <c r="G41" s="43">
        <f>BOCAS!AH53</f>
        <v>0</v>
      </c>
      <c r="H41" s="43">
        <f>LAGUNETICA!AH53</f>
        <v>0</v>
      </c>
      <c r="I41" s="43">
        <f>SANANTONIO!AH53</f>
        <v>0</v>
      </c>
      <c r="J41" s="43">
        <f t="shared" si="0"/>
        <v>380.23999999999995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0</v>
      </c>
      <c r="D42" s="43">
        <f>EXQUISITECES!AH54</f>
        <v>134.82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134.82</v>
      </c>
    </row>
    <row r="43" spans="1:10" x14ac:dyDescent="0.25">
      <c r="A43" s="74" t="s">
        <v>52</v>
      </c>
      <c r="B43" s="43">
        <f>AUTOMERCADO!AH55</f>
        <v>0</v>
      </c>
      <c r="C43" s="43">
        <f>MODELO!AH55</f>
        <v>0</v>
      </c>
      <c r="D43" s="43">
        <f>EXQUISITECES!AH55</f>
        <v>118.37</v>
      </c>
      <c r="E43" s="43">
        <f>HOYADA!AH55</f>
        <v>0</v>
      </c>
      <c r="F43" s="43">
        <f>FARMASTOP!AH55</f>
        <v>0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118.37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0</v>
      </c>
      <c r="C52" s="75">
        <f>MODELO!AH64</f>
        <v>0</v>
      </c>
      <c r="D52" s="75">
        <f>EXQUISITECES!AH64</f>
        <v>7399.23</v>
      </c>
      <c r="E52" s="75">
        <f>HOYADA!AH64</f>
        <v>0</v>
      </c>
      <c r="F52" s="75">
        <f>FARMASTOP!AH64</f>
        <v>0</v>
      </c>
      <c r="G52" s="75">
        <f>BOCAS!AH64</f>
        <v>0</v>
      </c>
      <c r="H52" s="75">
        <f>LAGUNETICA!AH64</f>
        <v>0</v>
      </c>
      <c r="I52" s="75">
        <f>SANANTONIO!AH64</f>
        <v>0</v>
      </c>
      <c r="J52" s="75">
        <f t="shared" si="0"/>
        <v>7399.23</v>
      </c>
    </row>
    <row r="53" spans="1:10" x14ac:dyDescent="0.25">
      <c r="A53" s="56" t="s">
        <v>3</v>
      </c>
      <c r="B53" s="43">
        <f>B2</f>
        <v>0</v>
      </c>
      <c r="C53" s="43">
        <f t="shared" ref="C53:I53" si="1">C2</f>
        <v>0</v>
      </c>
      <c r="D53" s="43">
        <f t="shared" si="1"/>
        <v>7370.57</v>
      </c>
      <c r="E53" s="43">
        <f t="shared" si="1"/>
        <v>0</v>
      </c>
      <c r="F53" s="43">
        <f t="shared" si="1"/>
        <v>0</v>
      </c>
      <c r="G53" s="43">
        <f t="shared" si="1"/>
        <v>0</v>
      </c>
      <c r="H53" s="43">
        <f t="shared" si="1"/>
        <v>0</v>
      </c>
      <c r="I53" s="43">
        <f t="shared" si="1"/>
        <v>0</v>
      </c>
      <c r="J53" s="43">
        <f>J2</f>
        <v>7370.57</v>
      </c>
    </row>
    <row r="54" spans="1:10" x14ac:dyDescent="0.25">
      <c r="A54" s="58" t="s">
        <v>95</v>
      </c>
      <c r="B54" s="43">
        <f>+B52-B53</f>
        <v>0</v>
      </c>
      <c r="C54" s="43">
        <f t="shared" ref="C54:I54" si="2">+C52-C53</f>
        <v>0</v>
      </c>
      <c r="D54" s="43">
        <f t="shared" si="2"/>
        <v>28.659999999999854</v>
      </c>
      <c r="E54" s="43">
        <f t="shared" si="2"/>
        <v>0</v>
      </c>
      <c r="F54" s="43">
        <f t="shared" si="2"/>
        <v>0</v>
      </c>
      <c r="G54" s="43">
        <f t="shared" si="2"/>
        <v>0</v>
      </c>
      <c r="H54" s="43">
        <f t="shared" si="2"/>
        <v>0</v>
      </c>
      <c r="I54" s="43">
        <f t="shared" si="2"/>
        <v>0</v>
      </c>
      <c r="J54" s="43">
        <f>+J52-J53</f>
        <v>28.659999999999854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68" activePane="bottomRight" state="frozen"/>
      <selection pane="topRight" activeCell="B1" sqref="B1"/>
      <selection pane="bottomLeft" activeCell="A5" sqref="A5"/>
      <selection pane="bottomRight" activeCell="E71" sqref="E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L22" si="11">+C16+C18+C20</f>
        <v>0</v>
      </c>
      <c r="D22" s="20">
        <f t="shared" si="11"/>
        <v>0</v>
      </c>
      <c r="E22" s="20">
        <f t="shared" si="11"/>
        <v>0</v>
      </c>
      <c r="F22" s="20">
        <f t="shared" si="11"/>
        <v>0</v>
      </c>
      <c r="G22" s="20">
        <f t="shared" si="11"/>
        <v>0</v>
      </c>
      <c r="H22" s="20">
        <f t="shared" si="11"/>
        <v>0</v>
      </c>
      <c r="I22" s="20">
        <f t="shared" si="11"/>
        <v>0</v>
      </c>
      <c r="J22" s="20">
        <f t="shared" si="11"/>
        <v>0</v>
      </c>
      <c r="K22" s="20">
        <f t="shared" si="11"/>
        <v>0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ref="C23:L23" si="14">+C17+C19+C21</f>
        <v>0</v>
      </c>
      <c r="D23" s="19">
        <f t="shared" si="14"/>
        <v>0</v>
      </c>
      <c r="E23" s="19">
        <f t="shared" si="14"/>
        <v>0</v>
      </c>
      <c r="F23" s="19">
        <f t="shared" si="14"/>
        <v>0</v>
      </c>
      <c r="G23" s="19">
        <f t="shared" si="14"/>
        <v>0</v>
      </c>
      <c r="H23" s="19">
        <f t="shared" si="14"/>
        <v>0</v>
      </c>
      <c r="I23" s="19">
        <f t="shared" si="14"/>
        <v>0</v>
      </c>
      <c r="J23" s="19">
        <f t="shared" si="14"/>
        <v>0</v>
      </c>
      <c r="K23" s="19">
        <f t="shared" si="14"/>
        <v>0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61">+C15+C23+C31+C39+C47+C48+C49+C50+C51+C52+C53+C54+C55+C56+C57+C58+C59+C60+C61+C62+C63</f>
        <v>0</v>
      </c>
      <c r="D64" s="53">
        <f t="shared" si="61"/>
        <v>0</v>
      </c>
      <c r="E64" s="53">
        <f t="shared" si="61"/>
        <v>0</v>
      </c>
      <c r="F64" s="53">
        <f t="shared" si="61"/>
        <v>0</v>
      </c>
      <c r="G64" s="53">
        <f t="shared" si="61"/>
        <v>0</v>
      </c>
      <c r="H64" s="53">
        <f t="shared" si="61"/>
        <v>0</v>
      </c>
      <c r="I64" s="53">
        <f t="shared" si="61"/>
        <v>0</v>
      </c>
      <c r="J64" s="53">
        <f t="shared" si="61"/>
        <v>0</v>
      </c>
      <c r="K64" s="53">
        <f t="shared" si="61"/>
        <v>0</v>
      </c>
      <c r="L64" s="53">
        <f t="shared" si="61"/>
        <v>0</v>
      </c>
      <c r="M64" s="53">
        <f t="shared" si="61"/>
        <v>0</v>
      </c>
      <c r="N64" s="53">
        <f t="shared" si="61"/>
        <v>0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6" si="62">D11</f>
        <v>0</v>
      </c>
      <c r="E66" s="55">
        <f t="shared" si="62"/>
        <v>0</v>
      </c>
      <c r="F66" s="55">
        <f t="shared" si="62"/>
        <v>0</v>
      </c>
      <c r="G66" s="55">
        <f t="shared" si="62"/>
        <v>0</v>
      </c>
      <c r="H66" s="55">
        <f t="shared" si="62"/>
        <v>0</v>
      </c>
      <c r="I66" s="55">
        <f t="shared" si="62"/>
        <v>0</v>
      </c>
      <c r="J66" s="55">
        <f t="shared" si="62"/>
        <v>0</v>
      </c>
      <c r="K66" s="55">
        <f t="shared" si="62"/>
        <v>0</v>
      </c>
      <c r="L66" s="55">
        <f t="shared" si="62"/>
        <v>0</v>
      </c>
      <c r="M66" s="55">
        <f t="shared" si="62"/>
        <v>0</v>
      </c>
      <c r="N66" s="55">
        <f t="shared" si="62"/>
        <v>0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63">C12</f>
        <v>0</v>
      </c>
      <c r="D67" s="57">
        <f t="shared" si="63"/>
        <v>0</v>
      </c>
      <c r="E67" s="57">
        <f t="shared" si="63"/>
        <v>0</v>
      </c>
      <c r="F67" s="57">
        <f t="shared" si="63"/>
        <v>0</v>
      </c>
      <c r="G67" s="57">
        <f t="shared" si="63"/>
        <v>0</v>
      </c>
      <c r="H67" s="57">
        <f t="shared" si="63"/>
        <v>0</v>
      </c>
      <c r="I67" s="57">
        <f t="shared" si="63"/>
        <v>0</v>
      </c>
      <c r="J67" s="57">
        <f t="shared" si="63"/>
        <v>0</v>
      </c>
      <c r="K67" s="57">
        <f t="shared" si="63"/>
        <v>0</v>
      </c>
      <c r="L67" s="57">
        <f t="shared" si="63"/>
        <v>0</v>
      </c>
      <c r="M67" s="57">
        <f t="shared" ref="M67:AG67" si="64">M12</f>
        <v>0</v>
      </c>
      <c r="N67" s="57">
        <f t="shared" si="64"/>
        <v>0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L69" si="67">+C67+C68</f>
        <v>0</v>
      </c>
      <c r="D69" s="59">
        <f t="shared" si="67"/>
        <v>0</v>
      </c>
      <c r="E69" s="59">
        <f t="shared" si="67"/>
        <v>0</v>
      </c>
      <c r="F69" s="59">
        <f t="shared" si="67"/>
        <v>0</v>
      </c>
      <c r="G69" s="59">
        <f t="shared" si="67"/>
        <v>0</v>
      </c>
      <c r="H69" s="59">
        <f t="shared" si="67"/>
        <v>0</v>
      </c>
      <c r="I69" s="59">
        <f t="shared" si="67"/>
        <v>0</v>
      </c>
      <c r="J69" s="59">
        <f t="shared" si="67"/>
        <v>0</v>
      </c>
      <c r="K69" s="59">
        <f t="shared" si="67"/>
        <v>0</v>
      </c>
      <c r="L69" s="59">
        <f t="shared" si="67"/>
        <v>0</v>
      </c>
      <c r="M69" s="59">
        <f t="shared" ref="M69:AG69" si="68">+M67+M68</f>
        <v>0</v>
      </c>
      <c r="N69" s="59">
        <f t="shared" si="68"/>
        <v>0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</v>
      </c>
      <c r="C70" s="57">
        <f t="shared" si="69"/>
        <v>0</v>
      </c>
      <c r="D70" s="57">
        <f t="shared" si="69"/>
        <v>0</v>
      </c>
      <c r="E70" s="57">
        <f t="shared" si="69"/>
        <v>0</v>
      </c>
      <c r="F70" s="57">
        <f t="shared" si="69"/>
        <v>0</v>
      </c>
      <c r="G70" s="57">
        <f t="shared" si="69"/>
        <v>0</v>
      </c>
      <c r="H70" s="57">
        <f t="shared" si="69"/>
        <v>0</v>
      </c>
      <c r="I70" s="57">
        <f t="shared" si="69"/>
        <v>0</v>
      </c>
      <c r="J70" s="57">
        <f t="shared" si="69"/>
        <v>0</v>
      </c>
      <c r="K70" s="57">
        <f t="shared" si="69"/>
        <v>0</v>
      </c>
      <c r="L70" s="57">
        <f t="shared" si="69"/>
        <v>0</v>
      </c>
      <c r="M70" s="57">
        <f t="shared" ref="M70:AG70" si="70">+M64-M69</f>
        <v>0</v>
      </c>
      <c r="N70" s="57">
        <f t="shared" si="70"/>
        <v>0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0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8" sqref="A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0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0</v>
      </c>
      <c r="D53" s="44">
        <v>0</v>
      </c>
      <c r="E53" s="44"/>
      <c r="F53" s="44">
        <v>0</v>
      </c>
      <c r="G53" s="44"/>
      <c r="H53" s="44">
        <v>0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0</v>
      </c>
      <c r="C55" s="44"/>
      <c r="D55" s="44">
        <v>0</v>
      </c>
      <c r="E55" s="44">
        <v>0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C38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44751</v>
      </c>
      <c r="E6" s="2"/>
      <c r="F6" s="3"/>
      <c r="G6" s="3"/>
    </row>
    <row r="8" spans="1:36" x14ac:dyDescent="0.25">
      <c r="A8" s="1" t="s">
        <v>21</v>
      </c>
      <c r="B8" s="2">
        <v>5.61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57</v>
      </c>
      <c r="F11" s="5" t="s">
        <v>62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2185.9499999999998</v>
      </c>
      <c r="C12" s="26">
        <v>2127.66</v>
      </c>
      <c r="D12" s="26">
        <v>2643.34</v>
      </c>
      <c r="E12" s="26">
        <v>380.36</v>
      </c>
      <c r="F12" s="26">
        <v>33.26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7370.57</v>
      </c>
      <c r="AI12" s="26">
        <v>7294.59</v>
      </c>
      <c r="AJ12" s="69">
        <f>+AI12-AH12</f>
        <v>-75.979999999999563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67</v>
      </c>
      <c r="C15" s="23"/>
      <c r="D15" s="23">
        <v>160</v>
      </c>
      <c r="E15" s="23">
        <v>17.5</v>
      </c>
      <c r="F15" s="23">
        <v>12.5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257</v>
      </c>
    </row>
    <row r="16" spans="1:36" s="32" customFormat="1" x14ac:dyDescent="0.25">
      <c r="A16" s="30" t="s">
        <v>20</v>
      </c>
      <c r="B16" s="31">
        <v>96</v>
      </c>
      <c r="C16" s="31">
        <v>277</v>
      </c>
      <c r="D16" s="31">
        <v>140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513</v>
      </c>
      <c r="AJ16" s="70"/>
    </row>
    <row r="17" spans="1:36" s="47" customFormat="1" x14ac:dyDescent="0.25">
      <c r="A17" s="46" t="s">
        <v>27</v>
      </c>
      <c r="B17" s="22">
        <f>B16*$B$8</f>
        <v>538.56000000000006</v>
      </c>
      <c r="C17" s="22">
        <f>C16*$B$8</f>
        <v>1553.97</v>
      </c>
      <c r="D17" s="22">
        <f t="shared" ref="D17:AG17" si="2">D16*$B$8</f>
        <v>785.40000000000009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2877.9300000000003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96</v>
      </c>
      <c r="C22" s="20">
        <f t="shared" ref="C22:AG23" si="5">+C16+C18+C20</f>
        <v>277</v>
      </c>
      <c r="D22" s="20">
        <f t="shared" si="5"/>
        <v>140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513</v>
      </c>
    </row>
    <row r="23" spans="1:36" s="47" customFormat="1" x14ac:dyDescent="0.25">
      <c r="A23" s="48" t="s">
        <v>26</v>
      </c>
      <c r="B23" s="19">
        <f>+B17+B19+B21</f>
        <v>538.56000000000006</v>
      </c>
      <c r="C23" s="19">
        <f t="shared" si="5"/>
        <v>1553.97</v>
      </c>
      <c r="D23" s="19">
        <f t="shared" si="5"/>
        <v>785.40000000000009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2877.9300000000003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1505.59</v>
      </c>
      <c r="C49" s="44">
        <v>514.91999999999996</v>
      </c>
      <c r="D49" s="44">
        <v>1253.8699999999999</v>
      </c>
      <c r="E49" s="44">
        <v>335.57</v>
      </c>
      <c r="F49" s="44">
        <v>20.92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3630.87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77.709999999999994</v>
      </c>
      <c r="C53" s="44">
        <v>63.32</v>
      </c>
      <c r="D53" s="44">
        <v>211.62</v>
      </c>
      <c r="E53" s="44">
        <v>27.59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380.23999999999995</v>
      </c>
    </row>
    <row r="54" spans="1:34" x14ac:dyDescent="0.25">
      <c r="A54" s="17" t="s">
        <v>114</v>
      </c>
      <c r="B54" s="44"/>
      <c r="C54" s="44"/>
      <c r="D54" s="44">
        <v>134.82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134.82</v>
      </c>
    </row>
    <row r="55" spans="1:34" x14ac:dyDescent="0.25">
      <c r="A55" s="17" t="s">
        <v>52</v>
      </c>
      <c r="B55" s="44"/>
      <c r="C55" s="44">
        <v>19.98</v>
      </c>
      <c r="D55" s="44">
        <v>98.39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118.37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2188.86</v>
      </c>
      <c r="C64" s="53">
        <f t="shared" ref="C64:AG64" si="21">+C15+C23+C31+C39+C47+C48+C49+C50+C51+C52+C53+C54+C55+C56+C57+C58+C59+C60+C61+C62+C63</f>
        <v>2152.19</v>
      </c>
      <c r="D64" s="53">
        <f t="shared" si="21"/>
        <v>2644.1</v>
      </c>
      <c r="E64" s="53">
        <f t="shared" si="21"/>
        <v>380.65999999999997</v>
      </c>
      <c r="F64" s="53">
        <f t="shared" si="21"/>
        <v>33.42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7399.23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D</v>
      </c>
      <c r="F66" s="55" t="str">
        <f t="shared" si="22"/>
        <v>CAJA 5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2185.9499999999998</v>
      </c>
      <c r="C67" s="57">
        <f t="shared" ref="C67:L67" si="23">C12</f>
        <v>2127.66</v>
      </c>
      <c r="D67" s="57">
        <f t="shared" si="23"/>
        <v>2643.34</v>
      </c>
      <c r="E67" s="57">
        <f t="shared" si="23"/>
        <v>380.36</v>
      </c>
      <c r="F67" s="57">
        <f t="shared" si="23"/>
        <v>33.26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7370.57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2185.9499999999998</v>
      </c>
      <c r="C69" s="59">
        <f t="shared" ref="C69:AG69" si="25">+C67+C68</f>
        <v>2127.66</v>
      </c>
      <c r="D69" s="59">
        <f t="shared" si="25"/>
        <v>2643.34</v>
      </c>
      <c r="E69" s="59">
        <f t="shared" si="25"/>
        <v>380.36</v>
      </c>
      <c r="F69" s="59">
        <f t="shared" si="25"/>
        <v>33.26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7370.57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2.9100000000003092</v>
      </c>
      <c r="C70" s="57">
        <f t="shared" si="26"/>
        <v>24.5300000000002</v>
      </c>
      <c r="D70" s="57">
        <f t="shared" si="26"/>
        <v>0.75999999999976353</v>
      </c>
      <c r="E70" s="57">
        <f t="shared" si="26"/>
        <v>0.29999999999995453</v>
      </c>
      <c r="F70" s="57">
        <f t="shared" si="26"/>
        <v>0.16000000000000369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28.660000000000231</v>
      </c>
    </row>
    <row r="71" spans="1:34" ht="95.25" customHeight="1" x14ac:dyDescent="0.25">
      <c r="A71" s="77" t="s">
        <v>96</v>
      </c>
      <c r="B71" s="14"/>
      <c r="C71" s="14" t="s">
        <v>123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C55" sqref="C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5" sqref="A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8" sqref="B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BOVEDA-4</cp:lastModifiedBy>
  <cp:lastPrinted>2019-08-19T12:56:25Z</cp:lastPrinted>
  <dcterms:created xsi:type="dcterms:W3CDTF">2013-07-24T18:56:16Z</dcterms:created>
  <dcterms:modified xsi:type="dcterms:W3CDTF">2022-07-10T12:52:33Z</dcterms:modified>
</cp:coreProperties>
</file>