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Z64" i="40" s="1"/>
  <c r="Z70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E64" i="40"/>
  <c r="AE70" i="40" s="1"/>
  <c r="T64" i="40"/>
  <c r="T70" i="40" s="1"/>
  <c r="AF64" i="40"/>
  <c r="AF70" i="40" s="1"/>
  <c r="D69" i="40"/>
  <c r="AA64" i="40"/>
  <c r="AA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C46" i="40"/>
  <c r="D46" i="40"/>
  <c r="E46" i="40"/>
  <c r="F46" i="40"/>
  <c r="G46" i="40"/>
  <c r="H46" i="40"/>
  <c r="I46" i="40"/>
  <c r="J46" i="40"/>
  <c r="K46" i="40"/>
  <c r="L46" i="40"/>
  <c r="I47" i="40"/>
  <c r="K47" i="40"/>
  <c r="B38" i="40"/>
  <c r="E23" i="40" l="1"/>
  <c r="L39" i="40"/>
  <c r="E47" i="40"/>
  <c r="E64" i="40" s="1"/>
  <c r="E70" i="40" s="1"/>
  <c r="G23" i="40"/>
  <c r="G64" i="40" s="1"/>
  <c r="G70" i="40" s="1"/>
  <c r="F39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<sst xmlns="http://schemas.openxmlformats.org/spreadsheetml/2006/main" count="758" uniqueCount="144">
  <si>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</si>
  <si>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</si>
  <si>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</si>
  <si>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</si>
  <si>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</si>
  <si>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</si>
  <si>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</si>
  <si>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</si>
  <si>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</si>
  <si>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</si>
  <si>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</si>
  <si>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</si>
  <si>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</si>
  <si>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</si>
  <si>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</si>
  <si>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</si>
  <si>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</si>
  <si>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</si>
  <si>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</si>
  <si>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</si>
  <si>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</si>
  <si>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</si>
  <si>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</si>
  <si>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</si>
  <si>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</si>
  <si>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</si>
  <si>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</si>
  <si>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</si>
  <si>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</si>
  <si>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</si>
  <si>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</si>
  <si>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</si>
  <si>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</si>
  <si>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</si>
  <si>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</si>
  <si>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</si>
  <si>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</si>
  <si>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</si>
  <si>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</si>
  <si>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</si>
  <si>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</si>
  <si>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</si>
  <si>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</si>
  <si>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</si>
  <si>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</si>
  <si>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</si>
  <si>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</si>
  <si>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</si>
  <si>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</si>
  <si>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</si>
  <si>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</si>
  <si>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</si>
  <si>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</si>
  <si>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</si>
  <si>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</si>
  <si>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</si>
  <si>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</si>
  <si>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</si>
  <si>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</si>
  <si>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</si>
  <si>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</si>
  <si>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</si>
  <si>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</si>
  <si>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</si>
  <si>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</si>
  <si>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</si>
  <si>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</si>
  <si>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</si>
  <si>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</si>
  <si>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</si>
  <si>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</si>
  <si>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</si>
  <si>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</si>
  <si>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</si>
  <si>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</si>
  <si>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</si>
  <si>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</si>
  <si>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</si>
  <si>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</si>
  <si>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</si>
  <si>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</si>
  <si>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</si>
  <si>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</si>
  <si>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</si>
  <si>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</si>
  <si>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</si>
  <si>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</si>
  <si>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</si>
  <si>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</si>
  <si>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</si>
  <si>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</si>
  <si>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</si>
  <si>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</si>
  <si>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</si>
  <si>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</si>
  <si>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</si>
  <si>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</si>
  <si>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</si>
  <si>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</si>
  <si>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</si>
  <si>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</si>
  <si>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</si>
  <si>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</si>
  <si>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</si>
  <si>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</si>
  <si>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</si>
  <si>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</si>
  <si>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</si>
  <si>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</si>
  <si>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</si>
  <si>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</si>
  <si>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</si>
  <si>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</si>
  <si>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</si>
  <si>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</si>
  <si>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</si>
  <si>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</si>
  <si>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</si>
  <si>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</si>
  <si>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</si>
  <si>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</si>
  <si>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</si>
  <si>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</si>
  <si>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22-0</t>
  </si>
  <si>
    <t>FALTANTE EN EFECTI</t>
  </si>
  <si>
    <t>12.50 F/CAJA</t>
  </si>
  <si>
    <t>INTERCAMBIO D 30$</t>
  </si>
  <si>
    <t>POR 30 EUROS</t>
  </si>
  <si>
    <t>15.50 F/CAJA</t>
  </si>
  <si>
    <t>7BS  DE PEIODICOS</t>
  </si>
  <si>
    <t>F/C 26.00</t>
  </si>
  <si>
    <t>FALTANTE EN EFECTIV</t>
  </si>
  <si>
    <t>MAL REGISTRO DE 16$</t>
  </si>
  <si>
    <t>F/C 64.50</t>
  </si>
  <si>
    <t>FALATANTE 5$ Y 5EUROS</t>
  </si>
  <si>
    <t>1$ MAL REGISTRO</t>
  </si>
  <si>
    <t>MAL REGISTRO DE 10$</t>
  </si>
  <si>
    <t xml:space="preserve">SOBRANTE DE 35.96 </t>
  </si>
  <si>
    <t>PERTENECE A C/5</t>
  </si>
  <si>
    <t>SE CARGO DEMAS EN EL</t>
  </si>
  <si>
    <t>SISTEMA 35.96</t>
  </si>
  <si>
    <t>FALTANTE DE 35.96</t>
  </si>
  <si>
    <t>MAL REGISTRO 0.02$</t>
  </si>
  <si>
    <t>SOBRANTE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</si>
</sst>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A42" sqref="A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68029.48</v>
      </c>
      <c r="C2" s="42">
        <f>MODELO!AH12</f>
        <v>37384.06</v>
      </c>
      <c r="D2" s="42">
        <f>EXQUISITECES!AH12</f>
        <v>7950.0499999999993</v>
      </c>
      <c r="E2" s="42">
        <f>HOYADA!AH12</f>
        <v>12751.749999999998</v>
      </c>
      <c r="F2" s="42">
        <f>FARMASTOP!AH12</f>
        <v>3363.6899999999996</v>
      </c>
      <c r="G2" s="42">
        <f>BOCAS!AH12</f>
        <v>5805.07</v>
      </c>
      <c r="H2" s="42">
        <f>LAGUNETICA!AH12</f>
        <v>18781.03</v>
      </c>
      <c r="I2" s="42">
        <f>SANANTONIO!AH12</f>
        <v>0</v>
      </c>
      <c r="J2" s="42">
        <f>SUM(B2:I2)</f>
        <v>154065.13</v>
      </c>
    </row>
    <row r="3" spans="1:10" x14ac:dyDescent="0.25">
      <c r="A3" s="45" t="s">
        <v>0</v>
      </c>
      <c r="B3" s="42">
        <f>AUTOMERCADO!AH15</f>
        <v>5073.5</v>
      </c>
      <c r="C3" s="42">
        <f>MODELO!AH15</f>
        <v>840.5</v>
      </c>
      <c r="D3" s="42">
        <f>EXQUISITECES!AH15</f>
        <v>1059</v>
      </c>
      <c r="E3" s="42">
        <f>HOYADA!AH15</f>
        <v>2990</v>
      </c>
      <c r="F3" s="42">
        <f>FARMASTOP!AH15</f>
        <v>37</v>
      </c>
      <c r="G3" s="42">
        <f>BOCAS!AH15</f>
        <v>36</v>
      </c>
      <c r="H3" s="42">
        <f>LAGUNETICA!AH15</f>
        <v>1195</v>
      </c>
      <c r="I3" s="42">
        <f>SANANTONIO!AH15</f>
        <v>0</v>
      </c>
      <c r="J3" s="42">
        <f t="shared" ref="J3:J52" si="0">SUM(B3:I3)</f>
        <v>11231</v>
      </c>
    </row>
    <row r="4" spans="1:10" x14ac:dyDescent="0.25">
      <c r="A4" s="70" t="s">
        <v>20</v>
      </c>
      <c r="B4" s="42">
        <f>AUTOMERCADO!AH16</f>
        <v>4694</v>
      </c>
      <c r="C4" s="42">
        <f>MODELO!AH16</f>
        <v>2612</v>
      </c>
      <c r="D4" s="42">
        <f>EXQUISITECES!AH16</f>
        <v>458</v>
      </c>
      <c r="E4" s="42">
        <f>HOYADA!AH16</f>
        <v>407</v>
      </c>
      <c r="F4" s="42">
        <f>FARMASTOP!AH16</f>
        <v>252</v>
      </c>
      <c r="G4" s="42">
        <f>BOCAS!AH16</f>
        <v>603</v>
      </c>
      <c r="H4" s="42">
        <f>LAGUNETICA!AH16</f>
        <v>1256</v>
      </c>
      <c r="I4" s="42">
        <f>SANANTONIO!AH16</f>
        <v>0</v>
      </c>
      <c r="J4" s="42">
        <f t="shared" si="0"/>
        <v>10282</v>
      </c>
    </row>
    <row r="5" spans="1:10" x14ac:dyDescent="0.25">
      <c r="A5" s="45" t="s">
        <v>27</v>
      </c>
      <c r="B5" s="42">
        <f>AUTOMERCADO!AH17</f>
        <v>26896.620000000003</v>
      </c>
      <c r="C5" s="42">
        <f>MODELO!AH17</f>
        <v>14966.76</v>
      </c>
      <c r="D5" s="42">
        <f>EXQUISITECES!AH17</f>
        <v>2624.34</v>
      </c>
      <c r="E5" s="42">
        <f>HOYADA!AH17</f>
        <v>2332.11</v>
      </c>
      <c r="F5" s="42">
        <f>FARMASTOP!AH17</f>
        <v>1443.96</v>
      </c>
      <c r="G5" s="42">
        <f>BOCAS!AH17</f>
        <v>3455.19</v>
      </c>
      <c r="H5" s="42">
        <f>LAGUNETICA!AH17</f>
        <v>7196.880000000001</v>
      </c>
      <c r="I5" s="42">
        <f>SANANTONIO!AH17</f>
        <v>0</v>
      </c>
      <c r="J5" s="42">
        <f t="shared" si="0"/>
        <v>58915.86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4694</v>
      </c>
      <c r="C10" s="42">
        <f>MODELO!AH22</f>
        <v>2612</v>
      </c>
      <c r="D10" s="42">
        <f>EXQUISITECES!AH22</f>
        <v>458</v>
      </c>
      <c r="E10" s="42">
        <f>HOYADA!AH22</f>
        <v>407</v>
      </c>
      <c r="F10" s="42">
        <f>FARMASTOP!AH22</f>
        <v>252</v>
      </c>
      <c r="G10" s="42">
        <f>BOCAS!AH22</f>
        <v>603</v>
      </c>
      <c r="H10" s="42">
        <f>LAGUNETICA!AH22</f>
        <v>1256</v>
      </c>
      <c r="I10" s="42">
        <f>SANANTONIO!AH22</f>
        <v>0</v>
      </c>
      <c r="J10" s="42">
        <f t="shared" si="0"/>
        <v>10282</v>
      </c>
    </row>
    <row r="11" spans="1:10" x14ac:dyDescent="0.25">
      <c r="A11" s="46" t="s">
        <v>26</v>
      </c>
      <c r="B11" s="42">
        <f>AUTOMERCADO!AH23</f>
        <v>26896.620000000003</v>
      </c>
      <c r="C11" s="42">
        <f>MODELO!AH23</f>
        <v>14966.76</v>
      </c>
      <c r="D11" s="42">
        <f>EXQUISITECES!AH23</f>
        <v>2624.34</v>
      </c>
      <c r="E11" s="42">
        <f>HOYADA!AH23</f>
        <v>2332.11</v>
      </c>
      <c r="F11" s="42">
        <f>FARMASTOP!AH23</f>
        <v>1443.96</v>
      </c>
      <c r="G11" s="42">
        <f>BOCAS!AH23</f>
        <v>3455.19</v>
      </c>
      <c r="H11" s="42">
        <f>LAGUNETICA!AH23</f>
        <v>7196.880000000001</v>
      </c>
      <c r="I11" s="42">
        <f>SANANTONIO!AH23</f>
        <v>0</v>
      </c>
      <c r="J11" s="42">
        <f t="shared" si="0"/>
        <v>58915.86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45</v>
      </c>
      <c r="D12" s="42">
        <f>EXQUISITECES!AH24</f>
        <v>0</v>
      </c>
      <c r="E12" s="42">
        <f>HOYADA!AH24</f>
        <v>50</v>
      </c>
      <c r="F12" s="42">
        <f>FARMASTOP!AH24</f>
        <v>0</v>
      </c>
      <c r="G12" s="42">
        <f>BOCAS!AH24</f>
        <v>0</v>
      </c>
      <c r="H12" s="42">
        <f>LAGUNETICA!AH24</f>
        <v>5</v>
      </c>
      <c r="I12" s="42">
        <f>SANANTONIO!AH24</f>
        <v>0</v>
      </c>
      <c r="J12" s="42">
        <f t="shared" si="0"/>
        <v>100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262.8</v>
      </c>
      <c r="D13" s="42">
        <f>EXQUISITECES!AH25</f>
        <v>0</v>
      </c>
      <c r="E13" s="42">
        <f>HOYADA!AH25</f>
        <v>292</v>
      </c>
      <c r="F13" s="42">
        <f>FARMASTOP!AH25</f>
        <v>0</v>
      </c>
      <c r="G13" s="42">
        <f>BOCAS!AH25</f>
        <v>0</v>
      </c>
      <c r="H13" s="42">
        <f>LAGUNETICA!AH25</f>
        <v>29.2</v>
      </c>
      <c r="I13" s="42">
        <f>SANANTONIO!AH25</f>
        <v>0</v>
      </c>
      <c r="J13" s="42">
        <f t="shared" si="0"/>
        <v>584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75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75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439.5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439.5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120</v>
      </c>
      <c r="D18" s="42">
        <f>EXQUISITECES!AH30</f>
        <v>0</v>
      </c>
      <c r="E18" s="42">
        <f>HOYADA!AH30</f>
        <v>50</v>
      </c>
      <c r="F18" s="42">
        <f>FARMASTOP!AH30</f>
        <v>0</v>
      </c>
      <c r="G18" s="42">
        <f>BOCAS!AH30</f>
        <v>0</v>
      </c>
      <c r="H18" s="42">
        <f>LAGUNETICA!AH30</f>
        <v>5</v>
      </c>
      <c r="I18" s="42">
        <f>SANANTONIO!AH30</f>
        <v>0</v>
      </c>
      <c r="J18" s="42">
        <f t="shared" si="0"/>
        <v>175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702.3</v>
      </c>
      <c r="D19" s="42">
        <f>EXQUISITECES!AH31</f>
        <v>0</v>
      </c>
      <c r="E19" s="42">
        <f>HOYADA!AH31</f>
        <v>292</v>
      </c>
      <c r="F19" s="42">
        <f>FARMASTOP!AH31</f>
        <v>0</v>
      </c>
      <c r="G19" s="42">
        <f>BOCAS!AH31</f>
        <v>0</v>
      </c>
      <c r="H19" s="42">
        <f>LAGUNETICA!AH31</f>
        <v>29.2</v>
      </c>
      <c r="I19" s="42">
        <f>SANANTONIO!AH31</f>
        <v>0</v>
      </c>
      <c r="J19" s="42">
        <f t="shared" si="0"/>
        <v>1023.5</v>
      </c>
    </row>
    <row r="20" spans="1:10" x14ac:dyDescent="0.25">
      <c r="A20" s="45" t="s">
        <v>34</v>
      </c>
      <c r="B20" s="42">
        <f>AUTOMERCADO!AH32</f>
        <v>471.68999999999994</v>
      </c>
      <c r="C20" s="42">
        <f>MODELO!AH32</f>
        <v>82.87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554.55999999999995</v>
      </c>
    </row>
    <row r="21" spans="1:10" x14ac:dyDescent="0.25">
      <c r="A21" s="45" t="s">
        <v>35</v>
      </c>
      <c r="B21" s="42">
        <f>AUTOMERCADO!AH33</f>
        <v>2702.7837000000004</v>
      </c>
      <c r="C21" s="42">
        <f>MODELO!AH33</f>
        <v>474.8451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3177.6288000000004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471.68999999999994</v>
      </c>
      <c r="C26" s="42">
        <f>MODELO!AH38</f>
        <v>82.87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554.55999999999995</v>
      </c>
    </row>
    <row r="27" spans="1:10" x14ac:dyDescent="0.25">
      <c r="A27" s="46" t="s">
        <v>42</v>
      </c>
      <c r="B27" s="42">
        <f>AUTOMERCADO!AH39</f>
        <v>2702.7837000000004</v>
      </c>
      <c r="C27" s="42">
        <f>MODELO!AH39</f>
        <v>474.8451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3177.6288000000004</v>
      </c>
    </row>
    <row r="28" spans="1:10" x14ac:dyDescent="0.25">
      <c r="A28" s="45" t="s">
        <v>43</v>
      </c>
      <c r="B28" s="42">
        <f>AUTOMERCADO!AH40</f>
        <v>560.94999999999993</v>
      </c>
      <c r="C28" s="42">
        <f>MODELO!AH40</f>
        <v>0</v>
      </c>
      <c r="D28" s="42">
        <f>EXQUISITECES!AH40</f>
        <v>0</v>
      </c>
      <c r="E28" s="42">
        <f>HOYADA!AH40</f>
        <v>22.41</v>
      </c>
      <c r="F28" s="42">
        <f>FARMASTOP!AH40</f>
        <v>14.32</v>
      </c>
      <c r="G28" s="42">
        <f>BOCAS!AH40</f>
        <v>12.19</v>
      </c>
      <c r="H28" s="42">
        <f>LAGUNETICA!AH40</f>
        <v>0</v>
      </c>
      <c r="I28" s="42">
        <f>SANANTONIO!AH40</f>
        <v>0</v>
      </c>
      <c r="J28" s="42">
        <f t="shared" si="0"/>
        <v>609.87</v>
      </c>
    </row>
    <row r="29" spans="1:10" x14ac:dyDescent="0.25">
      <c r="A29" s="45" t="s">
        <v>44</v>
      </c>
      <c r="B29" s="42">
        <f>AUTOMERCADO!AH41</f>
        <v>3214.2435</v>
      </c>
      <c r="C29" s="42">
        <f>MODELO!AH41</f>
        <v>0</v>
      </c>
      <c r="D29" s="42">
        <f>EXQUISITECES!AH41</f>
        <v>0</v>
      </c>
      <c r="E29" s="42">
        <f>HOYADA!AH41</f>
        <v>128.4093</v>
      </c>
      <c r="F29" s="42">
        <f>FARMASTOP!AH41</f>
        <v>82.053600000000003</v>
      </c>
      <c r="G29" s="42">
        <f>BOCAS!AH41</f>
        <v>69.848700000000008</v>
      </c>
      <c r="H29" s="42">
        <f>LAGUNETICA!AH41</f>
        <v>0</v>
      </c>
      <c r="I29" s="42">
        <f>SANANTONIO!AH41</f>
        <v>0</v>
      </c>
      <c r="J29" s="42">
        <f t="shared" si="0"/>
        <v>3494.5551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560.94999999999993</v>
      </c>
      <c r="C34" s="42">
        <f>MODELO!AH46</f>
        <v>0</v>
      </c>
      <c r="D34" s="42">
        <f>EXQUISITECES!AH46</f>
        <v>0</v>
      </c>
      <c r="E34" s="42">
        <f>HOYADA!AH46</f>
        <v>22.41</v>
      </c>
      <c r="F34" s="42">
        <f>FARMASTOP!AH46</f>
        <v>14.32</v>
      </c>
      <c r="G34" s="42">
        <f>BOCAS!AH46</f>
        <v>12.19</v>
      </c>
      <c r="H34" s="42">
        <f>LAGUNETICA!AH46</f>
        <v>0</v>
      </c>
      <c r="I34" s="42">
        <f>SANANTONIO!AH46</f>
        <v>0</v>
      </c>
      <c r="J34" s="42">
        <f t="shared" si="0"/>
        <v>609.87</v>
      </c>
    </row>
    <row r="35" spans="1:10" x14ac:dyDescent="0.25">
      <c r="A35" s="46" t="s">
        <v>48</v>
      </c>
      <c r="B35" s="42">
        <f>AUTOMERCADO!AH47</f>
        <v>3214.2435</v>
      </c>
      <c r="C35" s="42">
        <f>MODELO!AH47</f>
        <v>0</v>
      </c>
      <c r="D35" s="42">
        <f>EXQUISITECES!AH47</f>
        <v>0</v>
      </c>
      <c r="E35" s="42">
        <f>HOYADA!AH47</f>
        <v>128.4093</v>
      </c>
      <c r="F35" s="42">
        <f>FARMASTOP!AH47</f>
        <v>82.053600000000003</v>
      </c>
      <c r="G35" s="42">
        <f>BOCAS!AH47</f>
        <v>69.848700000000008</v>
      </c>
      <c r="H35" s="42">
        <f>LAGUNETICA!AH47</f>
        <v>0</v>
      </c>
      <c r="I35" s="42">
        <f>SANANTONIO!AH47</f>
        <v>0</v>
      </c>
      <c r="J35" s="42">
        <f t="shared" si="0"/>
        <v>3494.5551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28294.649999999998</v>
      </c>
      <c r="C37" s="42">
        <f>MODELO!AH49</f>
        <v>14215.47</v>
      </c>
      <c r="D37" s="42">
        <f>EXQUISITECES!AH49</f>
        <v>3346.66</v>
      </c>
      <c r="E37" s="42">
        <f>HOYADA!AH49</f>
        <v>6309.4400000000005</v>
      </c>
      <c r="F37" s="42">
        <f>FARMASTOP!AH49</f>
        <v>1636.21</v>
      </c>
      <c r="G37" s="42">
        <f>BOCAS!AH49</f>
        <v>2153.42</v>
      </c>
      <c r="H37" s="42">
        <f>LAGUNETICA!AH49</f>
        <v>6049.4</v>
      </c>
      <c r="I37" s="42">
        <f>SANANTONIO!AH49</f>
        <v>0</v>
      </c>
      <c r="J37" s="42">
        <f t="shared" si="0"/>
        <v>62005.25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41.29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41.29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4084.32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3249.29</v>
      </c>
      <c r="I40" s="42">
        <f>SANANTONIO!AH52</f>
        <v>0</v>
      </c>
      <c r="J40" s="42">
        <f t="shared" si="0"/>
        <v>7333.6100000000006</v>
      </c>
    </row>
    <row r="41" spans="1:10" x14ac:dyDescent="0.25">
      <c r="A41" s="71" t="s">
        <v>18</v>
      </c>
      <c r="B41" s="42">
        <f>AUTOMERCADO!AH53</f>
        <v>1291.1600000000001</v>
      </c>
      <c r="C41" s="42">
        <f>MODELO!AH53</f>
        <v>1524.89</v>
      </c>
      <c r="D41" s="42">
        <f>EXQUISITECES!AH53</f>
        <v>697.8900000000001</v>
      </c>
      <c r="E41" s="42">
        <f>HOYADA!AH53</f>
        <v>690.29</v>
      </c>
      <c r="F41" s="42">
        <f>FARMASTOP!AH53</f>
        <v>175.43</v>
      </c>
      <c r="G41" s="42">
        <f>BOCAS!AH53</f>
        <v>102.42</v>
      </c>
      <c r="H41" s="42">
        <f>LAGUNETICA!AH53</f>
        <v>989.35000000000014</v>
      </c>
      <c r="I41" s="42">
        <f>SANANTONIO!AH53</f>
        <v>0</v>
      </c>
      <c r="J41" s="42">
        <f t="shared" si="0"/>
        <v>5471.4300000000012</v>
      </c>
    </row>
    <row r="42" spans="1:10" x14ac:dyDescent="0.25">
      <c r="A42" s="71" t="s">
        <v>114</v>
      </c>
      <c r="B42" s="42">
        <f>AUTOMERCADO!AH54</f>
        <v>0</v>
      </c>
      <c r="C42" s="42">
        <f>MODELO!AH54</f>
        <v>93.69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93.69</v>
      </c>
    </row>
    <row r="43" spans="1:10" x14ac:dyDescent="0.25">
      <c r="A43" s="71" t="s">
        <v>52</v>
      </c>
      <c r="B43" s="42">
        <f>AUTOMERCADO!AH55</f>
        <v>589.84</v>
      </c>
      <c r="C43" s="42">
        <f>MODELO!AH55</f>
        <v>379.95</v>
      </c>
      <c r="D43" s="42">
        <f>EXQUISITECES!AH55</f>
        <v>217.64000000000001</v>
      </c>
      <c r="E43" s="42">
        <f>HOYADA!AH55</f>
        <v>21.11</v>
      </c>
      <c r="F43" s="42">
        <f>FARMASTOP!AH55</f>
        <v>43.66</v>
      </c>
      <c r="G43" s="42">
        <f>BOCAS!AH55</f>
        <v>5.73</v>
      </c>
      <c r="H43" s="42">
        <f>LAGUNETICA!AH55</f>
        <v>75.75</v>
      </c>
      <c r="I43" s="42">
        <f>SANANTONIO!AH55</f>
        <v>0</v>
      </c>
      <c r="J43" s="42">
        <f t="shared" si="0"/>
        <v>1333.68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129.61000000000001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129.61000000000001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18.05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18.05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28.77</v>
      </c>
      <c r="I47" s="42">
        <f>SANANTONIO!AH59</f>
        <v>0</v>
      </c>
      <c r="J47" s="42">
        <f t="shared" si="0"/>
        <v>28.77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68062.797200000001</v>
      </c>
      <c r="C52" s="72">
        <f>MODELO!AH64</f>
        <v>37471.675100000008</v>
      </c>
      <c r="D52" s="72">
        <f>EXQUISITECES!AH64</f>
        <v>7945.53</v>
      </c>
      <c r="E52" s="72">
        <f>HOYADA!AH64</f>
        <v>12763.359299999998</v>
      </c>
      <c r="F52" s="72">
        <f>FARMASTOP!AH64</f>
        <v>3418.3136000000004</v>
      </c>
      <c r="G52" s="72">
        <f>BOCAS!AH64</f>
        <v>5822.6087000000007</v>
      </c>
      <c r="H52" s="72">
        <f>LAGUNETICA!AH64</f>
        <v>18813.64</v>
      </c>
      <c r="I52" s="72">
        <f>SANANTONIO!AH64</f>
        <v>0</v>
      </c>
      <c r="J52" s="72">
        <f t="shared" si="0"/>
        <v>154297.92389999999</v>
      </c>
    </row>
    <row r="53" spans="1:10" x14ac:dyDescent="0.25">
      <c r="A53" s="54" t="s">
        <v>3</v>
      </c>
      <c r="B53" s="42">
        <f>B2</f>
        <v>68029.48</v>
      </c>
      <c r="C53" s="42">
        <f t="shared" ref="C53:I53" si="1">C2</f>
        <v>37384.06</v>
      </c>
      <c r="D53" s="42">
        <f t="shared" si="1"/>
        <v>7950.0499999999993</v>
      </c>
      <c r="E53" s="42">
        <f t="shared" si="1"/>
        <v>12751.749999999998</v>
      </c>
      <c r="F53" s="42">
        <f t="shared" si="1"/>
        <v>3363.6899999999996</v>
      </c>
      <c r="G53" s="42">
        <f t="shared" si="1"/>
        <v>5805.07</v>
      </c>
      <c r="H53" s="42">
        <f t="shared" si="1"/>
        <v>18781.03</v>
      </c>
      <c r="I53" s="42">
        <f t="shared" si="1"/>
        <v>0</v>
      </c>
      <c r="J53" s="42">
        <f>J2</f>
        <v>154065.13</v>
      </c>
    </row>
    <row r="54" spans="1:10" x14ac:dyDescent="0.25">
      <c r="A54" s="56" t="s">
        <v>95</v>
      </c>
      <c r="B54" s="42">
        <f>+B52-B53</f>
        <v>33.317200000004959</v>
      </c>
      <c r="C54" s="42">
        <f t="shared" ref="C54:I54" si="2">+C52-C53</f>
        <v>87.615100000009988</v>
      </c>
      <c r="D54" s="42">
        <f t="shared" si="2"/>
        <v>-4.5199999999995271</v>
      </c>
      <c r="E54" s="42">
        <f t="shared" si="2"/>
        <v>11.609300000000076</v>
      </c>
      <c r="F54" s="42">
        <f t="shared" si="2"/>
        <v>54.623600000000806</v>
      </c>
      <c r="G54" s="42">
        <f t="shared" si="2"/>
        <v>17.538700000000972</v>
      </c>
      <c r="H54" s="42">
        <f t="shared" si="2"/>
        <v>32.610000000000582</v>
      </c>
      <c r="I54" s="42">
        <f t="shared" si="2"/>
        <v>0</v>
      </c>
      <c r="J54" s="42">
        <f>+J52-J53</f>
        <v>232.79389999998966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4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70" sqref="A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54</v>
      </c>
      <c r="I11" s="5" t="s">
        <v>56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6644.13</v>
      </c>
      <c r="C12" s="25">
        <v>5570.8</v>
      </c>
      <c r="D12" s="25">
        <v>186.29</v>
      </c>
      <c r="E12" s="25">
        <v>5886.81</v>
      </c>
      <c r="F12" s="25">
        <v>2900.65</v>
      </c>
      <c r="G12" s="25">
        <v>1631.91</v>
      </c>
      <c r="H12" s="25">
        <v>8334.67</v>
      </c>
      <c r="I12" s="25"/>
      <c r="J12" s="25">
        <v>4607.66</v>
      </c>
      <c r="K12" s="25">
        <v>7781.86</v>
      </c>
      <c r="L12" s="25">
        <v>6967.81</v>
      </c>
      <c r="M12" s="25">
        <v>5284.47</v>
      </c>
      <c r="N12" s="25">
        <v>5537</v>
      </c>
      <c r="O12" s="25">
        <v>2556.63</v>
      </c>
      <c r="P12" s="25">
        <v>3047.41</v>
      </c>
      <c r="Q12" s="25">
        <v>1091.3800000000001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68029.48</v>
      </c>
      <c r="AI12" s="25">
        <v>67088.73</v>
      </c>
      <c r="AJ12" s="66">
        <f>+AI12-AH12</f>
        <v>-940.75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533</v>
      </c>
      <c r="C15" s="22">
        <v>1129</v>
      </c>
      <c r="D15" s="22"/>
      <c r="E15" s="22">
        <v>598.5</v>
      </c>
      <c r="F15" s="22">
        <v>361</v>
      </c>
      <c r="G15" s="22"/>
      <c r="H15" s="22">
        <v>61.5</v>
      </c>
      <c r="I15" s="22"/>
      <c r="J15" s="22">
        <v>135.5</v>
      </c>
      <c r="K15" s="22">
        <v>1258</v>
      </c>
      <c r="L15" s="22">
        <v>41</v>
      </c>
      <c r="M15" s="22">
        <v>317.5</v>
      </c>
      <c r="N15" s="22">
        <v>136</v>
      </c>
      <c r="O15" s="22">
        <v>87</v>
      </c>
      <c r="P15" s="22">
        <v>402.5</v>
      </c>
      <c r="Q15" s="22">
        <v>13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5073.5</v>
      </c>
    </row>
    <row r="16" spans="1:36" s="31" customFormat="1" x14ac:dyDescent="0.25">
      <c r="A16" s="29" t="s">
        <v>20</v>
      </c>
      <c r="B16" s="30">
        <v>559</v>
      </c>
      <c r="C16" s="30">
        <v>408</v>
      </c>
      <c r="D16" s="30"/>
      <c r="E16" s="30">
        <v>456</v>
      </c>
      <c r="F16" s="30">
        <v>255</v>
      </c>
      <c r="G16" s="30"/>
      <c r="H16" s="30">
        <v>614</v>
      </c>
      <c r="I16" s="30"/>
      <c r="J16" s="30">
        <v>378</v>
      </c>
      <c r="K16" s="30">
        <v>584</v>
      </c>
      <c r="L16" s="30">
        <v>639</v>
      </c>
      <c r="M16" s="30">
        <v>486</v>
      </c>
      <c r="N16" s="30">
        <v>268</v>
      </c>
      <c r="O16" s="30"/>
      <c r="P16" s="30"/>
      <c r="Q16" s="30">
        <v>47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4694</v>
      </c>
      <c r="AJ16" s="67"/>
    </row>
    <row r="17" spans="1:36" customFormat="1" x14ac:dyDescent="0.25">
      <c r="A17" s="45" t="s">
        <v>27</v>
      </c>
      <c r="B17" s="21">
        <f>B16*$B$8</f>
        <v>3203.07</v>
      </c>
      <c r="C17" s="21">
        <f>C16*$B$8</f>
        <v>2337.84</v>
      </c>
      <c r="D17" s="21">
        <f t="shared" ref="D17:L17" si="2">D16*$B$8</f>
        <v>0</v>
      </c>
      <c r="E17" s="21">
        <f t="shared" si="2"/>
        <v>2612.88</v>
      </c>
      <c r="F17" s="21">
        <f t="shared" si="2"/>
        <v>1461.15</v>
      </c>
      <c r="G17" s="21">
        <f t="shared" si="2"/>
        <v>0</v>
      </c>
      <c r="H17" s="21">
        <f t="shared" si="2"/>
        <v>3518.2200000000003</v>
      </c>
      <c r="I17" s="21">
        <f t="shared" si="2"/>
        <v>0</v>
      </c>
      <c r="J17" s="21">
        <f t="shared" si="2"/>
        <v>2165.94</v>
      </c>
      <c r="K17" s="21">
        <f t="shared" si="2"/>
        <v>3346.32</v>
      </c>
      <c r="L17" s="21">
        <f t="shared" si="2"/>
        <v>3661.4700000000003</v>
      </c>
      <c r="M17" s="21">
        <f t="shared" ref="M17:R17" si="3">M16*$B$8</f>
        <v>2784.78</v>
      </c>
      <c r="N17" s="21">
        <f t="shared" si="3"/>
        <v>1535.64</v>
      </c>
      <c r="O17" s="21">
        <f t="shared" si="3"/>
        <v>0</v>
      </c>
      <c r="P17" s="21">
        <f t="shared" si="3"/>
        <v>0</v>
      </c>
      <c r="Q17" s="21">
        <f t="shared" si="3"/>
        <v>269.31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26896.620000000003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559</v>
      </c>
      <c r="C22" s="19">
        <f t="shared" ref="C22:L22" si="11">+C16+C18+C20</f>
        <v>408</v>
      </c>
      <c r="D22" s="19">
        <f t="shared" si="11"/>
        <v>0</v>
      </c>
      <c r="E22" s="19">
        <f t="shared" si="11"/>
        <v>456</v>
      </c>
      <c r="F22" s="19">
        <f t="shared" si="11"/>
        <v>255</v>
      </c>
      <c r="G22" s="19">
        <f t="shared" si="11"/>
        <v>0</v>
      </c>
      <c r="H22" s="19">
        <f t="shared" si="11"/>
        <v>614</v>
      </c>
      <c r="I22" s="19">
        <f t="shared" si="11"/>
        <v>0</v>
      </c>
      <c r="J22" s="19">
        <f t="shared" si="11"/>
        <v>378</v>
      </c>
      <c r="K22" s="19">
        <f t="shared" si="11"/>
        <v>584</v>
      </c>
      <c r="L22" s="19">
        <f t="shared" si="11"/>
        <v>639</v>
      </c>
      <c r="M22" s="19">
        <f t="shared" ref="M22:S22" si="12">+M16+M18+M20</f>
        <v>486</v>
      </c>
      <c r="N22" s="19">
        <f t="shared" si="12"/>
        <v>268</v>
      </c>
      <c r="O22" s="19">
        <f t="shared" si="12"/>
        <v>0</v>
      </c>
      <c r="P22" s="19">
        <f t="shared" si="12"/>
        <v>0</v>
      </c>
      <c r="Q22" s="19">
        <f t="shared" si="12"/>
        <v>47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4694</v>
      </c>
    </row>
    <row r="23" spans="1:36" customFormat="1" x14ac:dyDescent="0.25">
      <c r="A23" s="46" t="s">
        <v>26</v>
      </c>
      <c r="B23" s="18">
        <f>+B17+B19+B21</f>
        <v>3203.07</v>
      </c>
      <c r="C23" s="18">
        <f t="shared" ref="C23:L23" si="14">+C17+C19+C21</f>
        <v>2337.84</v>
      </c>
      <c r="D23" s="18">
        <f t="shared" si="14"/>
        <v>0</v>
      </c>
      <c r="E23" s="18">
        <f t="shared" si="14"/>
        <v>2612.88</v>
      </c>
      <c r="F23" s="18">
        <f t="shared" si="14"/>
        <v>1461.15</v>
      </c>
      <c r="G23" s="18">
        <f t="shared" si="14"/>
        <v>0</v>
      </c>
      <c r="H23" s="18">
        <f t="shared" si="14"/>
        <v>3518.2200000000003</v>
      </c>
      <c r="I23" s="18">
        <f t="shared" si="14"/>
        <v>0</v>
      </c>
      <c r="J23" s="18">
        <f t="shared" si="14"/>
        <v>2165.94</v>
      </c>
      <c r="K23" s="18">
        <f t="shared" si="14"/>
        <v>3346.32</v>
      </c>
      <c r="L23" s="18">
        <f t="shared" si="14"/>
        <v>3661.4700000000003</v>
      </c>
      <c r="M23" s="18">
        <f t="shared" ref="M23:S23" si="15">+M17+M19+M21</f>
        <v>2784.78</v>
      </c>
      <c r="N23" s="18">
        <f t="shared" si="15"/>
        <v>1535.64</v>
      </c>
      <c r="O23" s="18">
        <f t="shared" si="15"/>
        <v>0</v>
      </c>
      <c r="P23" s="18">
        <f t="shared" si="15"/>
        <v>0</v>
      </c>
      <c r="Q23" s="18">
        <f t="shared" si="15"/>
        <v>269.31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26896.620000000003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81.17</v>
      </c>
      <c r="H32" s="35">
        <v>224</v>
      </c>
      <c r="I32" s="35"/>
      <c r="J32" s="35">
        <v>10</v>
      </c>
      <c r="K32" s="35"/>
      <c r="L32" s="35">
        <v>49.15</v>
      </c>
      <c r="M32" s="36">
        <v>57.71</v>
      </c>
      <c r="N32" s="36">
        <v>49.66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471.68999999999994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465.10410000000002</v>
      </c>
      <c r="H33" s="21">
        <f t="shared" si="30"/>
        <v>1283.52</v>
      </c>
      <c r="I33" s="21">
        <f t="shared" si="30"/>
        <v>0</v>
      </c>
      <c r="J33" s="21">
        <f t="shared" si="30"/>
        <v>57.300000000000004</v>
      </c>
      <c r="K33" s="21">
        <f t="shared" si="30"/>
        <v>0</v>
      </c>
      <c r="L33" s="21">
        <f t="shared" si="30"/>
        <v>281.62950000000001</v>
      </c>
      <c r="M33" s="21">
        <f t="shared" ref="M33:R33" si="31">M32*$B$8</f>
        <v>330.67830000000004</v>
      </c>
      <c r="N33" s="21">
        <f t="shared" si="31"/>
        <v>284.55180000000001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2702.7837000000004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81.17</v>
      </c>
      <c r="H38" s="19">
        <f t="shared" si="39"/>
        <v>224</v>
      </c>
      <c r="I38" s="19">
        <f t="shared" si="39"/>
        <v>0</v>
      </c>
      <c r="J38" s="19">
        <f t="shared" si="39"/>
        <v>10</v>
      </c>
      <c r="K38" s="19">
        <f t="shared" si="39"/>
        <v>0</v>
      </c>
      <c r="L38" s="19">
        <f t="shared" si="39"/>
        <v>49.15</v>
      </c>
      <c r="M38" s="19">
        <f t="shared" ref="M38:S38" si="40">+M32+M34+M36</f>
        <v>57.71</v>
      </c>
      <c r="N38" s="19">
        <f t="shared" si="40"/>
        <v>49.66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471.68999999999994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465.10410000000002</v>
      </c>
      <c r="H39" s="18">
        <f t="shared" si="42"/>
        <v>1283.52</v>
      </c>
      <c r="I39" s="18">
        <f t="shared" si="42"/>
        <v>0</v>
      </c>
      <c r="J39" s="18">
        <f t="shared" si="42"/>
        <v>57.300000000000004</v>
      </c>
      <c r="K39" s="18">
        <f t="shared" si="42"/>
        <v>0</v>
      </c>
      <c r="L39" s="18">
        <f t="shared" si="42"/>
        <v>281.62950000000001</v>
      </c>
      <c r="M39" s="18">
        <f t="shared" ref="M39:S39" si="43">+M33+M35+M37</f>
        <v>330.67830000000004</v>
      </c>
      <c r="N39" s="18">
        <f t="shared" si="43"/>
        <v>284.55180000000001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2702.7837000000004</v>
      </c>
    </row>
    <row r="40" spans="1:34" x14ac:dyDescent="0.25">
      <c r="A40" s="13" t="s">
        <v>43</v>
      </c>
      <c r="B40" s="35"/>
      <c r="C40" s="35"/>
      <c r="D40" s="35"/>
      <c r="E40" s="35">
        <v>125.64</v>
      </c>
      <c r="F40" s="35">
        <v>169.53</v>
      </c>
      <c r="G40" s="35"/>
      <c r="H40" s="35">
        <v>54.71</v>
      </c>
      <c r="I40" s="35"/>
      <c r="J40" s="35">
        <v>35.33</v>
      </c>
      <c r="K40" s="35"/>
      <c r="L40" s="35">
        <v>84.14</v>
      </c>
      <c r="M40" s="35"/>
      <c r="N40" s="35">
        <v>91.6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560.94999999999993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719.91720000000009</v>
      </c>
      <c r="F41" s="21">
        <f t="shared" si="45"/>
        <v>971.40690000000006</v>
      </c>
      <c r="G41" s="21">
        <f t="shared" si="45"/>
        <v>0</v>
      </c>
      <c r="H41" s="21">
        <f t="shared" si="45"/>
        <v>313.48830000000004</v>
      </c>
      <c r="I41" s="21">
        <f t="shared" si="45"/>
        <v>0</v>
      </c>
      <c r="J41" s="21">
        <f t="shared" si="45"/>
        <v>202.4409</v>
      </c>
      <c r="K41" s="21">
        <f t="shared" si="45"/>
        <v>0</v>
      </c>
      <c r="L41" s="21">
        <f t="shared" si="45"/>
        <v>482.12220000000002</v>
      </c>
      <c r="M41" s="21">
        <f t="shared" ref="M41:R41" si="46">M40*$B$8</f>
        <v>0</v>
      </c>
      <c r="N41" s="21">
        <f t="shared" si="46"/>
        <v>524.86800000000005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3214.2435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125.64</v>
      </c>
      <c r="F46" s="19">
        <f t="shared" si="54"/>
        <v>169.53</v>
      </c>
      <c r="G46" s="19">
        <f t="shared" si="54"/>
        <v>0</v>
      </c>
      <c r="H46" s="19">
        <f t="shared" si="54"/>
        <v>54.71</v>
      </c>
      <c r="I46" s="19">
        <f t="shared" si="54"/>
        <v>0</v>
      </c>
      <c r="J46" s="19">
        <f t="shared" si="54"/>
        <v>35.33</v>
      </c>
      <c r="K46" s="19">
        <f t="shared" si="54"/>
        <v>0</v>
      </c>
      <c r="L46" s="19">
        <f t="shared" si="54"/>
        <v>84.14</v>
      </c>
      <c r="M46" s="19">
        <f t="shared" ref="M46:S46" si="55">+M40+M42+M44</f>
        <v>0</v>
      </c>
      <c r="N46" s="19">
        <f t="shared" si="55"/>
        <v>91.6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560.94999999999993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719.91720000000009</v>
      </c>
      <c r="F47" s="18">
        <f t="shared" si="57"/>
        <v>971.40690000000006</v>
      </c>
      <c r="G47" s="18">
        <f t="shared" si="57"/>
        <v>0</v>
      </c>
      <c r="H47" s="18">
        <f t="shared" si="57"/>
        <v>313.48830000000004</v>
      </c>
      <c r="I47" s="18">
        <f t="shared" si="57"/>
        <v>0</v>
      </c>
      <c r="J47" s="18">
        <f t="shared" si="57"/>
        <v>202.4409</v>
      </c>
      <c r="K47" s="18">
        <f t="shared" si="57"/>
        <v>0</v>
      </c>
      <c r="L47" s="18">
        <f t="shared" si="57"/>
        <v>482.12220000000002</v>
      </c>
      <c r="M47" s="18">
        <f t="shared" ref="M47:S47" si="58">+M41+M43+M45</f>
        <v>0</v>
      </c>
      <c r="N47" s="18">
        <f t="shared" si="58"/>
        <v>524.86800000000005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3214.2435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2818.95</v>
      </c>
      <c r="C49" s="43">
        <v>2053.87</v>
      </c>
      <c r="D49" s="43"/>
      <c r="E49" s="43">
        <v>1894.43</v>
      </c>
      <c r="F49" s="43">
        <v>107.99</v>
      </c>
      <c r="G49" s="43">
        <v>1166.83</v>
      </c>
      <c r="H49" s="43">
        <v>2830.2</v>
      </c>
      <c r="I49" s="43"/>
      <c r="J49" s="43">
        <v>1736.9</v>
      </c>
      <c r="K49" s="43">
        <v>2962.85</v>
      </c>
      <c r="L49" s="43">
        <v>2426.61</v>
      </c>
      <c r="M49" s="44">
        <v>1765.33</v>
      </c>
      <c r="N49" s="44">
        <v>2863.63</v>
      </c>
      <c r="O49" s="44">
        <v>2287.96</v>
      </c>
      <c r="P49" s="44">
        <v>2631.75</v>
      </c>
      <c r="Q49" s="44">
        <v>747.35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28294.649999999998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92.82</v>
      </c>
      <c r="C53" s="43">
        <v>51.62</v>
      </c>
      <c r="D53" s="43">
        <v>186.29</v>
      </c>
      <c r="E53" s="43">
        <v>64.36</v>
      </c>
      <c r="F53" s="43"/>
      <c r="G53" s="43"/>
      <c r="H53" s="43">
        <v>331.94</v>
      </c>
      <c r="I53" s="43"/>
      <c r="J53" s="43">
        <v>267.02999999999997</v>
      </c>
      <c r="K53" s="43">
        <v>110.67</v>
      </c>
      <c r="L53" s="43">
        <v>114.63</v>
      </c>
      <c r="M53" s="44"/>
      <c r="N53" s="44"/>
      <c r="O53" s="44"/>
      <c r="P53" s="44"/>
      <c r="Q53" s="44">
        <v>71.8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1291.1600000000001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>
        <v>42.21</v>
      </c>
      <c r="K55" s="43">
        <v>106.96</v>
      </c>
      <c r="L55" s="43"/>
      <c r="M55" s="44">
        <v>50.43</v>
      </c>
      <c r="N55" s="44">
        <v>193.78</v>
      </c>
      <c r="O55" s="44">
        <v>183.1</v>
      </c>
      <c r="P55" s="44">
        <v>13.36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589.84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6647.84</v>
      </c>
      <c r="C64" s="51">
        <f t="shared" ref="C64:AG64" si="61">+C15+C23+C31+C39+C47+C48+C49+C50+C51+C52+C53+C54+C55+C56+C57+C58+C59+C60+C61+C62+C63</f>
        <v>5572.33</v>
      </c>
      <c r="D64" s="51">
        <f t="shared" si="61"/>
        <v>186.29</v>
      </c>
      <c r="E64" s="51">
        <f t="shared" si="61"/>
        <v>5890.0871999999999</v>
      </c>
      <c r="F64" s="51">
        <f t="shared" si="61"/>
        <v>2901.5468999999998</v>
      </c>
      <c r="G64" s="51">
        <f t="shared" si="61"/>
        <v>1631.9340999999999</v>
      </c>
      <c r="H64" s="51">
        <f t="shared" si="61"/>
        <v>8338.8683000000001</v>
      </c>
      <c r="I64" s="51">
        <f t="shared" si="61"/>
        <v>0</v>
      </c>
      <c r="J64" s="51">
        <f t="shared" si="61"/>
        <v>4607.3209000000006</v>
      </c>
      <c r="K64" s="51">
        <f t="shared" si="61"/>
        <v>7784.8</v>
      </c>
      <c r="L64" s="51">
        <f t="shared" si="61"/>
        <v>7007.4617000000007</v>
      </c>
      <c r="M64" s="51">
        <f t="shared" si="61"/>
        <v>5248.7183000000005</v>
      </c>
      <c r="N64" s="51">
        <f t="shared" si="61"/>
        <v>5538.4697999999999</v>
      </c>
      <c r="O64" s="51">
        <f t="shared" si="61"/>
        <v>2558.06</v>
      </c>
      <c r="P64" s="51">
        <f t="shared" si="61"/>
        <v>3047.61</v>
      </c>
      <c r="Q64" s="51">
        <f t="shared" si="61"/>
        <v>1101.46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68062.797200000001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1 N</v>
      </c>
      <c r="I66" s="53" t="str">
        <f t="shared" si="62"/>
        <v>CAJA 2 N</v>
      </c>
      <c r="J66" s="53" t="str">
        <f t="shared" si="62"/>
        <v>CAJA 2 N</v>
      </c>
      <c r="K66" s="53" t="str">
        <f t="shared" si="62"/>
        <v>CAJA 3 N</v>
      </c>
      <c r="L66" s="53" t="str">
        <f t="shared" si="62"/>
        <v>CAJA 4 N</v>
      </c>
      <c r="M66" s="53" t="str">
        <f t="shared" si="62"/>
        <v>CAJA 5 N</v>
      </c>
      <c r="N66" s="53" t="str">
        <f t="shared" si="62"/>
        <v>CAJA 6 N</v>
      </c>
      <c r="O66" s="53" t="str">
        <f t="shared" si="62"/>
        <v>CAJA 7 N</v>
      </c>
      <c r="P66" s="53" t="str">
        <f t="shared" si="62"/>
        <v>CAJA 8 N</v>
      </c>
      <c r="Q66" s="53" t="str">
        <f t="shared" si="62"/>
        <v>CAJA 14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6644.13</v>
      </c>
      <c r="C67" s="55">
        <f t="shared" ref="C67:L67" si="63">C12</f>
        <v>5570.8</v>
      </c>
      <c r="D67" s="55">
        <f t="shared" si="63"/>
        <v>186.29</v>
      </c>
      <c r="E67" s="55">
        <f t="shared" si="63"/>
        <v>5886.81</v>
      </c>
      <c r="F67" s="55">
        <f t="shared" si="63"/>
        <v>2900.65</v>
      </c>
      <c r="G67" s="55">
        <f t="shared" si="63"/>
        <v>1631.91</v>
      </c>
      <c r="H67" s="55">
        <f t="shared" si="63"/>
        <v>8334.67</v>
      </c>
      <c r="I67" s="55">
        <f t="shared" si="63"/>
        <v>0</v>
      </c>
      <c r="J67" s="55">
        <f t="shared" si="63"/>
        <v>4607.66</v>
      </c>
      <c r="K67" s="55">
        <f t="shared" si="63"/>
        <v>7781.86</v>
      </c>
      <c r="L67" s="55">
        <f t="shared" si="63"/>
        <v>6967.81</v>
      </c>
      <c r="M67" s="55">
        <f t="shared" ref="M67:AG67" si="64">M12</f>
        <v>5284.47</v>
      </c>
      <c r="N67" s="55">
        <f t="shared" si="64"/>
        <v>5537</v>
      </c>
      <c r="O67" s="55">
        <f t="shared" si="64"/>
        <v>2556.63</v>
      </c>
      <c r="P67" s="55">
        <f t="shared" si="64"/>
        <v>3047.41</v>
      </c>
      <c r="Q67" s="55">
        <f t="shared" si="64"/>
        <v>1091.3800000000001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68029.48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6644.13</v>
      </c>
      <c r="C69" s="57">
        <f t="shared" ref="C69:L69" si="67">+C67+C68</f>
        <v>5570.8</v>
      </c>
      <c r="D69" s="57">
        <f t="shared" si="67"/>
        <v>186.29</v>
      </c>
      <c r="E69" s="57">
        <f t="shared" si="67"/>
        <v>5886.81</v>
      </c>
      <c r="F69" s="57">
        <f t="shared" si="67"/>
        <v>2900.65</v>
      </c>
      <c r="G69" s="57">
        <f t="shared" si="67"/>
        <v>1631.91</v>
      </c>
      <c r="H69" s="57">
        <f t="shared" si="67"/>
        <v>8334.67</v>
      </c>
      <c r="I69" s="57">
        <f t="shared" si="67"/>
        <v>0</v>
      </c>
      <c r="J69" s="57">
        <f t="shared" si="67"/>
        <v>4607.66</v>
      </c>
      <c r="K69" s="57">
        <f t="shared" si="67"/>
        <v>7781.86</v>
      </c>
      <c r="L69" s="57">
        <f t="shared" si="67"/>
        <v>6967.81</v>
      </c>
      <c r="M69" s="57">
        <f t="shared" ref="M69:AG69" si="68">+M67+M68</f>
        <v>5284.47</v>
      </c>
      <c r="N69" s="57">
        <f t="shared" si="68"/>
        <v>5537</v>
      </c>
      <c r="O69" s="57">
        <f t="shared" si="68"/>
        <v>2556.63</v>
      </c>
      <c r="P69" s="57">
        <f t="shared" si="68"/>
        <v>3047.41</v>
      </c>
      <c r="Q69" s="57">
        <f t="shared" si="68"/>
        <v>1091.3800000000001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68029.48</v>
      </c>
    </row>
    <row r="70" spans="1:34" customFormat="1" ht="15" customHeight="1" x14ac:dyDescent="0.25">
      <c r="A70" s="56" t="s">
        <v>95</v>
      </c>
      <c r="B70" s="55">
        <f t="shared" ref="B70:L70" si="69">+B64-B69</f>
        <v>3.7100000000000364</v>
      </c>
      <c r="C70" s="55">
        <f t="shared" si="69"/>
        <v>1.5299999999997453</v>
      </c>
      <c r="D70" s="55">
        <f t="shared" si="69"/>
        <v>0</v>
      </c>
      <c r="E70" s="55">
        <f t="shared" si="69"/>
        <v>3.2771999999995387</v>
      </c>
      <c r="F70" s="55">
        <f t="shared" si="69"/>
        <v>0.89689999999973224</v>
      </c>
      <c r="G70" s="55">
        <f t="shared" si="69"/>
        <v>2.4099999999862121E-2</v>
      </c>
      <c r="H70" s="55">
        <f t="shared" si="69"/>
        <v>4.1983000000000175</v>
      </c>
      <c r="I70" s="55">
        <f t="shared" si="69"/>
        <v>0</v>
      </c>
      <c r="J70" s="55">
        <f t="shared" si="69"/>
        <v>-0.33909999999923457</v>
      </c>
      <c r="K70" s="55">
        <f t="shared" si="69"/>
        <v>2.9400000000005093</v>
      </c>
      <c r="L70" s="55">
        <f t="shared" si="69"/>
        <v>39.651700000000346</v>
      </c>
      <c r="M70" s="55">
        <f t="shared" ref="M70:AG70" si="70">+M64-M69</f>
        <v>-35.751699999999801</v>
      </c>
      <c r="N70" s="55">
        <f t="shared" si="70"/>
        <v>1.4697999999998501</v>
      </c>
      <c r="O70" s="55">
        <f t="shared" si="70"/>
        <v>1.4299999999998363</v>
      </c>
      <c r="P70" s="55">
        <f t="shared" si="70"/>
        <v>0.20000000000027285</v>
      </c>
      <c r="Q70" s="55">
        <f t="shared" si="70"/>
        <v>10.079999999999927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33.317200000000639</v>
      </c>
    </row>
    <row r="71" spans="1:34" ht="101.25" customHeight="1" x14ac:dyDescent="0.25">
      <c r="A71" s="74" t="s">
        <v>96</v>
      </c>
      <c r="B71" s="14"/>
      <c r="C71" s="14"/>
      <c r="D71" s="14"/>
      <c r="E71" s="14" t="s">
        <v>136</v>
      </c>
      <c r="F71" s="14"/>
      <c r="G71" s="14"/>
      <c r="H71" s="14"/>
      <c r="I71" s="14"/>
      <c r="J71" s="14"/>
      <c r="K71" s="14"/>
      <c r="L71" s="14" t="s">
        <v>137</v>
      </c>
      <c r="M71" s="28" t="s">
        <v>141</v>
      </c>
      <c r="N71" s="28"/>
      <c r="O71" s="28"/>
      <c r="P71" s="28"/>
      <c r="Q71" s="28" t="s">
        <v>143</v>
      </c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L72" s="12" t="s">
        <v>138</v>
      </c>
      <c r="M72" s="12" t="s">
        <v>142</v>
      </c>
    </row>
    <row r="73" spans="1:34" x14ac:dyDescent="0.25">
      <c r="L73" s="12" t="s">
        <v>139</v>
      </c>
    </row>
    <row r="74" spans="1:34" x14ac:dyDescent="0.25">
      <c r="L74" s="12" t="s">
        <v>140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5.84</v>
      </c>
    </row>
    <row r="9" spans="1:36" x14ac:dyDescent="0.25">
      <c r="A9" s="1" t="s">
        <v>22</v>
      </c>
      <c r="B9" s="23"/>
      <c r="C9" s="1" t="s">
        <v>39</v>
      </c>
      <c r="D9" s="23">
        <v>5.86</v>
      </c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69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2793.07</v>
      </c>
      <c r="C12" s="25">
        <v>2315.63</v>
      </c>
      <c r="D12" s="25">
        <v>1304.25</v>
      </c>
      <c r="E12" s="25">
        <v>490.12</v>
      </c>
      <c r="F12" s="25">
        <v>1744.14</v>
      </c>
      <c r="G12" s="25">
        <v>1099.08</v>
      </c>
      <c r="H12" s="25">
        <v>5169.1099999999997</v>
      </c>
      <c r="I12" s="25">
        <v>4502.22</v>
      </c>
      <c r="J12" s="25">
        <v>6092.6</v>
      </c>
      <c r="K12" s="25">
        <v>4620.41</v>
      </c>
      <c r="L12" s="25">
        <v>757.82</v>
      </c>
      <c r="M12" s="25">
        <v>3283.05</v>
      </c>
      <c r="N12" s="25">
        <v>3212.56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37384.06</v>
      </c>
      <c r="AI12" s="25">
        <v>67088.73</v>
      </c>
      <c r="AJ12" s="66">
        <f>+AI12-AH12</f>
        <v>29704.67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116.5</v>
      </c>
      <c r="C15" s="22">
        <v>87.5</v>
      </c>
      <c r="D15" s="22">
        <v>0</v>
      </c>
      <c r="E15" s="22">
        <v>37.5</v>
      </c>
      <c r="F15" s="22">
        <v>97.5</v>
      </c>
      <c r="G15" s="22">
        <v>16.5</v>
      </c>
      <c r="H15" s="22">
        <v>0</v>
      </c>
      <c r="I15" s="22">
        <v>72.5</v>
      </c>
      <c r="J15" s="22"/>
      <c r="K15" s="22">
        <v>260</v>
      </c>
      <c r="L15" s="22">
        <v>35.5</v>
      </c>
      <c r="M15" s="22">
        <v>55</v>
      </c>
      <c r="N15" s="22">
        <v>62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840.5</v>
      </c>
    </row>
    <row r="16" spans="1:36" s="31" customFormat="1" x14ac:dyDescent="0.25">
      <c r="A16" s="29" t="s">
        <v>20</v>
      </c>
      <c r="B16" s="30">
        <v>164</v>
      </c>
      <c r="C16" s="30">
        <v>76</v>
      </c>
      <c r="D16" s="30">
        <v>101</v>
      </c>
      <c r="E16" s="30">
        <v>15</v>
      </c>
      <c r="F16" s="30">
        <v>60</v>
      </c>
      <c r="G16" s="30">
        <v>101</v>
      </c>
      <c r="H16" s="30">
        <v>375</v>
      </c>
      <c r="I16" s="30">
        <v>242</v>
      </c>
      <c r="J16" s="30">
        <v>706</v>
      </c>
      <c r="K16" s="30">
        <v>300</v>
      </c>
      <c r="L16" s="30"/>
      <c r="M16" s="30">
        <v>260</v>
      </c>
      <c r="N16" s="30">
        <v>212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2612</v>
      </c>
      <c r="AJ16" s="67"/>
    </row>
    <row r="17" spans="1:36" customFormat="1" x14ac:dyDescent="0.25">
      <c r="A17" s="45" t="s">
        <v>27</v>
      </c>
      <c r="B17" s="21">
        <f>B16*$B$8</f>
        <v>939.72</v>
      </c>
      <c r="C17" s="21">
        <f>C16*$B$8</f>
        <v>435.48</v>
      </c>
      <c r="D17" s="21">
        <f t="shared" ref="D17:AG17" si="2">D16*$B$8</f>
        <v>578.73</v>
      </c>
      <c r="E17" s="21">
        <f t="shared" si="2"/>
        <v>85.95</v>
      </c>
      <c r="F17" s="21">
        <f t="shared" si="2"/>
        <v>343.8</v>
      </c>
      <c r="G17" s="21">
        <f t="shared" si="2"/>
        <v>578.73</v>
      </c>
      <c r="H17" s="21">
        <f t="shared" si="2"/>
        <v>2148.75</v>
      </c>
      <c r="I17" s="21">
        <f t="shared" si="2"/>
        <v>1386.66</v>
      </c>
      <c r="J17" s="21">
        <f t="shared" si="2"/>
        <v>4045.38</v>
      </c>
      <c r="K17" s="21">
        <f t="shared" si="2"/>
        <v>1719.0000000000002</v>
      </c>
      <c r="L17" s="21">
        <f t="shared" si="2"/>
        <v>0</v>
      </c>
      <c r="M17" s="21">
        <f t="shared" si="2"/>
        <v>1489.8000000000002</v>
      </c>
      <c r="N17" s="21">
        <f t="shared" si="2"/>
        <v>1214.76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14966.76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164</v>
      </c>
      <c r="C22" s="19">
        <f t="shared" ref="C22:AG23" si="5">+C16+C18+C20</f>
        <v>76</v>
      </c>
      <c r="D22" s="19">
        <f t="shared" si="5"/>
        <v>101</v>
      </c>
      <c r="E22" s="19">
        <f t="shared" si="5"/>
        <v>15</v>
      </c>
      <c r="F22" s="19">
        <f t="shared" si="5"/>
        <v>60</v>
      </c>
      <c r="G22" s="19">
        <f t="shared" si="5"/>
        <v>101</v>
      </c>
      <c r="H22" s="19">
        <f t="shared" si="5"/>
        <v>375</v>
      </c>
      <c r="I22" s="19">
        <f t="shared" si="5"/>
        <v>242</v>
      </c>
      <c r="J22" s="19">
        <f t="shared" si="5"/>
        <v>706</v>
      </c>
      <c r="K22" s="19">
        <f t="shared" si="5"/>
        <v>300</v>
      </c>
      <c r="L22" s="19">
        <f t="shared" si="5"/>
        <v>0</v>
      </c>
      <c r="M22" s="19">
        <f t="shared" si="5"/>
        <v>260</v>
      </c>
      <c r="N22" s="19">
        <f t="shared" si="5"/>
        <v>212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2612</v>
      </c>
    </row>
    <row r="23" spans="1:36" customFormat="1" x14ac:dyDescent="0.25">
      <c r="A23" s="46" t="s">
        <v>26</v>
      </c>
      <c r="B23" s="18">
        <f>+B17+B19+B21</f>
        <v>939.72</v>
      </c>
      <c r="C23" s="18">
        <f t="shared" si="5"/>
        <v>435.48</v>
      </c>
      <c r="D23" s="18">
        <f t="shared" si="5"/>
        <v>578.73</v>
      </c>
      <c r="E23" s="18">
        <f t="shared" si="5"/>
        <v>85.95</v>
      </c>
      <c r="F23" s="18">
        <f t="shared" si="5"/>
        <v>343.8</v>
      </c>
      <c r="G23" s="18">
        <f t="shared" si="5"/>
        <v>578.73</v>
      </c>
      <c r="H23" s="18">
        <f t="shared" si="5"/>
        <v>2148.75</v>
      </c>
      <c r="I23" s="18">
        <f t="shared" si="5"/>
        <v>1386.66</v>
      </c>
      <c r="J23" s="18">
        <f t="shared" si="5"/>
        <v>4045.38</v>
      </c>
      <c r="K23" s="18">
        <f t="shared" si="5"/>
        <v>1719.0000000000002</v>
      </c>
      <c r="L23" s="18">
        <f t="shared" si="5"/>
        <v>0</v>
      </c>
      <c r="M23" s="18">
        <f t="shared" si="5"/>
        <v>1489.8000000000002</v>
      </c>
      <c r="N23" s="18">
        <f t="shared" si="5"/>
        <v>1214.76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14966.76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>
        <v>20</v>
      </c>
      <c r="I24" s="33">
        <v>25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45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116.8</v>
      </c>
      <c r="I25" s="21">
        <f t="shared" si="7"/>
        <v>146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262.8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>
        <v>75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75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439.5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439.5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20</v>
      </c>
      <c r="I30" s="20">
        <f t="shared" si="10"/>
        <v>100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116.8</v>
      </c>
      <c r="I31" s="18">
        <f t="shared" si="10"/>
        <v>585.5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702.3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>
        <v>33.159999999999997</v>
      </c>
      <c r="I32" s="35"/>
      <c r="J32" s="35">
        <v>10.54</v>
      </c>
      <c r="K32" s="35"/>
      <c r="L32" s="35"/>
      <c r="M32" s="36"/>
      <c r="N32" s="36">
        <v>39.17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82.87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190.0068</v>
      </c>
      <c r="I33" s="21">
        <f t="shared" si="12"/>
        <v>0</v>
      </c>
      <c r="J33" s="21">
        <f t="shared" si="12"/>
        <v>60.394199999999998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224.44410000000002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474.8451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33.159999999999997</v>
      </c>
      <c r="I38" s="19">
        <f t="shared" si="15"/>
        <v>0</v>
      </c>
      <c r="J38" s="19">
        <f t="shared" si="15"/>
        <v>10.54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39.17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82.87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190.0068</v>
      </c>
      <c r="I39" s="18">
        <f t="shared" si="15"/>
        <v>0</v>
      </c>
      <c r="J39" s="18">
        <f t="shared" si="15"/>
        <v>60.394199999999998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224.44410000000002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474.8451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1536.46</v>
      </c>
      <c r="C49" s="43">
        <v>555.20000000000005</v>
      </c>
      <c r="D49" s="43">
        <v>742.61</v>
      </c>
      <c r="E49" s="43">
        <v>0</v>
      </c>
      <c r="F49" s="43">
        <v>1245.43</v>
      </c>
      <c r="G49" s="43">
        <v>506.93</v>
      </c>
      <c r="H49" s="43">
        <v>2521.7199999999998</v>
      </c>
      <c r="I49" s="43">
        <v>1576.39</v>
      </c>
      <c r="J49" s="43">
        <v>1807.75</v>
      </c>
      <c r="K49" s="43"/>
      <c r="L49" s="43">
        <v>720.86</v>
      </c>
      <c r="M49" s="44">
        <v>1308.79</v>
      </c>
      <c r="N49" s="44">
        <v>1693.33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14215.47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>
        <v>41.29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41.29</v>
      </c>
    </row>
    <row r="52" spans="1:34" x14ac:dyDescent="0.25">
      <c r="A52" s="17" t="s">
        <v>121</v>
      </c>
      <c r="B52" s="43"/>
      <c r="C52" s="43">
        <v>851.33</v>
      </c>
      <c r="D52" s="43"/>
      <c r="E52" s="43">
        <v>68.959999999999994</v>
      </c>
      <c r="F52" s="43"/>
      <c r="G52" s="43"/>
      <c r="H52" s="43">
        <v>53.73</v>
      </c>
      <c r="I52" s="43">
        <v>795.23</v>
      </c>
      <c r="J52" s="43"/>
      <c r="K52" s="43">
        <v>2315.0700000000002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4084.32</v>
      </c>
    </row>
    <row r="53" spans="1:34" x14ac:dyDescent="0.25">
      <c r="A53" s="17" t="s">
        <v>18</v>
      </c>
      <c r="B53" s="43">
        <v>18.940000000000001</v>
      </c>
      <c r="C53" s="43">
        <v>207.54</v>
      </c>
      <c r="D53" s="43">
        <v>0</v>
      </c>
      <c r="E53" s="43">
        <v>250.61</v>
      </c>
      <c r="F53" s="43">
        <v>58.84</v>
      </c>
      <c r="G53" s="43"/>
      <c r="H53" s="43">
        <v>167.94</v>
      </c>
      <c r="I53" s="43">
        <v>49.91</v>
      </c>
      <c r="J53" s="43">
        <v>174.29</v>
      </c>
      <c r="K53" s="43">
        <v>244.52</v>
      </c>
      <c r="L53" s="43"/>
      <c r="M53" s="44">
        <v>352.3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1524.89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>
        <v>7.7</v>
      </c>
      <c r="H54" s="43"/>
      <c r="I54" s="43"/>
      <c r="J54" s="43"/>
      <c r="K54" s="43">
        <v>8.6</v>
      </c>
      <c r="L54" s="43"/>
      <c r="M54" s="44">
        <v>77.39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93.69</v>
      </c>
    </row>
    <row r="55" spans="1:34" x14ac:dyDescent="0.25">
      <c r="A55" s="17" t="s">
        <v>52</v>
      </c>
      <c r="B55" s="43">
        <v>144.28</v>
      </c>
      <c r="C55" s="43">
        <v>180.71</v>
      </c>
      <c r="D55" s="43">
        <v>0</v>
      </c>
      <c r="E55" s="43">
        <v>0</v>
      </c>
      <c r="F55" s="43"/>
      <c r="G55" s="43"/>
      <c r="H55" s="43"/>
      <c r="I55" s="43">
        <v>30.37</v>
      </c>
      <c r="J55" s="43"/>
      <c r="K55" s="43"/>
      <c r="L55" s="43"/>
      <c r="M55" s="44"/>
      <c r="N55" s="44">
        <v>24.59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379.95</v>
      </c>
    </row>
    <row r="56" spans="1:34" x14ac:dyDescent="0.25">
      <c r="A56" s="17" t="s">
        <v>2</v>
      </c>
      <c r="B56" s="43"/>
      <c r="C56" s="43"/>
      <c r="D56" s="43"/>
      <c r="E56" s="43">
        <v>46.3</v>
      </c>
      <c r="F56" s="43"/>
      <c r="G56" s="43"/>
      <c r="H56" s="43"/>
      <c r="I56" s="43"/>
      <c r="J56" s="43">
        <v>83.31</v>
      </c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129.61000000000001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>
        <v>18.05</v>
      </c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18.05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2797.1900000000005</v>
      </c>
      <c r="C64" s="51">
        <f t="shared" ref="C64:AG64" si="21">+C15+C23+C31+C39+C47+C48+C49+C50+C51+C52+C53+C54+C55+C56+C57+C58+C59+C60+C61+C62+C63</f>
        <v>2317.7600000000002</v>
      </c>
      <c r="D64" s="51">
        <f t="shared" si="21"/>
        <v>1321.3400000000001</v>
      </c>
      <c r="E64" s="51">
        <f t="shared" si="21"/>
        <v>489.32</v>
      </c>
      <c r="F64" s="51">
        <f t="shared" si="21"/>
        <v>1745.57</v>
      </c>
      <c r="G64" s="51">
        <f t="shared" si="21"/>
        <v>1109.8600000000001</v>
      </c>
      <c r="H64" s="51">
        <f t="shared" si="21"/>
        <v>5198.9467999999988</v>
      </c>
      <c r="I64" s="51">
        <f t="shared" si="21"/>
        <v>4496.5600000000004</v>
      </c>
      <c r="J64" s="51">
        <f t="shared" si="21"/>
        <v>6171.1242000000002</v>
      </c>
      <c r="K64" s="51">
        <f t="shared" si="21"/>
        <v>4565.2400000000016</v>
      </c>
      <c r="L64" s="51">
        <f t="shared" si="21"/>
        <v>756.36</v>
      </c>
      <c r="M64" s="51">
        <f t="shared" si="21"/>
        <v>3283.28</v>
      </c>
      <c r="N64" s="51">
        <f t="shared" si="21"/>
        <v>3219.1241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37471.675100000008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D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2793.07</v>
      </c>
      <c r="C67" s="55">
        <f t="shared" ref="C67:L67" si="23">C12</f>
        <v>2315.63</v>
      </c>
      <c r="D67" s="55">
        <f t="shared" si="23"/>
        <v>1304.25</v>
      </c>
      <c r="E67" s="55">
        <f t="shared" si="23"/>
        <v>490.12</v>
      </c>
      <c r="F67" s="55">
        <f t="shared" si="23"/>
        <v>1744.14</v>
      </c>
      <c r="G67" s="55">
        <f t="shared" si="23"/>
        <v>1099.08</v>
      </c>
      <c r="H67" s="55">
        <f t="shared" si="23"/>
        <v>5169.1099999999997</v>
      </c>
      <c r="I67" s="55">
        <f t="shared" si="23"/>
        <v>4502.22</v>
      </c>
      <c r="J67" s="55">
        <f t="shared" si="23"/>
        <v>6092.6</v>
      </c>
      <c r="K67" s="55">
        <f t="shared" si="23"/>
        <v>4620.41</v>
      </c>
      <c r="L67" s="55">
        <f t="shared" si="23"/>
        <v>757.82</v>
      </c>
      <c r="M67" s="55">
        <f t="shared" si="22"/>
        <v>3283.05</v>
      </c>
      <c r="N67" s="55">
        <f t="shared" si="22"/>
        <v>3212.56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37384.06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2793.07</v>
      </c>
      <c r="C69" s="57">
        <f t="shared" ref="C69:AG69" si="25">+C67+C68</f>
        <v>2315.63</v>
      </c>
      <c r="D69" s="57">
        <f t="shared" si="25"/>
        <v>1304.25</v>
      </c>
      <c r="E69" s="57">
        <f t="shared" si="25"/>
        <v>490.12</v>
      </c>
      <c r="F69" s="57">
        <f t="shared" si="25"/>
        <v>1744.14</v>
      </c>
      <c r="G69" s="57">
        <f t="shared" si="25"/>
        <v>1099.08</v>
      </c>
      <c r="H69" s="57">
        <f t="shared" si="25"/>
        <v>5169.1099999999997</v>
      </c>
      <c r="I69" s="57">
        <f t="shared" si="25"/>
        <v>4502.22</v>
      </c>
      <c r="J69" s="57">
        <f t="shared" si="25"/>
        <v>6092.6</v>
      </c>
      <c r="K69" s="57">
        <f t="shared" si="25"/>
        <v>4620.41</v>
      </c>
      <c r="L69" s="57">
        <f t="shared" si="25"/>
        <v>757.82</v>
      </c>
      <c r="M69" s="57">
        <f t="shared" si="25"/>
        <v>3283.05</v>
      </c>
      <c r="N69" s="57">
        <f t="shared" si="25"/>
        <v>3212.56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37384.06</v>
      </c>
    </row>
    <row r="70" spans="1:34" customFormat="1" ht="15" customHeight="1" x14ac:dyDescent="0.25">
      <c r="A70" s="56" t="s">
        <v>95</v>
      </c>
      <c r="B70" s="55">
        <f t="shared" ref="B70:AG70" si="26">+B64-B69</f>
        <v>4.1200000000003456</v>
      </c>
      <c r="C70" s="55">
        <f t="shared" si="26"/>
        <v>2.1300000000001091</v>
      </c>
      <c r="D70" s="55">
        <f t="shared" si="26"/>
        <v>17.090000000000146</v>
      </c>
      <c r="E70" s="55">
        <f t="shared" si="26"/>
        <v>-0.80000000000001137</v>
      </c>
      <c r="F70" s="55">
        <f t="shared" si="26"/>
        <v>1.4299999999998363</v>
      </c>
      <c r="G70" s="55">
        <f t="shared" si="26"/>
        <v>10.7800000000002</v>
      </c>
      <c r="H70" s="55">
        <f t="shared" si="26"/>
        <v>29.83679999999913</v>
      </c>
      <c r="I70" s="55">
        <f t="shared" si="26"/>
        <v>-5.6599999999998545</v>
      </c>
      <c r="J70" s="55">
        <f t="shared" si="26"/>
        <v>78.524199999999837</v>
      </c>
      <c r="K70" s="55">
        <f t="shared" si="26"/>
        <v>-55.169999999998254</v>
      </c>
      <c r="L70" s="55">
        <f t="shared" si="26"/>
        <v>-1.4600000000000364</v>
      </c>
      <c r="M70" s="55">
        <f t="shared" si="26"/>
        <v>0.23000000000001819</v>
      </c>
      <c r="N70" s="55">
        <f t="shared" si="26"/>
        <v>6.5641000000000531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87.615100000001519</v>
      </c>
    </row>
    <row r="71" spans="1:34" ht="112.5" customHeight="1" x14ac:dyDescent="0.25">
      <c r="A71" s="74" t="s">
        <v>96</v>
      </c>
      <c r="B71" s="14"/>
      <c r="C71" s="14"/>
      <c r="D71" s="14" t="s">
        <v>128</v>
      </c>
      <c r="E71" s="14"/>
      <c r="F71" s="14"/>
      <c r="G71" s="14" t="s">
        <v>129</v>
      </c>
      <c r="H71" s="14" t="s">
        <v>130</v>
      </c>
      <c r="I71" s="14" t="s">
        <v>131</v>
      </c>
      <c r="J71" s="14" t="s">
        <v>132</v>
      </c>
      <c r="K71" s="14" t="s">
        <v>134</v>
      </c>
      <c r="L71" s="14"/>
      <c r="M71" s="28" t="s">
        <v>135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J72" s="12" t="s">
        <v>133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O49" activePane="bottomRight" state="frozen"/>
      <selection pane="topRight" activeCell="B1" sqref="B1"/>
      <selection pane="bottomLeft" activeCell="A5" sqref="A5"/>
      <selection pane="bottomRight" activeCell="P68" sqref="P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123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2108.4899999999998</v>
      </c>
      <c r="C12" s="25">
        <v>2661.62</v>
      </c>
      <c r="D12" s="25">
        <v>3179.94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7950.0499999999993</v>
      </c>
      <c r="AI12" s="25">
        <v>7878.11</v>
      </c>
      <c r="AJ12" s="66">
        <f>+AI12-AH12</f>
        <v>-71.9399999999996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568.5</v>
      </c>
      <c r="C15" s="22">
        <v>329</v>
      </c>
      <c r="D15" s="22">
        <v>161.5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1059</v>
      </c>
    </row>
    <row r="16" spans="1:36" s="31" customFormat="1" x14ac:dyDescent="0.25">
      <c r="A16" s="29" t="s">
        <v>20</v>
      </c>
      <c r="B16" s="30">
        <v>105</v>
      </c>
      <c r="C16" s="30">
        <v>166</v>
      </c>
      <c r="D16" s="30">
        <v>187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458</v>
      </c>
      <c r="AJ16" s="67"/>
    </row>
    <row r="17" spans="1:36" customFormat="1" x14ac:dyDescent="0.25">
      <c r="A17" s="45" t="s">
        <v>27</v>
      </c>
      <c r="B17" s="21">
        <f>B16*$B$8</f>
        <v>601.65000000000009</v>
      </c>
      <c r="C17" s="21">
        <f>C16*$B$8</f>
        <v>951.18000000000006</v>
      </c>
      <c r="D17" s="21">
        <f t="shared" ref="D17:AG17" si="2">D16*$B$8</f>
        <v>1071.51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2624.34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105</v>
      </c>
      <c r="C22" s="19">
        <f t="shared" ref="C22:AG23" si="5">+C16+C18+C20</f>
        <v>166</v>
      </c>
      <c r="D22" s="19">
        <f t="shared" si="5"/>
        <v>187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458</v>
      </c>
    </row>
    <row r="23" spans="1:36" customFormat="1" x14ac:dyDescent="0.25">
      <c r="A23" s="46" t="s">
        <v>26</v>
      </c>
      <c r="B23" s="18">
        <f>+B17+B19+B21</f>
        <v>601.65000000000009</v>
      </c>
      <c r="C23" s="18">
        <f t="shared" si="5"/>
        <v>951.18000000000006</v>
      </c>
      <c r="D23" s="18">
        <f t="shared" si="5"/>
        <v>1071.51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2624.34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817.76</v>
      </c>
      <c r="C49" s="43">
        <v>919.85</v>
      </c>
      <c r="D49" s="43">
        <v>1609.05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3346.66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114.57</v>
      </c>
      <c r="C53" s="43">
        <v>435.35</v>
      </c>
      <c r="D53" s="43">
        <v>147.97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697.8900000000001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28.65</v>
      </c>
      <c r="D55" s="43">
        <v>188.99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217.64000000000001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2102.48</v>
      </c>
      <c r="C64" s="51">
        <f t="shared" ref="C64:AG64" si="21">+C15+C23+C31+C39+C47+C48+C49+C50+C51+C52+C53+C54+C55+C56+C57+C58+C59+C60+C61+C62+C63</f>
        <v>2664.03</v>
      </c>
      <c r="D64" s="51">
        <f t="shared" si="21"/>
        <v>3179.0199999999995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7945.53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2108.4899999999998</v>
      </c>
      <c r="C67" s="55">
        <f t="shared" ref="C67:L67" si="23">C12</f>
        <v>2661.62</v>
      </c>
      <c r="D67" s="55">
        <f t="shared" si="23"/>
        <v>3179.94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7950.0499999999993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2108.4899999999998</v>
      </c>
      <c r="C69" s="57">
        <f t="shared" ref="C69:AG69" si="25">+C67+C68</f>
        <v>2661.62</v>
      </c>
      <c r="D69" s="57">
        <f t="shared" si="25"/>
        <v>3179.94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7950.0499999999993</v>
      </c>
    </row>
    <row r="70" spans="1:34" customFormat="1" ht="15" customHeight="1" x14ac:dyDescent="0.25">
      <c r="A70" s="56" t="s">
        <v>95</v>
      </c>
      <c r="B70" s="55">
        <f t="shared" ref="B70:AG70" si="26">+B64-B69</f>
        <v>-6.0099999999997635</v>
      </c>
      <c r="C70" s="55">
        <f t="shared" si="26"/>
        <v>2.4100000000003092</v>
      </c>
      <c r="D70" s="55">
        <f t="shared" si="26"/>
        <v>-0.92000000000052751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-4.5199999999999818</v>
      </c>
    </row>
    <row r="71" spans="1:34" ht="95.25" customHeight="1" x14ac:dyDescent="0.25">
      <c r="A71" s="74" t="s">
        <v>96</v>
      </c>
      <c r="B71" s="14" t="s">
        <v>124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5.84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2658.35</v>
      </c>
      <c r="C12" s="25">
        <v>6518.7</v>
      </c>
      <c r="D12" s="25">
        <v>1829.73</v>
      </c>
      <c r="E12" s="25">
        <v>1744.97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12751.749999999998</v>
      </c>
      <c r="AI12" s="25">
        <v>12680.42</v>
      </c>
      <c r="AJ12" s="66">
        <f>+AI12-AH12</f>
        <v>-71.329999999998108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702</v>
      </c>
      <c r="C15" s="22">
        <v>1302.5</v>
      </c>
      <c r="D15" s="22">
        <v>634</v>
      </c>
      <c r="E15" s="22">
        <v>351.5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2990</v>
      </c>
    </row>
    <row r="16" spans="1:36" s="31" customFormat="1" x14ac:dyDescent="0.25">
      <c r="A16" s="29" t="s">
        <v>20</v>
      </c>
      <c r="B16" s="30">
        <v>68</v>
      </c>
      <c r="C16" s="30">
        <v>339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407</v>
      </c>
      <c r="AJ16" s="67"/>
    </row>
    <row r="17" spans="1:36" customFormat="1" x14ac:dyDescent="0.25">
      <c r="A17" s="45" t="s">
        <v>27</v>
      </c>
      <c r="B17" s="21">
        <f>B16*$B$8</f>
        <v>389.64000000000004</v>
      </c>
      <c r="C17" s="21">
        <f>C16*$B$8</f>
        <v>1942.4700000000003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2332.11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68</v>
      </c>
      <c r="C22" s="19">
        <f t="shared" ref="C22:AG23" si="5">+C16+C18+C20</f>
        <v>339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407</v>
      </c>
    </row>
    <row r="23" spans="1:36" customFormat="1" x14ac:dyDescent="0.25">
      <c r="A23" s="46" t="s">
        <v>26</v>
      </c>
      <c r="B23" s="18">
        <f>+B17+B19+B21</f>
        <v>389.64000000000004</v>
      </c>
      <c r="C23" s="18">
        <f t="shared" si="5"/>
        <v>1942.4700000000003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2332.11</v>
      </c>
    </row>
    <row r="24" spans="1:36" x14ac:dyDescent="0.25">
      <c r="A24" s="13" t="s">
        <v>28</v>
      </c>
      <c r="B24" s="33"/>
      <c r="C24" s="33">
        <v>50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292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292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292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22.41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22.41</v>
      </c>
    </row>
    <row r="41" spans="1:34" customFormat="1" x14ac:dyDescent="0.25">
      <c r="A41" s="45" t="s">
        <v>44</v>
      </c>
      <c r="B41" s="21">
        <f>B40*$B$8</f>
        <v>128.4093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128.4093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22.41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22.41</v>
      </c>
    </row>
    <row r="47" spans="1:34" customFormat="1" x14ac:dyDescent="0.25">
      <c r="A47" s="46" t="s">
        <v>48</v>
      </c>
      <c r="B47" s="18">
        <f>+B41+B43+B45</f>
        <v>128.4093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128.4093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1404.34</v>
      </c>
      <c r="C49" s="43">
        <v>2542.33</v>
      </c>
      <c r="D49" s="43">
        <v>1073.17</v>
      </c>
      <c r="E49" s="43">
        <v>1289.5999999999999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6309.4400000000005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34.07</v>
      </c>
      <c r="C53" s="43">
        <v>425.71</v>
      </c>
      <c r="D53" s="43">
        <v>125.48</v>
      </c>
      <c r="E53" s="43">
        <v>105.03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690.29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21.11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21.11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2658.4593</v>
      </c>
      <c r="C64" s="51">
        <f t="shared" ref="C64:AG64" si="21">+C15+C23+C31+C39+C47+C48+C49+C50+C51+C52+C53+C54+C55+C56+C57+C58+C59+C60+C61+C62+C63</f>
        <v>6526.12</v>
      </c>
      <c r="D64" s="51">
        <f t="shared" si="21"/>
        <v>1832.65</v>
      </c>
      <c r="E64" s="51">
        <f t="shared" si="21"/>
        <v>1746.1299999999999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12763.359299999998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2658.35</v>
      </c>
      <c r="C67" s="55">
        <f t="shared" ref="C67:L67" si="23">C12</f>
        <v>6518.7</v>
      </c>
      <c r="D67" s="55">
        <f t="shared" si="23"/>
        <v>1829.73</v>
      </c>
      <c r="E67" s="55">
        <f t="shared" si="23"/>
        <v>1744.97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12751.749999999998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2658.35</v>
      </c>
      <c r="C69" s="57">
        <f t="shared" ref="C69:AG69" si="25">+C67+C68</f>
        <v>6518.7</v>
      </c>
      <c r="D69" s="57">
        <f t="shared" si="25"/>
        <v>1829.73</v>
      </c>
      <c r="E69" s="57">
        <f t="shared" si="25"/>
        <v>1744.97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12751.749999999998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0.10930000000007567</v>
      </c>
      <c r="C70" s="55">
        <f t="shared" si="26"/>
        <v>7.4200000000000728</v>
      </c>
      <c r="D70" s="55">
        <f t="shared" si="26"/>
        <v>2.9200000000000728</v>
      </c>
      <c r="E70" s="55">
        <f t="shared" si="26"/>
        <v>1.1599999999998545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11.609300000000076</v>
      </c>
    </row>
    <row r="71" spans="1:34" ht="107.25" customHeight="1" x14ac:dyDescent="0.25">
      <c r="A71" s="74" t="s">
        <v>96</v>
      </c>
      <c r="B71" s="14"/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127</v>
      </c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13" activePane="bottomRight" state="frozen"/>
      <selection pane="topRight" activeCell="B1" sqref="B1"/>
      <selection pane="bottomLeft" activeCell="A5" sqref="A5"/>
      <selection pane="bottomRight" activeCell="AH36" sqref="AH3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850.8</v>
      </c>
      <c r="C12" s="25">
        <v>2512.89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3363.6899999999996</v>
      </c>
      <c r="AI12" s="25">
        <v>22482.13</v>
      </c>
      <c r="AJ12" s="66">
        <f>+AI12-AH12</f>
        <v>19118.440000000002</v>
      </c>
    </row>
    <row r="13" spans="1:36" ht="19.5" customHeight="1" x14ac:dyDescent="0.25">
      <c r="A13" s="24" t="s">
        <v>117</v>
      </c>
      <c r="B13" s="25">
        <v>12</v>
      </c>
      <c r="C13" s="25">
        <v>24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36</v>
      </c>
      <c r="AI13" s="25"/>
      <c r="AJ13" s="66">
        <f>+AI13-AH13</f>
        <v>-36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16</v>
      </c>
      <c r="C15" s="22">
        <v>21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37</v>
      </c>
    </row>
    <row r="16" spans="1:36" s="31" customFormat="1" x14ac:dyDescent="0.25">
      <c r="A16" s="29" t="s">
        <v>20</v>
      </c>
      <c r="B16" s="30">
        <v>49</v>
      </c>
      <c r="C16" s="30">
        <v>203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252</v>
      </c>
      <c r="AJ16" s="67"/>
    </row>
    <row r="17" spans="1:36" customFormat="1" x14ac:dyDescent="0.25">
      <c r="A17" s="45" t="s">
        <v>27</v>
      </c>
      <c r="B17" s="21">
        <f>B16*$B$8</f>
        <v>280.77000000000004</v>
      </c>
      <c r="C17" s="21">
        <f>C16*$B$8</f>
        <v>1163.19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1443.96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49</v>
      </c>
      <c r="C22" s="19">
        <f t="shared" ref="C22:AG23" si="5">+C16+C18+C20</f>
        <v>203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252</v>
      </c>
    </row>
    <row r="23" spans="1:36" customFormat="1" x14ac:dyDescent="0.25">
      <c r="A23" s="46" t="s">
        <v>26</v>
      </c>
      <c r="B23" s="18">
        <f>+B17+B19+B21</f>
        <v>280.77000000000004</v>
      </c>
      <c r="C23" s="18">
        <f t="shared" si="5"/>
        <v>1163.19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1443.96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14.32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14.32</v>
      </c>
    </row>
    <row r="41" spans="1:34" customFormat="1" x14ac:dyDescent="0.25">
      <c r="A41" s="45" t="s">
        <v>44</v>
      </c>
      <c r="B41" s="21">
        <f>B40*$B$8</f>
        <v>82.053600000000003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82.053600000000003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14.32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14.32</v>
      </c>
    </row>
    <row r="47" spans="1:34" customFormat="1" x14ac:dyDescent="0.25">
      <c r="A47" s="46" t="s">
        <v>48</v>
      </c>
      <c r="B47" s="18">
        <f>+B41+B43+B45</f>
        <v>82.053600000000003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82.053600000000003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454.14</v>
      </c>
      <c r="C49" s="43">
        <v>1182.07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1636.21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43.95</v>
      </c>
      <c r="C53" s="43">
        <v>131.47999999999999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175.43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43.66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43.66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876.91360000000009</v>
      </c>
      <c r="C64" s="51">
        <f t="shared" ref="C64:AG64" si="21">+C15+C23+C31+C39+C47+C48+C49+C50+C51+C52+C53+C54+C55+C56+C57+C58+C59+C60+C61+C62+C63</f>
        <v>2541.4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3418.3136000000004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850.8</v>
      </c>
      <c r="C67" s="55">
        <f t="shared" ref="C67:L67" si="23">C12</f>
        <v>2512.89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3363.6899999999996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24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48</v>
      </c>
    </row>
    <row r="69" spans="1:34" customFormat="1" x14ac:dyDescent="0.25">
      <c r="A69" s="56" t="s">
        <v>94</v>
      </c>
      <c r="B69" s="57">
        <f>+B67+B68</f>
        <v>874.8</v>
      </c>
      <c r="C69" s="57">
        <f t="shared" ref="C69:AG69" si="25">+C67+C68</f>
        <v>2536.89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3411.6899999999996</v>
      </c>
    </row>
    <row r="70" spans="1:34" customFormat="1" ht="15" customHeight="1" x14ac:dyDescent="0.25">
      <c r="A70" s="56" t="s">
        <v>95</v>
      </c>
      <c r="B70" s="55">
        <f t="shared" ref="B70:AG70" si="26">+B64-B69</f>
        <v>2.1136000000001332</v>
      </c>
      <c r="C70" s="55">
        <f t="shared" si="26"/>
        <v>4.5100000000002183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6.6236000000003514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70" sqref="A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266.48</v>
      </c>
      <c r="C12" s="25">
        <v>5249.32</v>
      </c>
      <c r="D12" s="25">
        <v>289.27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5805.07</v>
      </c>
      <c r="AI12" s="25"/>
      <c r="AJ12" s="66">
        <f>+AI12-AH12</f>
        <v>-5805.07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20</v>
      </c>
      <c r="C15" s="22">
        <v>16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36</v>
      </c>
    </row>
    <row r="16" spans="1:36" s="31" customFormat="1" x14ac:dyDescent="0.25">
      <c r="A16" s="29" t="s">
        <v>20</v>
      </c>
      <c r="B16" s="30">
        <v>18</v>
      </c>
      <c r="C16" s="30">
        <v>571</v>
      </c>
      <c r="D16" s="30">
        <v>14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603</v>
      </c>
      <c r="AJ16" s="67"/>
    </row>
    <row r="17" spans="1:36" customFormat="1" x14ac:dyDescent="0.25">
      <c r="A17" s="45" t="s">
        <v>27</v>
      </c>
      <c r="B17" s="21">
        <f>B16*$B$8</f>
        <v>103.14000000000001</v>
      </c>
      <c r="C17" s="21">
        <f>C16*$B$8</f>
        <v>3271.8300000000004</v>
      </c>
      <c r="D17" s="21">
        <f t="shared" ref="D17:AG17" si="2">D16*$B$8</f>
        <v>80.22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3455.19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</v>
      </c>
      <c r="C22" s="19">
        <f t="shared" ref="C22:AG23" si="5">+C16+C18+C20</f>
        <v>571</v>
      </c>
      <c r="D22" s="19">
        <f t="shared" si="5"/>
        <v>14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603</v>
      </c>
    </row>
    <row r="23" spans="1:36" customFormat="1" x14ac:dyDescent="0.25">
      <c r="A23" s="46" t="s">
        <v>26</v>
      </c>
      <c r="B23" s="18">
        <f>+B17+B19+B21</f>
        <v>103.14000000000001</v>
      </c>
      <c r="C23" s="18">
        <f t="shared" si="5"/>
        <v>3271.8300000000004</v>
      </c>
      <c r="D23" s="18">
        <f t="shared" si="5"/>
        <v>80.22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3455.19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12.19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12.19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69.848700000000008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69.848700000000008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12.19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12.19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69.848700000000008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69.848700000000008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48.62</v>
      </c>
      <c r="C49" s="43">
        <v>1881.44</v>
      </c>
      <c r="D49" s="43">
        <v>223.36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2153.42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90.47</v>
      </c>
      <c r="C53" s="43">
        <v>11.95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102.42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5.73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5.73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267.96000000000004</v>
      </c>
      <c r="C64" s="51">
        <f t="shared" ref="C64:AG64" si="21">+C15+C23+C31+C39+C47+C48+C49+C50+C51+C52+C53+C54+C55+C56+C57+C58+C59+C60+C61+C62+C63</f>
        <v>5251.0687000000007</v>
      </c>
      <c r="D64" s="51">
        <f t="shared" si="21"/>
        <v>303.58000000000004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5822.6087000000007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266.48</v>
      </c>
      <c r="C67" s="55">
        <f t="shared" ref="C67:L67" si="23">C12</f>
        <v>5249.32</v>
      </c>
      <c r="D67" s="55">
        <f t="shared" si="23"/>
        <v>289.27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5805.07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266.48</v>
      </c>
      <c r="C69" s="57">
        <f t="shared" ref="C69:AG69" si="25">+C67+C68</f>
        <v>5249.32</v>
      </c>
      <c r="D69" s="57">
        <f t="shared" si="25"/>
        <v>289.27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5805.07</v>
      </c>
    </row>
    <row r="70" spans="1:34" customFormat="1" ht="15" customHeight="1" x14ac:dyDescent="0.25">
      <c r="A70" s="56" t="s">
        <v>95</v>
      </c>
      <c r="B70" s="55">
        <f t="shared" ref="B70:AG70" si="26">+B64-B69</f>
        <v>1.4800000000000182</v>
      </c>
      <c r="C70" s="55">
        <f t="shared" si="26"/>
        <v>1.7487000000010084</v>
      </c>
      <c r="D70" s="55">
        <f t="shared" si="26"/>
        <v>14.310000000000059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17.538700000001086</v>
      </c>
    </row>
    <row r="71" spans="1:34" ht="96" customHeight="1" x14ac:dyDescent="0.25">
      <c r="A71" s="74" t="s">
        <v>96</v>
      </c>
      <c r="B71" s="14"/>
      <c r="C71" s="14"/>
      <c r="D71" s="14" t="s">
        <v>125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5.84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752.2</v>
      </c>
      <c r="C12" s="25">
        <v>5842.19</v>
      </c>
      <c r="D12" s="25">
        <v>2231.1</v>
      </c>
      <c r="E12" s="25">
        <v>3602.61</v>
      </c>
      <c r="F12" s="25">
        <v>2129.81</v>
      </c>
      <c r="G12" s="25">
        <v>4223.12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18781.03</v>
      </c>
      <c r="AI12" s="25">
        <v>18590.22</v>
      </c>
      <c r="AJ12" s="66">
        <f>+AI12-AH12</f>
        <v>-190.80999999999767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137.5</v>
      </c>
      <c r="C15" s="22">
        <v>378</v>
      </c>
      <c r="D15" s="22">
        <v>206</v>
      </c>
      <c r="E15" s="22">
        <v>114.5</v>
      </c>
      <c r="F15" s="22">
        <v>198.5</v>
      </c>
      <c r="G15" s="22">
        <v>160.5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1195</v>
      </c>
    </row>
    <row r="16" spans="1:36" s="31" customFormat="1" x14ac:dyDescent="0.25">
      <c r="A16" s="29" t="s">
        <v>20</v>
      </c>
      <c r="B16" s="30">
        <v>37</v>
      </c>
      <c r="C16" s="30">
        <v>544</v>
      </c>
      <c r="D16" s="30">
        <v>128</v>
      </c>
      <c r="E16" s="30">
        <v>180</v>
      </c>
      <c r="F16" s="30">
        <v>82</v>
      </c>
      <c r="G16" s="30">
        <v>285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1256</v>
      </c>
      <c r="AJ16" s="67"/>
    </row>
    <row r="17" spans="1:36" customFormat="1" x14ac:dyDescent="0.25">
      <c r="A17" s="45" t="s">
        <v>27</v>
      </c>
      <c r="B17" s="21">
        <f>B16*$B$8</f>
        <v>212.01000000000002</v>
      </c>
      <c r="C17" s="21">
        <f>C16*$B$8</f>
        <v>3117.1200000000003</v>
      </c>
      <c r="D17" s="21">
        <f t="shared" ref="D17:AG17" si="2">D16*$B$8</f>
        <v>733.44</v>
      </c>
      <c r="E17" s="21">
        <f t="shared" si="2"/>
        <v>1031.4000000000001</v>
      </c>
      <c r="F17" s="21">
        <f t="shared" si="2"/>
        <v>469.86</v>
      </c>
      <c r="G17" s="21">
        <f t="shared" si="2"/>
        <v>1633.0500000000002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7196.880000000001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37</v>
      </c>
      <c r="C22" s="19">
        <f t="shared" ref="C22:AG23" si="5">+C16+C18+C20</f>
        <v>544</v>
      </c>
      <c r="D22" s="19">
        <f t="shared" si="5"/>
        <v>128</v>
      </c>
      <c r="E22" s="19">
        <f t="shared" si="5"/>
        <v>180</v>
      </c>
      <c r="F22" s="19">
        <f t="shared" si="5"/>
        <v>82</v>
      </c>
      <c r="G22" s="19">
        <f t="shared" si="5"/>
        <v>285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1256</v>
      </c>
    </row>
    <row r="23" spans="1:36" customFormat="1" x14ac:dyDescent="0.25">
      <c r="A23" s="46" t="s">
        <v>26</v>
      </c>
      <c r="B23" s="18">
        <f>+B17+B19+B21</f>
        <v>212.01000000000002</v>
      </c>
      <c r="C23" s="18">
        <f t="shared" si="5"/>
        <v>3117.1200000000003</v>
      </c>
      <c r="D23" s="18">
        <f t="shared" si="5"/>
        <v>733.44</v>
      </c>
      <c r="E23" s="18">
        <f t="shared" si="5"/>
        <v>1031.4000000000001</v>
      </c>
      <c r="F23" s="18">
        <f t="shared" si="5"/>
        <v>469.86</v>
      </c>
      <c r="G23" s="18">
        <f t="shared" si="5"/>
        <v>1633.0500000000002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7196.880000000001</v>
      </c>
    </row>
    <row r="24" spans="1:36" x14ac:dyDescent="0.25">
      <c r="A24" s="13" t="s">
        <v>28</v>
      </c>
      <c r="B24" s="33"/>
      <c r="C24" s="33"/>
      <c r="D24" s="33"/>
      <c r="E24" s="33">
        <v>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29.2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29.2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5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29.2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400.11</v>
      </c>
      <c r="C49" s="43">
        <v>2279.1799999999998</v>
      </c>
      <c r="D49" s="43"/>
      <c r="E49" s="43"/>
      <c r="F49" s="43">
        <v>1311.05</v>
      </c>
      <c r="G49" s="43">
        <v>2059.06</v>
      </c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6049.4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875.1</v>
      </c>
      <c r="E52" s="43">
        <v>2374.19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3249.29</v>
      </c>
    </row>
    <row r="53" spans="1:34" x14ac:dyDescent="0.25">
      <c r="A53" s="17" t="s">
        <v>18</v>
      </c>
      <c r="B53" s="43">
        <v>4.32</v>
      </c>
      <c r="C53" s="43">
        <v>75.739999999999995</v>
      </c>
      <c r="D53" s="43">
        <v>391.12</v>
      </c>
      <c r="E53" s="43">
        <v>58.68</v>
      </c>
      <c r="F53" s="43">
        <v>152.82</v>
      </c>
      <c r="G53" s="43">
        <v>306.67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989.35000000000014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>
        <v>75.75</v>
      </c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75.75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>
        <v>28.77</v>
      </c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28.77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753.94</v>
      </c>
      <c r="C64" s="51">
        <f t="shared" ref="C64:AG64" si="21">+C15+C23+C31+C39+C47+C48+C49+C50+C51+C52+C53+C54+C55+C56+C57+C58+C59+C60+C61+C62+C63</f>
        <v>5850.04</v>
      </c>
      <c r="D64" s="51">
        <f t="shared" si="21"/>
        <v>2234.4299999999998</v>
      </c>
      <c r="E64" s="51">
        <f t="shared" si="21"/>
        <v>3607.97</v>
      </c>
      <c r="F64" s="51">
        <f t="shared" si="21"/>
        <v>2132.23</v>
      </c>
      <c r="G64" s="51">
        <f t="shared" si="21"/>
        <v>4235.03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18813.64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752.2</v>
      </c>
      <c r="C67" s="55">
        <f t="shared" ref="C67:L67" si="23">C12</f>
        <v>5842.19</v>
      </c>
      <c r="D67" s="55">
        <f t="shared" si="23"/>
        <v>2231.1</v>
      </c>
      <c r="E67" s="55">
        <f t="shared" si="23"/>
        <v>3602.61</v>
      </c>
      <c r="F67" s="55">
        <f t="shared" si="23"/>
        <v>2129.81</v>
      </c>
      <c r="G67" s="55">
        <f t="shared" si="23"/>
        <v>4223.12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18781.03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752.2</v>
      </c>
      <c r="C69" s="57">
        <f t="shared" ref="C69:AG69" si="25">+C67+C68</f>
        <v>5842.19</v>
      </c>
      <c r="D69" s="57">
        <f t="shared" si="25"/>
        <v>2231.1</v>
      </c>
      <c r="E69" s="57">
        <f t="shared" si="25"/>
        <v>3602.61</v>
      </c>
      <c r="F69" s="57">
        <f t="shared" si="25"/>
        <v>2129.81</v>
      </c>
      <c r="G69" s="57">
        <f t="shared" si="25"/>
        <v>4223.12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18781.03</v>
      </c>
    </row>
    <row r="70" spans="1:34" customFormat="1" ht="15" customHeight="1" x14ac:dyDescent="0.25">
      <c r="A70" s="56" t="s">
        <v>95</v>
      </c>
      <c r="B70" s="55">
        <f t="shared" ref="B70:AG70" si="26">+B64-B69</f>
        <v>1.7400000000000091</v>
      </c>
      <c r="C70" s="55">
        <f t="shared" si="26"/>
        <v>7.8500000000003638</v>
      </c>
      <c r="D70" s="55">
        <f t="shared" si="26"/>
        <v>3.3299999999999272</v>
      </c>
      <c r="E70" s="55">
        <f t="shared" si="26"/>
        <v>5.3599999999996726</v>
      </c>
      <c r="F70" s="55">
        <f t="shared" si="26"/>
        <v>2.4200000000000728</v>
      </c>
      <c r="G70" s="55">
        <f t="shared" si="26"/>
        <v>11.909999999999854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32.6099999999999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2022-07-25T15:52:54Z</dcterms:modified>
</cp:coreProperties>
</file>