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JULIO 2022\"/>
    </mc:Choice>
  </mc:AlternateContent>
  <bookViews>
    <workbookView xWindow="0" yWindow="0" windowWidth="11490" windowHeight="4560" firstSheet="6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AH23" i="149" s="1"/>
  <c r="F11" i="145" s="1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P64" i="152"/>
  <c r="P70" i="152" s="1"/>
  <c r="AF64" i="152"/>
  <c r="AF70" i="152" s="1"/>
  <c r="X64" i="152"/>
  <c r="X70" i="152" s="1"/>
  <c r="H64" i="152"/>
  <c r="H70" i="152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D39" i="40" s="1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Z64" i="40"/>
  <c r="Z70" i="40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E64" i="40" l="1"/>
  <c r="AE70" i="40" s="1"/>
  <c r="L69" i="40"/>
  <c r="T64" i="40"/>
  <c r="AF64" i="40"/>
  <c r="AF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G23" i="40" l="1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<sst xmlns="http://schemas.openxmlformats.org/spreadsheetml/2006/main" count="754" uniqueCount="137">
  <si>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</si>
  <si>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</si>
  <si>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</si>
  <si>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</si>
  <si>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</si>
  <si>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</si>
  <si>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</si>
  <si>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</si>
  <si>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</si>
  <si>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</si>
  <si>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</si>
  <si>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</si>
  <si>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</si>
  <si>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</si>
  <si>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</si>
  <si>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</si>
  <si>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</si>
  <si>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</si>
  <si>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</si>
  <si>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</si>
  <si>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</si>
  <si>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</si>
  <si>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</si>
  <si>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</si>
  <si>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</si>
  <si>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</si>
  <si>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</si>
  <si>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</si>
  <si>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</si>
  <si>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</si>
  <si>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</si>
  <si>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</si>
  <si>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</si>
  <si>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</si>
  <si>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</si>
  <si>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</si>
  <si>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</si>
  <si>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</si>
  <si>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</si>
  <si>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</si>
  <si>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</si>
  <si>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</si>
  <si>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</si>
  <si>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</si>
  <si>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</si>
  <si>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</si>
  <si>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</si>
  <si>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</si>
  <si>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</si>
  <si>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</si>
  <si>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</si>
  <si>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</si>
  <si>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</si>
  <si>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</si>
  <si>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</si>
  <si>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</si>
  <si>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</si>
  <si>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</si>
  <si>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</si>
  <si>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</si>
  <si>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</si>
  <si>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</si>
  <si>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</si>
  <si>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</si>
  <si>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</si>
  <si>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</si>
  <si>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</si>
  <si>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</si>
  <si>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</si>
  <si>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</si>
  <si>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</si>
  <si>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</si>
  <si>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</si>
  <si>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</si>
  <si>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</si>
  <si>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</si>
  <si>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</si>
  <si>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</si>
  <si>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</si>
  <si>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</si>
  <si>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</si>
  <si>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</si>
  <si>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</si>
  <si>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</si>
  <si>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</si>
  <si>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</si>
  <si>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</si>
  <si>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</si>
  <si>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</si>
  <si>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</si>
  <si>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</si>
  <si>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</si>
  <si>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</si>
  <si>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</si>
  <si>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</si>
  <si>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</si>
  <si>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</si>
  <si>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</si>
  <si>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</si>
  <si>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</si>
  <si>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</si>
  <si>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</si>
  <si>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</si>
  <si>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</si>
  <si>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</si>
  <si>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</si>
  <si>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</si>
  <si>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</si>
  <si>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</si>
  <si>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</si>
  <si>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</si>
  <si>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</si>
  <si>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</si>
  <si>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</si>
  <si>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</si>
  <si>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</si>
  <si>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</si>
  <si>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</si>
  <si>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</si>
  <si>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</si>
  <si>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</si>
  <si>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</si>
  <si>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</si>
  <si>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84.80</t>
  </si>
  <si>
    <t>FONDO 87.50</t>
  </si>
  <si>
    <t>FONDO 59.50</t>
  </si>
  <si>
    <t>FONDO 17.50</t>
  </si>
  <si>
    <t>mal registro de0.40$</t>
  </si>
  <si>
    <t>fondo 126.00</t>
  </si>
  <si>
    <t>fondo 55.50</t>
  </si>
  <si>
    <t>nota a credito de10$</t>
  </si>
  <si>
    <t>fondo8.50</t>
  </si>
  <si>
    <t>faltante en efectivo</t>
  </si>
  <si>
    <t>fondo 31.50</t>
  </si>
  <si>
    <t>MAL REGISTRO 0.39$.</t>
  </si>
  <si>
    <t>INTERCAMBIO DE 5$</t>
  </si>
  <si>
    <t>POR 5 EUOS.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</si>
</sst>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81273.739999999991</v>
      </c>
      <c r="C2" s="42">
        <f>MODELO!AH12</f>
        <v>32765.879999999997</v>
      </c>
      <c r="D2" s="42">
        <f>EXQUISITECES!AH12</f>
        <v>12344.22</v>
      </c>
      <c r="E2" s="42">
        <f>HOYADA!AH12</f>
        <v>10857.71</v>
      </c>
      <c r="F2" s="42">
        <f>FARMASTOP!AH12</f>
        <v>3120.27</v>
      </c>
      <c r="G2" s="42">
        <f>BOCAS!AH12</f>
        <v>6532.39</v>
      </c>
      <c r="H2" s="42">
        <f>LAGUNETICA!AH12</f>
        <v>23245.040000000001</v>
      </c>
      <c r="I2" s="42">
        <f>SANANTONIO!AH12</f>
        <v>0</v>
      </c>
      <c r="J2" s="42">
        <f>SUM(B2:I2)</f>
        <v>170139.25</v>
      </c>
    </row>
    <row r="3" spans="1:10" x14ac:dyDescent="0.25">
      <c r="A3" s="45" t="s">
        <v>0</v>
      </c>
      <c r="B3" s="42">
        <f>AUTOMERCADO!AH15</f>
        <v>2137</v>
      </c>
      <c r="C3" s="42">
        <f>MODELO!AH15</f>
        <v>2079</v>
      </c>
      <c r="D3" s="42">
        <f>EXQUISITECES!AH15</f>
        <v>490.5</v>
      </c>
      <c r="E3" s="42">
        <f>HOYADA!AH15</f>
        <v>1413</v>
      </c>
      <c r="F3" s="42">
        <f>FARMASTOP!AH15</f>
        <v>67</v>
      </c>
      <c r="G3" s="42">
        <f>BOCAS!AH15</f>
        <v>203.5</v>
      </c>
      <c r="H3" s="42">
        <f>LAGUNETICA!AH15</f>
        <v>1807.5</v>
      </c>
      <c r="I3" s="42">
        <f>SANANTONIO!AH15</f>
        <v>0</v>
      </c>
      <c r="J3" s="42">
        <f t="shared" ref="J3:J52" si="0">SUM(B3:I3)</f>
        <v>8197.5</v>
      </c>
    </row>
    <row r="4" spans="1:10" x14ac:dyDescent="0.25">
      <c r="A4" s="70" t="s">
        <v>20</v>
      </c>
      <c r="B4" s="42">
        <f>AUTOMERCADO!AH16</f>
        <v>6662</v>
      </c>
      <c r="C4" s="42">
        <f>MODELO!AH16</f>
        <v>2477</v>
      </c>
      <c r="D4" s="42">
        <f>EXQUISITECES!AH16</f>
        <v>1039</v>
      </c>
      <c r="E4" s="42">
        <f>HOYADA!AH16</f>
        <v>644</v>
      </c>
      <c r="F4" s="42">
        <f>FARMASTOP!AH16</f>
        <v>206</v>
      </c>
      <c r="G4" s="42">
        <f>BOCAS!AH16</f>
        <v>620</v>
      </c>
      <c r="H4" s="42">
        <f>LAGUNETICA!AH16</f>
        <v>1768</v>
      </c>
      <c r="I4" s="42">
        <f>SANANTONIO!AH16</f>
        <v>0</v>
      </c>
      <c r="J4" s="42">
        <f t="shared" si="0"/>
        <v>13416</v>
      </c>
    </row>
    <row r="5" spans="1:10" x14ac:dyDescent="0.25">
      <c r="A5" s="45" t="s">
        <v>27</v>
      </c>
      <c r="B5" s="42">
        <f>AUTOMERCADO!AH17</f>
        <v>38173.259999999995</v>
      </c>
      <c r="C5" s="42">
        <f>MODELO!AH17</f>
        <v>14193.210000000005</v>
      </c>
      <c r="D5" s="42">
        <f>EXQUISITECES!AH17</f>
        <v>5953.4700000000012</v>
      </c>
      <c r="E5" s="42">
        <f>HOYADA!AH17</f>
        <v>3690.1200000000003</v>
      </c>
      <c r="F5" s="42">
        <f>FARMASTOP!AH17</f>
        <v>1180.3800000000001</v>
      </c>
      <c r="G5" s="42">
        <f>BOCAS!AH17</f>
        <v>3552.6000000000004</v>
      </c>
      <c r="H5" s="42">
        <f>LAGUNETICA!AH17</f>
        <v>10130.640000000001</v>
      </c>
      <c r="I5" s="42">
        <f>SANANTONIO!AH17</f>
        <v>0</v>
      </c>
      <c r="J5" s="42">
        <f t="shared" si="0"/>
        <v>76873.680000000008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6662</v>
      </c>
      <c r="C10" s="42">
        <f>MODELO!AH22</f>
        <v>2477</v>
      </c>
      <c r="D10" s="42">
        <f>EXQUISITECES!AH22</f>
        <v>1039</v>
      </c>
      <c r="E10" s="42">
        <f>HOYADA!AH22</f>
        <v>644</v>
      </c>
      <c r="F10" s="42">
        <f>FARMASTOP!AH22</f>
        <v>206</v>
      </c>
      <c r="G10" s="42">
        <f>BOCAS!AH22</f>
        <v>620</v>
      </c>
      <c r="H10" s="42">
        <f>LAGUNETICA!AH22</f>
        <v>1768</v>
      </c>
      <c r="I10" s="42">
        <f>SANANTONIO!AH22</f>
        <v>0</v>
      </c>
      <c r="J10" s="42">
        <f t="shared" si="0"/>
        <v>13416</v>
      </c>
    </row>
    <row r="11" spans="1:10" x14ac:dyDescent="0.25">
      <c r="A11" s="46" t="s">
        <v>26</v>
      </c>
      <c r="B11" s="42">
        <f>AUTOMERCADO!AH23</f>
        <v>38173.259999999995</v>
      </c>
      <c r="C11" s="42">
        <f>MODELO!AH23</f>
        <v>14193.210000000005</v>
      </c>
      <c r="D11" s="42">
        <f>EXQUISITECES!AH23</f>
        <v>5953.4700000000012</v>
      </c>
      <c r="E11" s="42">
        <f>HOYADA!AH23</f>
        <v>3690.1200000000003</v>
      </c>
      <c r="F11" s="42">
        <f>FARMASTOP!AH23</f>
        <v>1180.3800000000001</v>
      </c>
      <c r="G11" s="42">
        <f>BOCAS!AH23</f>
        <v>3552.6000000000004</v>
      </c>
      <c r="H11" s="42">
        <f>LAGUNETICA!AH23</f>
        <v>10130.640000000001</v>
      </c>
      <c r="I11" s="42">
        <f>SANANTONIO!AH23</f>
        <v>0</v>
      </c>
      <c r="J11" s="42">
        <f t="shared" si="0"/>
        <v>76873.680000000008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20</v>
      </c>
      <c r="I12" s="42">
        <f>SANANTONIO!AH24</f>
        <v>0</v>
      </c>
      <c r="J12" s="42">
        <f t="shared" si="0"/>
        <v>20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117.2</v>
      </c>
      <c r="I13" s="42">
        <f>SANANTONIO!AH25</f>
        <v>0</v>
      </c>
      <c r="J13" s="42">
        <f t="shared" si="0"/>
        <v>117.2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20</v>
      </c>
      <c r="I18" s="42">
        <f>SANANTONIO!AH30</f>
        <v>0</v>
      </c>
      <c r="J18" s="42">
        <f t="shared" si="0"/>
        <v>20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117.2</v>
      </c>
      <c r="I19" s="42">
        <f>SANANTONIO!AH31</f>
        <v>0</v>
      </c>
      <c r="J19" s="42">
        <f t="shared" si="0"/>
        <v>117.2</v>
      </c>
    </row>
    <row r="20" spans="1:10" x14ac:dyDescent="0.25">
      <c r="A20" s="45" t="s">
        <v>34</v>
      </c>
      <c r="B20" s="42">
        <f>AUTOMERCADO!AH32</f>
        <v>240.39</v>
      </c>
      <c r="C20" s="42">
        <f>MODELO!AH32</f>
        <v>75.72</v>
      </c>
      <c r="D20" s="42">
        <f>EXQUISITECES!AH32</f>
        <v>69.14</v>
      </c>
      <c r="E20" s="42">
        <f>HOYADA!AH32</f>
        <v>30</v>
      </c>
      <c r="F20" s="42">
        <f>FARMASTOP!AH32</f>
        <v>0</v>
      </c>
      <c r="G20" s="42">
        <f>BOCAS!AH32</f>
        <v>10</v>
      </c>
      <c r="H20" s="42">
        <f>LAGUNETICA!AH32</f>
        <v>0</v>
      </c>
      <c r="I20" s="42">
        <f>SANANTONIO!AH32</f>
        <v>0</v>
      </c>
      <c r="J20" s="42">
        <f t="shared" si="0"/>
        <v>425.25</v>
      </c>
    </row>
    <row r="21" spans="1:10" x14ac:dyDescent="0.25">
      <c r="A21" s="45" t="s">
        <v>35</v>
      </c>
      <c r="B21" s="42">
        <f>AUTOMERCADO!AH33</f>
        <v>1377.4347</v>
      </c>
      <c r="C21" s="42">
        <f>MODELO!AH33</f>
        <v>433.87560000000008</v>
      </c>
      <c r="D21" s="42">
        <f>EXQUISITECES!AH33</f>
        <v>396.17220000000003</v>
      </c>
      <c r="E21" s="42">
        <f>HOYADA!AH33</f>
        <v>171.9</v>
      </c>
      <c r="F21" s="42">
        <f>FARMASTOP!AH33</f>
        <v>0</v>
      </c>
      <c r="G21" s="42">
        <f>BOCAS!AH33</f>
        <v>57.300000000000004</v>
      </c>
      <c r="H21" s="42">
        <f>LAGUNETICA!AH33</f>
        <v>0</v>
      </c>
      <c r="I21" s="42">
        <f>SANANTONIO!AH33</f>
        <v>0</v>
      </c>
      <c r="J21" s="42">
        <f t="shared" si="0"/>
        <v>2436.6825000000003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240.39</v>
      </c>
      <c r="C26" s="42">
        <f>MODELO!AH38</f>
        <v>75.72</v>
      </c>
      <c r="D26" s="42">
        <f>EXQUISITECES!AH38</f>
        <v>69.14</v>
      </c>
      <c r="E26" s="42">
        <f>HOYADA!AH38</f>
        <v>30</v>
      </c>
      <c r="F26" s="42">
        <f>FARMASTOP!AH38</f>
        <v>0</v>
      </c>
      <c r="G26" s="42">
        <f>BOCAS!AH38</f>
        <v>10</v>
      </c>
      <c r="H26" s="42">
        <f>LAGUNETICA!AH38</f>
        <v>0</v>
      </c>
      <c r="I26" s="42">
        <f>SANANTONIO!AH38</f>
        <v>0</v>
      </c>
      <c r="J26" s="42">
        <f t="shared" si="0"/>
        <v>425.25</v>
      </c>
    </row>
    <row r="27" spans="1:10" x14ac:dyDescent="0.25">
      <c r="A27" s="46" t="s">
        <v>42</v>
      </c>
      <c r="B27" s="42">
        <f>AUTOMERCADO!AH39</f>
        <v>1377.4347</v>
      </c>
      <c r="C27" s="42">
        <f>MODELO!AH39</f>
        <v>433.87560000000008</v>
      </c>
      <c r="D27" s="42">
        <f>EXQUISITECES!AH39</f>
        <v>396.17220000000003</v>
      </c>
      <c r="E27" s="42">
        <f>HOYADA!AH39</f>
        <v>171.9</v>
      </c>
      <c r="F27" s="42">
        <f>FARMASTOP!AH39</f>
        <v>0</v>
      </c>
      <c r="G27" s="42">
        <f>BOCAS!AH39</f>
        <v>57.300000000000004</v>
      </c>
      <c r="H27" s="42">
        <f>LAGUNETICA!AH39</f>
        <v>0</v>
      </c>
      <c r="I27" s="42">
        <f>SANANTONIO!AH39</f>
        <v>0</v>
      </c>
      <c r="J27" s="42">
        <f t="shared" si="0"/>
        <v>2436.6825000000003</v>
      </c>
    </row>
    <row r="28" spans="1:10" x14ac:dyDescent="0.25">
      <c r="A28" s="45" t="s">
        <v>43</v>
      </c>
      <c r="B28" s="42">
        <f>AUTOMERCADO!AH40</f>
        <v>163.47</v>
      </c>
      <c r="C28" s="42">
        <f>MODELO!AH40</f>
        <v>61.669999999999995</v>
      </c>
      <c r="D28" s="42">
        <f>EXQUISITECES!AH40</f>
        <v>0</v>
      </c>
      <c r="E28" s="42">
        <f>HOYADA!AH40</f>
        <v>42.89</v>
      </c>
      <c r="F28" s="42">
        <f>FARMASTOP!AH40</f>
        <v>0</v>
      </c>
      <c r="G28" s="42">
        <f>BOCAS!AH40</f>
        <v>19.899999999999999</v>
      </c>
      <c r="H28" s="42">
        <f>LAGUNETICA!AH40</f>
        <v>0</v>
      </c>
      <c r="I28" s="42">
        <f>SANANTONIO!AH40</f>
        <v>0</v>
      </c>
      <c r="J28" s="42">
        <f t="shared" si="0"/>
        <v>287.92999999999995</v>
      </c>
    </row>
    <row r="29" spans="1:10" x14ac:dyDescent="0.25">
      <c r="A29" s="45" t="s">
        <v>44</v>
      </c>
      <c r="B29" s="42">
        <f>AUTOMERCADO!AH41</f>
        <v>936.68310000000019</v>
      </c>
      <c r="C29" s="42">
        <f>MODELO!AH41</f>
        <v>353.3691</v>
      </c>
      <c r="D29" s="42">
        <f>EXQUISITECES!AH41</f>
        <v>0</v>
      </c>
      <c r="E29" s="42">
        <f>HOYADA!AH41</f>
        <v>245.75970000000001</v>
      </c>
      <c r="F29" s="42">
        <f>FARMASTOP!AH41</f>
        <v>0</v>
      </c>
      <c r="G29" s="42">
        <f>BOCAS!AH41</f>
        <v>114.027</v>
      </c>
      <c r="H29" s="42">
        <f>LAGUNETICA!AH41</f>
        <v>0</v>
      </c>
      <c r="I29" s="42">
        <f>SANANTONIO!AH41</f>
        <v>0</v>
      </c>
      <c r="J29" s="42">
        <f t="shared" si="0"/>
        <v>1649.8389000000002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163.47</v>
      </c>
      <c r="C34" s="42">
        <f>MODELO!AH46</f>
        <v>61.669999999999995</v>
      </c>
      <c r="D34" s="42">
        <f>EXQUISITECES!AH46</f>
        <v>0</v>
      </c>
      <c r="E34" s="42">
        <f>HOYADA!AH46</f>
        <v>42.89</v>
      </c>
      <c r="F34" s="42">
        <f>FARMASTOP!AH46</f>
        <v>0</v>
      </c>
      <c r="G34" s="42">
        <f>BOCAS!AH46</f>
        <v>19.899999999999999</v>
      </c>
      <c r="H34" s="42">
        <f>LAGUNETICA!AH46</f>
        <v>0</v>
      </c>
      <c r="I34" s="42">
        <f>SANANTONIO!AH46</f>
        <v>0</v>
      </c>
      <c r="J34" s="42">
        <f t="shared" si="0"/>
        <v>287.92999999999995</v>
      </c>
    </row>
    <row r="35" spans="1:10" x14ac:dyDescent="0.25">
      <c r="A35" s="46" t="s">
        <v>48</v>
      </c>
      <c r="B35" s="42">
        <f>AUTOMERCADO!AH47</f>
        <v>936.68310000000019</v>
      </c>
      <c r="C35" s="42">
        <f>MODELO!AH47</f>
        <v>353.3691</v>
      </c>
      <c r="D35" s="42">
        <f>EXQUISITECES!AH47</f>
        <v>0</v>
      </c>
      <c r="E35" s="42">
        <f>HOYADA!AH47</f>
        <v>245.75970000000001</v>
      </c>
      <c r="F35" s="42">
        <f>FARMASTOP!AH47</f>
        <v>0</v>
      </c>
      <c r="G35" s="42">
        <f>BOCAS!AH47</f>
        <v>114.027</v>
      </c>
      <c r="H35" s="42">
        <f>LAGUNETICA!AH47</f>
        <v>0</v>
      </c>
      <c r="I35" s="42">
        <f>SANANTONIO!AH47</f>
        <v>0</v>
      </c>
      <c r="J35" s="42">
        <f t="shared" si="0"/>
        <v>1649.8389000000002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33901.619999999988</v>
      </c>
      <c r="C37" s="42">
        <f>MODELO!AH49</f>
        <v>8054.1899999999987</v>
      </c>
      <c r="D37" s="42">
        <f>EXQUISITECES!AH49</f>
        <v>4387.96</v>
      </c>
      <c r="E37" s="42">
        <f>HOYADA!AH49</f>
        <v>4796.9399999999996</v>
      </c>
      <c r="F37" s="42">
        <f>FARMASTOP!AH49</f>
        <v>1844.65</v>
      </c>
      <c r="G37" s="42">
        <f>BOCAS!AH49</f>
        <v>2578.34</v>
      </c>
      <c r="H37" s="42">
        <f>LAGUNETICA!AH49</f>
        <v>6104.3200000000006</v>
      </c>
      <c r="I37" s="42">
        <f>SANANTONIO!AH49</f>
        <v>0</v>
      </c>
      <c r="J37" s="42">
        <f t="shared" si="0"/>
        <v>61668.019999999982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739.14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739.14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4991.01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3295.08</v>
      </c>
      <c r="I40" s="42">
        <f>SANANTONIO!AH52</f>
        <v>0</v>
      </c>
      <c r="J40" s="42">
        <f t="shared" si="0"/>
        <v>8286.09</v>
      </c>
    </row>
    <row r="41" spans="1:10" x14ac:dyDescent="0.25">
      <c r="A41" s="71" t="s">
        <v>18</v>
      </c>
      <c r="B41" s="42">
        <f>AUTOMERCADO!AH53</f>
        <v>2607.87</v>
      </c>
      <c r="C41" s="42">
        <f>MODELO!AH53</f>
        <v>1787.3400000000001</v>
      </c>
      <c r="D41" s="42">
        <f>EXQUISITECES!AH53</f>
        <v>931.56</v>
      </c>
      <c r="E41" s="42">
        <f>HOYADA!AH53</f>
        <v>507.6</v>
      </c>
      <c r="F41" s="42">
        <f>FARMASTOP!AH53</f>
        <v>39.010000000000005</v>
      </c>
      <c r="G41" s="42">
        <f>BOCAS!AH53</f>
        <v>49.489999999999995</v>
      </c>
      <c r="H41" s="42">
        <f>LAGUNETICA!AH53</f>
        <v>986.35</v>
      </c>
      <c r="I41" s="42">
        <f>SANANTONIO!AH53</f>
        <v>0</v>
      </c>
      <c r="J41" s="42">
        <f t="shared" si="0"/>
        <v>6909.2200000000012</v>
      </c>
    </row>
    <row r="42" spans="1:10" x14ac:dyDescent="0.25">
      <c r="A42" s="71" t="s">
        <v>114</v>
      </c>
      <c r="B42" s="42">
        <f>AUTOMERCADO!AH54</f>
        <v>290.85000000000002</v>
      </c>
      <c r="C42" s="42">
        <f>MODELO!AH54</f>
        <v>0</v>
      </c>
      <c r="D42" s="42">
        <f>EXQUISITECES!AH54</f>
        <v>0</v>
      </c>
      <c r="E42" s="42">
        <f>HOYADA!AH54</f>
        <v>0</v>
      </c>
      <c r="F42" s="42">
        <f>FARMASTOP!AH54</f>
        <v>2.5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293.35000000000002</v>
      </c>
    </row>
    <row r="43" spans="1:10" x14ac:dyDescent="0.25">
      <c r="A43" s="71" t="s">
        <v>52</v>
      </c>
      <c r="B43" s="42">
        <f>AUTOMERCADO!AH55</f>
        <v>2163.41</v>
      </c>
      <c r="C43" s="42">
        <f>MODELO!AH55</f>
        <v>112.49000000000001</v>
      </c>
      <c r="D43" s="42">
        <f>EXQUISITECES!AH55</f>
        <v>192.21</v>
      </c>
      <c r="E43" s="42">
        <f>HOYADA!AH55</f>
        <v>39.99</v>
      </c>
      <c r="F43" s="42">
        <f>FARMASTOP!AH55</f>
        <v>19.309999999999999</v>
      </c>
      <c r="G43" s="42">
        <f>BOCAS!AH55</f>
        <v>14.96</v>
      </c>
      <c r="H43" s="42">
        <f>LAGUNETICA!AH55</f>
        <v>477.83000000000004</v>
      </c>
      <c r="I43" s="42">
        <f>SANANTONIO!AH55</f>
        <v>0</v>
      </c>
      <c r="J43" s="42">
        <f t="shared" si="0"/>
        <v>3020.1999999999994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1.89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1.89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224.4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224.4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378.29999999999995</v>
      </c>
      <c r="I47" s="42">
        <f>SANANTONIO!AH59</f>
        <v>0</v>
      </c>
      <c r="J47" s="42">
        <f t="shared" si="0"/>
        <v>378.29999999999995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81588.127799999987</v>
      </c>
      <c r="C52" s="72">
        <f>MODELO!AH64</f>
        <v>32969.914700000001</v>
      </c>
      <c r="D52" s="72">
        <f>EXQUISITECES!AH64</f>
        <v>12351.872200000002</v>
      </c>
      <c r="E52" s="72">
        <f>HOYADA!AH64</f>
        <v>10865.309700000002</v>
      </c>
      <c r="F52" s="72">
        <f>FARMASTOP!AH64</f>
        <v>3152.85</v>
      </c>
      <c r="G52" s="72">
        <f>BOCAS!AH64</f>
        <v>6570.2170000000006</v>
      </c>
      <c r="H52" s="72">
        <f>LAGUNETICA!AH64</f>
        <v>23297.219999999998</v>
      </c>
      <c r="I52" s="72">
        <f>SANANTONIO!AH64</f>
        <v>0</v>
      </c>
      <c r="J52" s="72">
        <f t="shared" si="0"/>
        <v>170795.51139999999</v>
      </c>
    </row>
    <row r="53" spans="1:10" x14ac:dyDescent="0.25">
      <c r="A53" s="54" t="s">
        <v>3</v>
      </c>
      <c r="B53" s="42">
        <f>B2</f>
        <v>81273.739999999991</v>
      </c>
      <c r="C53" s="42">
        <f t="shared" ref="C53:I53" si="1">C2</f>
        <v>32765.879999999997</v>
      </c>
      <c r="D53" s="42">
        <f t="shared" si="1"/>
        <v>12344.22</v>
      </c>
      <c r="E53" s="42">
        <f t="shared" si="1"/>
        <v>10857.71</v>
      </c>
      <c r="F53" s="42">
        <f t="shared" si="1"/>
        <v>3120.27</v>
      </c>
      <c r="G53" s="42">
        <f t="shared" si="1"/>
        <v>6532.39</v>
      </c>
      <c r="H53" s="42">
        <f t="shared" si="1"/>
        <v>23245.040000000001</v>
      </c>
      <c r="I53" s="42">
        <f t="shared" si="1"/>
        <v>0</v>
      </c>
      <c r="J53" s="42">
        <f>J2</f>
        <v>170139.25</v>
      </c>
    </row>
    <row r="54" spans="1:10" x14ac:dyDescent="0.25">
      <c r="A54" s="56" t="s">
        <v>95</v>
      </c>
      <c r="B54" s="42">
        <f>+B52-B53</f>
        <v>314.38779999999679</v>
      </c>
      <c r="C54" s="42">
        <f t="shared" ref="C54:I54" si="2">+C52-C53</f>
        <v>204.0347000000038</v>
      </c>
      <c r="D54" s="42">
        <f t="shared" si="2"/>
        <v>7.6522000000022672</v>
      </c>
      <c r="E54" s="42">
        <f t="shared" si="2"/>
        <v>7.5997000000024855</v>
      </c>
      <c r="F54" s="42">
        <f t="shared" si="2"/>
        <v>32.579999999999927</v>
      </c>
      <c r="G54" s="42">
        <f t="shared" si="2"/>
        <v>37.827000000000226</v>
      </c>
      <c r="H54" s="42">
        <f t="shared" si="2"/>
        <v>52.179999999996653</v>
      </c>
      <c r="I54" s="42">
        <f t="shared" si="2"/>
        <v>0</v>
      </c>
      <c r="J54" s="42">
        <f>+J52-J53</f>
        <v>656.2613999999885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61" sqref="AI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68</v>
      </c>
      <c r="O11" s="5" t="s">
        <v>76</v>
      </c>
      <c r="P11" s="5" t="s">
        <v>79</v>
      </c>
      <c r="Q11" s="5" t="s">
        <v>82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10302.379999999999</v>
      </c>
      <c r="C12" s="25">
        <v>5968.75</v>
      </c>
      <c r="D12" s="25">
        <v>6186.29</v>
      </c>
      <c r="E12" s="25">
        <v>7114.99</v>
      </c>
      <c r="F12" s="25">
        <v>6697.06</v>
      </c>
      <c r="G12" s="25">
        <v>3455.47</v>
      </c>
      <c r="H12" s="25">
        <v>9018.1299999999992</v>
      </c>
      <c r="I12" s="25">
        <v>5920.43</v>
      </c>
      <c r="J12" s="25">
        <v>712.42</v>
      </c>
      <c r="K12" s="25">
        <v>8791.99</v>
      </c>
      <c r="L12" s="25">
        <v>5130.2299999999996</v>
      </c>
      <c r="M12" s="25">
        <v>3929.25</v>
      </c>
      <c r="N12" s="25">
        <v>4746.79</v>
      </c>
      <c r="O12" s="25">
        <v>159.35</v>
      </c>
      <c r="P12" s="25">
        <v>1822.64</v>
      </c>
      <c r="Q12" s="25">
        <v>1317.57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81273.739999999991</v>
      </c>
      <c r="AI12" s="25">
        <v>80129.58</v>
      </c>
      <c r="AJ12" s="66">
        <f>+AI12-AH12</f>
        <v>-1144.1599999999889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65</v>
      </c>
      <c r="C15" s="22">
        <v>211.5</v>
      </c>
      <c r="D15" s="22"/>
      <c r="E15" s="22"/>
      <c r="F15" s="22">
        <v>163</v>
      </c>
      <c r="G15" s="22"/>
      <c r="H15" s="22">
        <v>132.5</v>
      </c>
      <c r="I15" s="22"/>
      <c r="J15" s="22">
        <v>148</v>
      </c>
      <c r="K15" s="22">
        <v>60.5</v>
      </c>
      <c r="L15" s="22">
        <v>585</v>
      </c>
      <c r="M15" s="22">
        <v>124</v>
      </c>
      <c r="N15" s="22">
        <v>384.5</v>
      </c>
      <c r="O15" s="22">
        <v>30</v>
      </c>
      <c r="P15" s="22">
        <v>218</v>
      </c>
      <c r="Q15" s="22">
        <v>15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2137</v>
      </c>
    </row>
    <row r="16" spans="1:36" s="31" customFormat="1" x14ac:dyDescent="0.25">
      <c r="A16" s="29" t="s">
        <v>20</v>
      </c>
      <c r="B16" s="30">
        <v>503</v>
      </c>
      <c r="C16" s="30">
        <v>671</v>
      </c>
      <c r="D16" s="30">
        <v>700</v>
      </c>
      <c r="E16" s="30">
        <v>732</v>
      </c>
      <c r="F16" s="30">
        <v>552</v>
      </c>
      <c r="G16" s="30">
        <v>253</v>
      </c>
      <c r="H16" s="30">
        <v>568</v>
      </c>
      <c r="I16" s="30">
        <v>812</v>
      </c>
      <c r="J16" s="30">
        <v>85</v>
      </c>
      <c r="K16" s="30">
        <v>924</v>
      </c>
      <c r="L16" s="30">
        <v>356</v>
      </c>
      <c r="M16" s="30">
        <v>422</v>
      </c>
      <c r="N16" s="30"/>
      <c r="O16" s="30"/>
      <c r="P16" s="30">
        <v>84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6662</v>
      </c>
      <c r="AJ16" s="67"/>
    </row>
    <row r="17" spans="1:36" customFormat="1" x14ac:dyDescent="0.25">
      <c r="A17" s="45" t="s">
        <v>27</v>
      </c>
      <c r="B17" s="21">
        <f>B16*$B$8</f>
        <v>2882.19</v>
      </c>
      <c r="C17" s="21">
        <f>C16*$B$8</f>
        <v>3844.8300000000004</v>
      </c>
      <c r="D17" s="21">
        <f t="shared" ref="D17:L17" si="2">D16*$B$8</f>
        <v>4011.0000000000005</v>
      </c>
      <c r="E17" s="21">
        <f t="shared" si="2"/>
        <v>4194.3600000000006</v>
      </c>
      <c r="F17" s="21">
        <f t="shared" si="2"/>
        <v>3162.96</v>
      </c>
      <c r="G17" s="21">
        <f t="shared" si="2"/>
        <v>1449.69</v>
      </c>
      <c r="H17" s="21">
        <f t="shared" si="2"/>
        <v>3254.6400000000003</v>
      </c>
      <c r="I17" s="21">
        <f t="shared" si="2"/>
        <v>4652.76</v>
      </c>
      <c r="J17" s="21">
        <f t="shared" si="2"/>
        <v>487.05</v>
      </c>
      <c r="K17" s="21">
        <f t="shared" si="2"/>
        <v>5294.52</v>
      </c>
      <c r="L17" s="21">
        <f t="shared" si="2"/>
        <v>2039.88</v>
      </c>
      <c r="M17" s="21">
        <f t="shared" ref="M17:R17" si="3">M16*$B$8</f>
        <v>2418.0600000000004</v>
      </c>
      <c r="N17" s="21">
        <f t="shared" si="3"/>
        <v>0</v>
      </c>
      <c r="O17" s="21">
        <f t="shared" si="3"/>
        <v>0</v>
      </c>
      <c r="P17" s="21">
        <f t="shared" si="3"/>
        <v>481.32000000000005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38173.259999999995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503</v>
      </c>
      <c r="C22" s="19">
        <f t="shared" ref="C22:L22" si="11">+C16+C18+C20</f>
        <v>671</v>
      </c>
      <c r="D22" s="19">
        <f t="shared" si="11"/>
        <v>700</v>
      </c>
      <c r="E22" s="19">
        <f t="shared" si="11"/>
        <v>732</v>
      </c>
      <c r="F22" s="19">
        <f t="shared" si="11"/>
        <v>552</v>
      </c>
      <c r="G22" s="19">
        <f t="shared" si="11"/>
        <v>253</v>
      </c>
      <c r="H22" s="19">
        <f t="shared" si="11"/>
        <v>568</v>
      </c>
      <c r="I22" s="19">
        <f t="shared" si="11"/>
        <v>812</v>
      </c>
      <c r="J22" s="19">
        <f t="shared" si="11"/>
        <v>85</v>
      </c>
      <c r="K22" s="19">
        <f t="shared" si="11"/>
        <v>924</v>
      </c>
      <c r="L22" s="19">
        <f t="shared" si="11"/>
        <v>356</v>
      </c>
      <c r="M22" s="19">
        <f t="shared" ref="M22:S22" si="12">+M16+M18+M20</f>
        <v>422</v>
      </c>
      <c r="N22" s="19">
        <f t="shared" si="12"/>
        <v>0</v>
      </c>
      <c r="O22" s="19">
        <f t="shared" si="12"/>
        <v>0</v>
      </c>
      <c r="P22" s="19">
        <f t="shared" si="12"/>
        <v>84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6662</v>
      </c>
    </row>
    <row r="23" spans="1:36" customFormat="1" x14ac:dyDescent="0.25">
      <c r="A23" s="46" t="s">
        <v>26</v>
      </c>
      <c r="B23" s="18">
        <f>+B17+B19+B21</f>
        <v>2882.19</v>
      </c>
      <c r="C23" s="18">
        <f t="shared" ref="C23:L23" si="14">+C17+C19+C21</f>
        <v>3844.8300000000004</v>
      </c>
      <c r="D23" s="18">
        <f t="shared" si="14"/>
        <v>4011.0000000000005</v>
      </c>
      <c r="E23" s="18">
        <f t="shared" si="14"/>
        <v>4194.3600000000006</v>
      </c>
      <c r="F23" s="18">
        <f t="shared" si="14"/>
        <v>3162.96</v>
      </c>
      <c r="G23" s="18">
        <f t="shared" si="14"/>
        <v>1449.69</v>
      </c>
      <c r="H23" s="18">
        <f t="shared" si="14"/>
        <v>3254.6400000000003</v>
      </c>
      <c r="I23" s="18">
        <f t="shared" si="14"/>
        <v>4652.76</v>
      </c>
      <c r="J23" s="18">
        <f t="shared" si="14"/>
        <v>487.05</v>
      </c>
      <c r="K23" s="18">
        <f t="shared" si="14"/>
        <v>5294.52</v>
      </c>
      <c r="L23" s="18">
        <f t="shared" si="14"/>
        <v>2039.88</v>
      </c>
      <c r="M23" s="18">
        <f t="shared" ref="M23:S23" si="15">+M17+M19+M21</f>
        <v>2418.0600000000004</v>
      </c>
      <c r="N23" s="18">
        <f t="shared" si="15"/>
        <v>0</v>
      </c>
      <c r="O23" s="18">
        <f t="shared" si="15"/>
        <v>0</v>
      </c>
      <c r="P23" s="18">
        <f t="shared" si="15"/>
        <v>481.32000000000005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38173.259999999995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>
        <v>26.79</v>
      </c>
      <c r="C32" s="35"/>
      <c r="D32" s="35"/>
      <c r="E32" s="35"/>
      <c r="F32" s="35"/>
      <c r="G32" s="35">
        <v>28.97</v>
      </c>
      <c r="H32" s="35"/>
      <c r="I32" s="35">
        <v>25</v>
      </c>
      <c r="J32" s="35"/>
      <c r="K32" s="35">
        <v>124.24</v>
      </c>
      <c r="L32" s="35">
        <v>25.39</v>
      </c>
      <c r="M32" s="36">
        <v>10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240.39</v>
      </c>
    </row>
    <row r="33" spans="1:34" customFormat="1" x14ac:dyDescent="0.25">
      <c r="A33" s="45" t="s">
        <v>35</v>
      </c>
      <c r="B33" s="21">
        <f>B32*$B$8</f>
        <v>153.5067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165.99809999999999</v>
      </c>
      <c r="H33" s="21">
        <f t="shared" si="30"/>
        <v>0</v>
      </c>
      <c r="I33" s="21">
        <f t="shared" si="30"/>
        <v>143.25</v>
      </c>
      <c r="J33" s="21">
        <f t="shared" si="30"/>
        <v>0</v>
      </c>
      <c r="K33" s="21">
        <f t="shared" si="30"/>
        <v>711.89520000000005</v>
      </c>
      <c r="L33" s="21">
        <f t="shared" si="30"/>
        <v>145.4847</v>
      </c>
      <c r="M33" s="21">
        <f t="shared" ref="M33:R33" si="31">M32*$B$8</f>
        <v>57.300000000000004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1377.4347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26.79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28.97</v>
      </c>
      <c r="H38" s="19">
        <f t="shared" si="39"/>
        <v>0</v>
      </c>
      <c r="I38" s="19">
        <f t="shared" si="39"/>
        <v>25</v>
      </c>
      <c r="J38" s="19">
        <f t="shared" si="39"/>
        <v>0</v>
      </c>
      <c r="K38" s="19">
        <f t="shared" si="39"/>
        <v>124.24</v>
      </c>
      <c r="L38" s="19">
        <f t="shared" si="39"/>
        <v>25.39</v>
      </c>
      <c r="M38" s="19">
        <f t="shared" ref="M38:S38" si="40">+M32+M34+M36</f>
        <v>10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240.39</v>
      </c>
    </row>
    <row r="39" spans="1:34" customFormat="1" x14ac:dyDescent="0.25">
      <c r="A39" s="46" t="s">
        <v>42</v>
      </c>
      <c r="B39" s="18">
        <f>+B33+B35+B37</f>
        <v>153.5067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165.99809999999999</v>
      </c>
      <c r="H39" s="18">
        <f t="shared" si="42"/>
        <v>0</v>
      </c>
      <c r="I39" s="18">
        <f t="shared" si="42"/>
        <v>143.25</v>
      </c>
      <c r="J39" s="18">
        <f t="shared" si="42"/>
        <v>0</v>
      </c>
      <c r="K39" s="18">
        <f t="shared" si="42"/>
        <v>711.89520000000005</v>
      </c>
      <c r="L39" s="18">
        <f t="shared" si="42"/>
        <v>145.4847</v>
      </c>
      <c r="M39" s="18">
        <f t="shared" ref="M39:S39" si="43">+M33+M35+M37</f>
        <v>57.300000000000004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1377.4347</v>
      </c>
    </row>
    <row r="40" spans="1:34" x14ac:dyDescent="0.25">
      <c r="A40" s="13" t="s">
        <v>43</v>
      </c>
      <c r="B40" s="35"/>
      <c r="C40" s="35">
        <v>30.11</v>
      </c>
      <c r="D40" s="35"/>
      <c r="E40" s="35"/>
      <c r="F40" s="35"/>
      <c r="G40" s="35"/>
      <c r="H40" s="35">
        <v>95.62</v>
      </c>
      <c r="I40" s="35"/>
      <c r="J40" s="35"/>
      <c r="K40" s="35"/>
      <c r="L40" s="35">
        <v>29.89</v>
      </c>
      <c r="M40" s="35"/>
      <c r="N40" s="35"/>
      <c r="O40" s="35"/>
      <c r="P40" s="35">
        <v>7.85</v>
      </c>
      <c r="Q40" s="35">
        <v>0</v>
      </c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163.47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172.53030000000001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547.90260000000012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171.26970000000003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44.980499999999999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936.68310000000019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30.11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95.62</v>
      </c>
      <c r="I46" s="19">
        <f t="shared" si="54"/>
        <v>0</v>
      </c>
      <c r="J46" s="19">
        <f t="shared" si="54"/>
        <v>0</v>
      </c>
      <c r="K46" s="19">
        <f t="shared" si="54"/>
        <v>0</v>
      </c>
      <c r="L46" s="19">
        <f t="shared" si="54"/>
        <v>29.89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7.85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163.47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172.53030000000001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0</v>
      </c>
      <c r="H47" s="18">
        <f t="shared" si="57"/>
        <v>547.90260000000012</v>
      </c>
      <c r="I47" s="18">
        <f t="shared" si="57"/>
        <v>0</v>
      </c>
      <c r="J47" s="18">
        <f t="shared" si="57"/>
        <v>0</v>
      </c>
      <c r="K47" s="18">
        <f t="shared" si="57"/>
        <v>0</v>
      </c>
      <c r="L47" s="18">
        <f t="shared" si="57"/>
        <v>171.26970000000003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44.980499999999999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936.68310000000019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6066.29</v>
      </c>
      <c r="C49" s="43">
        <v>1506.38</v>
      </c>
      <c r="D49" s="43">
        <v>1505.99</v>
      </c>
      <c r="E49" s="43">
        <v>2165.5700000000002</v>
      </c>
      <c r="F49" s="43">
        <v>2849.72</v>
      </c>
      <c r="G49" s="43">
        <v>1485.65</v>
      </c>
      <c r="H49" s="43">
        <v>4684.6000000000004</v>
      </c>
      <c r="I49" s="43">
        <v>926.34</v>
      </c>
      <c r="J49" s="43">
        <v>77.959999999999994</v>
      </c>
      <c r="K49" s="43">
        <v>2666.45</v>
      </c>
      <c r="L49" s="43">
        <v>2173.2800000000002</v>
      </c>
      <c r="M49" s="44">
        <v>1337.26</v>
      </c>
      <c r="N49" s="44">
        <v>4247.1899999999996</v>
      </c>
      <c r="O49" s="44">
        <v>129.87</v>
      </c>
      <c r="P49" s="44">
        <v>1010.72</v>
      </c>
      <c r="Q49" s="44">
        <v>1068.3499999999999</v>
      </c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33901.619999999988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349.45</v>
      </c>
      <c r="C53" s="43">
        <v>235.42</v>
      </c>
      <c r="D53" s="43">
        <v>703.37</v>
      </c>
      <c r="E53" s="43">
        <v>46.74</v>
      </c>
      <c r="F53" s="43">
        <v>338.87</v>
      </c>
      <c r="G53" s="43">
        <v>292.92</v>
      </c>
      <c r="H53" s="43">
        <v>341.35</v>
      </c>
      <c r="I53" s="43">
        <v>220.81</v>
      </c>
      <c r="J53" s="43"/>
      <c r="K53" s="43"/>
      <c r="L53" s="43"/>
      <c r="M53" s="44"/>
      <c r="N53" s="44"/>
      <c r="O53" s="44"/>
      <c r="P53" s="44">
        <v>78.94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2607.87</v>
      </c>
    </row>
    <row r="54" spans="1:34" x14ac:dyDescent="0.25">
      <c r="A54" s="17" t="s">
        <v>114</v>
      </c>
      <c r="B54" s="43"/>
      <c r="C54" s="43"/>
      <c r="D54" s="43"/>
      <c r="E54" s="43">
        <v>237.6</v>
      </c>
      <c r="F54" s="43"/>
      <c r="G54" s="43"/>
      <c r="H54" s="43"/>
      <c r="I54" s="43"/>
      <c r="J54" s="43"/>
      <c r="K54" s="43">
        <v>53.25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290.85000000000002</v>
      </c>
    </row>
    <row r="55" spans="1:34" x14ac:dyDescent="0.25">
      <c r="A55" s="17" t="s">
        <v>52</v>
      </c>
      <c r="B55" s="43">
        <v>790.01</v>
      </c>
      <c r="C55" s="43"/>
      <c r="D55" s="43">
        <v>51.63</v>
      </c>
      <c r="E55" s="43">
        <v>558.16</v>
      </c>
      <c r="F55" s="43">
        <v>187.66</v>
      </c>
      <c r="G55" s="43">
        <v>124.82</v>
      </c>
      <c r="H55" s="43">
        <v>60.62</v>
      </c>
      <c r="I55" s="43"/>
      <c r="J55" s="43"/>
      <c r="K55" s="43">
        <v>10.71</v>
      </c>
      <c r="L55" s="43">
        <v>18.11</v>
      </c>
      <c r="M55" s="44"/>
      <c r="N55" s="44">
        <v>116.15</v>
      </c>
      <c r="O55" s="44"/>
      <c r="P55" s="44">
        <v>11.46</v>
      </c>
      <c r="Q55" s="44">
        <v>234.08</v>
      </c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2163.41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10306.4467</v>
      </c>
      <c r="C64" s="51">
        <f t="shared" ref="C64:AG64" si="61">+C15+C23+C31+C39+C47+C48+C49+C50+C51+C52+C53+C54+C55+C56+C57+C58+C59+C60+C61+C62+C63</f>
        <v>5970.6603000000005</v>
      </c>
      <c r="D64" s="51">
        <f t="shared" si="61"/>
        <v>6271.9900000000007</v>
      </c>
      <c r="E64" s="51">
        <f t="shared" si="61"/>
        <v>7202.43</v>
      </c>
      <c r="F64" s="51">
        <f t="shared" si="61"/>
        <v>6702.21</v>
      </c>
      <c r="G64" s="51">
        <f t="shared" si="61"/>
        <v>3519.0781000000002</v>
      </c>
      <c r="H64" s="51">
        <f t="shared" si="61"/>
        <v>9021.6126000000022</v>
      </c>
      <c r="I64" s="51">
        <f t="shared" si="61"/>
        <v>5943.1600000000008</v>
      </c>
      <c r="J64" s="51">
        <f t="shared" si="61"/>
        <v>713.01</v>
      </c>
      <c r="K64" s="51">
        <f t="shared" si="61"/>
        <v>8797.3251999999993</v>
      </c>
      <c r="L64" s="51">
        <f t="shared" si="61"/>
        <v>5133.0243999999993</v>
      </c>
      <c r="M64" s="51">
        <f t="shared" si="61"/>
        <v>3936.6200000000008</v>
      </c>
      <c r="N64" s="51">
        <f t="shared" si="61"/>
        <v>4747.8399999999992</v>
      </c>
      <c r="O64" s="51">
        <f t="shared" si="61"/>
        <v>159.87</v>
      </c>
      <c r="P64" s="51">
        <f t="shared" si="61"/>
        <v>1845.4205000000002</v>
      </c>
      <c r="Q64" s="51">
        <f t="shared" si="61"/>
        <v>1317.4299999999998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81588.127799999987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6" si="62">D11</f>
        <v>CAJA 2 D</v>
      </c>
      <c r="E66" s="53" t="str">
        <f t="shared" si="62"/>
        <v>CAJA 2 N</v>
      </c>
      <c r="F66" s="53" t="str">
        <f t="shared" si="62"/>
        <v>CAJA 3 D</v>
      </c>
      <c r="G66" s="53" t="str">
        <f t="shared" si="62"/>
        <v>CAJA 3 N</v>
      </c>
      <c r="H66" s="53" t="str">
        <f t="shared" si="62"/>
        <v>CAJA 4 D</v>
      </c>
      <c r="I66" s="53" t="str">
        <f t="shared" si="62"/>
        <v>CAJA 4 N</v>
      </c>
      <c r="J66" s="53" t="str">
        <f t="shared" si="62"/>
        <v>CAJA 5 D</v>
      </c>
      <c r="K66" s="53" t="str">
        <f t="shared" si="62"/>
        <v>CAJA 5 N</v>
      </c>
      <c r="L66" s="53" t="str">
        <f t="shared" si="62"/>
        <v>CAJA 6 D</v>
      </c>
      <c r="M66" s="53" t="str">
        <f t="shared" si="62"/>
        <v>CAJA 6 N</v>
      </c>
      <c r="N66" s="53" t="str">
        <f t="shared" si="62"/>
        <v>CAJA 8 N</v>
      </c>
      <c r="O66" s="53" t="str">
        <f t="shared" si="62"/>
        <v>CAJA 12 N</v>
      </c>
      <c r="P66" s="53" t="str">
        <f t="shared" si="62"/>
        <v>CAJA 14 D</v>
      </c>
      <c r="Q66" s="53" t="str">
        <f t="shared" si="62"/>
        <v>CAJA 15 N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10302.379999999999</v>
      </c>
      <c r="C67" s="55">
        <f t="shared" ref="C67:L67" si="63">C12</f>
        <v>5968.75</v>
      </c>
      <c r="D67" s="55">
        <f t="shared" si="63"/>
        <v>6186.29</v>
      </c>
      <c r="E67" s="55">
        <f t="shared" si="63"/>
        <v>7114.99</v>
      </c>
      <c r="F67" s="55">
        <f t="shared" si="63"/>
        <v>6697.06</v>
      </c>
      <c r="G67" s="55">
        <f t="shared" si="63"/>
        <v>3455.47</v>
      </c>
      <c r="H67" s="55">
        <f t="shared" si="63"/>
        <v>9018.1299999999992</v>
      </c>
      <c r="I67" s="55">
        <f t="shared" si="63"/>
        <v>5920.43</v>
      </c>
      <c r="J67" s="55">
        <f t="shared" si="63"/>
        <v>712.42</v>
      </c>
      <c r="K67" s="55">
        <f t="shared" si="63"/>
        <v>8791.99</v>
      </c>
      <c r="L67" s="55">
        <f t="shared" si="63"/>
        <v>5130.2299999999996</v>
      </c>
      <c r="M67" s="55">
        <f t="shared" ref="M67:AG67" si="64">M12</f>
        <v>3929.25</v>
      </c>
      <c r="N67" s="55">
        <f t="shared" si="64"/>
        <v>4746.79</v>
      </c>
      <c r="O67" s="55">
        <f t="shared" si="64"/>
        <v>159.35</v>
      </c>
      <c r="P67" s="55">
        <f t="shared" si="64"/>
        <v>1822.64</v>
      </c>
      <c r="Q67" s="55">
        <f t="shared" si="64"/>
        <v>1317.57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81273.739999999991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10302.379999999999</v>
      </c>
      <c r="C69" s="57">
        <f t="shared" ref="C69:L69" si="67">+C67+C68</f>
        <v>5968.75</v>
      </c>
      <c r="D69" s="57">
        <f t="shared" si="67"/>
        <v>6186.29</v>
      </c>
      <c r="E69" s="57">
        <f t="shared" si="67"/>
        <v>7114.99</v>
      </c>
      <c r="F69" s="57">
        <f t="shared" si="67"/>
        <v>6697.06</v>
      </c>
      <c r="G69" s="57">
        <f t="shared" si="67"/>
        <v>3455.47</v>
      </c>
      <c r="H69" s="57">
        <f t="shared" si="67"/>
        <v>9018.1299999999992</v>
      </c>
      <c r="I69" s="57">
        <f t="shared" si="67"/>
        <v>5920.43</v>
      </c>
      <c r="J69" s="57">
        <f t="shared" si="67"/>
        <v>712.42</v>
      </c>
      <c r="K69" s="57">
        <f t="shared" si="67"/>
        <v>8791.99</v>
      </c>
      <c r="L69" s="57">
        <f t="shared" si="67"/>
        <v>5130.2299999999996</v>
      </c>
      <c r="M69" s="57">
        <f t="shared" ref="M69:AG69" si="68">+M67+M68</f>
        <v>3929.25</v>
      </c>
      <c r="N69" s="57">
        <f t="shared" si="68"/>
        <v>4746.79</v>
      </c>
      <c r="O69" s="57">
        <f t="shared" si="68"/>
        <v>159.35</v>
      </c>
      <c r="P69" s="57">
        <f t="shared" si="68"/>
        <v>1822.64</v>
      </c>
      <c r="Q69" s="57">
        <f t="shared" si="68"/>
        <v>1317.57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81273.739999999991</v>
      </c>
    </row>
    <row r="70" spans="1:34" customFormat="1" ht="15" customHeight="1" x14ac:dyDescent="0.25">
      <c r="A70" s="56" t="s">
        <v>95</v>
      </c>
      <c r="B70" s="55">
        <f t="shared" ref="B70:L70" si="69">+B64-B69</f>
        <v>4.0667000000012195</v>
      </c>
      <c r="C70" s="55">
        <f t="shared" si="69"/>
        <v>1.9103000000004613</v>
      </c>
      <c r="D70" s="55">
        <f t="shared" si="69"/>
        <v>85.700000000000728</v>
      </c>
      <c r="E70" s="55">
        <f t="shared" si="69"/>
        <v>87.440000000000509</v>
      </c>
      <c r="F70" s="55">
        <f t="shared" si="69"/>
        <v>5.1499999999996362</v>
      </c>
      <c r="G70" s="55">
        <f t="shared" si="69"/>
        <v>63.608100000000377</v>
      </c>
      <c r="H70" s="55">
        <f t="shared" si="69"/>
        <v>3.4826000000030035</v>
      </c>
      <c r="I70" s="55">
        <f t="shared" si="69"/>
        <v>22.730000000000473</v>
      </c>
      <c r="J70" s="55">
        <f t="shared" si="69"/>
        <v>0.59000000000003183</v>
      </c>
      <c r="K70" s="55">
        <f t="shared" si="69"/>
        <v>5.3351999999995314</v>
      </c>
      <c r="L70" s="55">
        <f t="shared" si="69"/>
        <v>2.7943999999997686</v>
      </c>
      <c r="M70" s="55">
        <f t="shared" ref="M70:AG70" si="70">+M64-M69</f>
        <v>7.3700000000008004</v>
      </c>
      <c r="N70" s="55">
        <f t="shared" si="70"/>
        <v>1.0499999999992724</v>
      </c>
      <c r="O70" s="55">
        <f t="shared" si="70"/>
        <v>0.52000000000001023</v>
      </c>
      <c r="P70" s="55">
        <f t="shared" si="70"/>
        <v>22.780500000000075</v>
      </c>
      <c r="Q70" s="55">
        <f t="shared" si="70"/>
        <v>-0.14000000000010004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314.38780000000577</v>
      </c>
    </row>
    <row r="71" spans="1:34" ht="101.25" customHeight="1" x14ac:dyDescent="0.25">
      <c r="A71" s="74" t="s">
        <v>96</v>
      </c>
      <c r="B71" s="14"/>
      <c r="C71" s="14"/>
      <c r="D71" s="14" t="s">
        <v>123</v>
      </c>
      <c r="E71" s="14" t="s">
        <v>124</v>
      </c>
      <c r="F71" s="14"/>
      <c r="G71" s="14" t="s">
        <v>125</v>
      </c>
      <c r="H71" s="14"/>
      <c r="I71" s="14" t="s">
        <v>126</v>
      </c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56</v>
      </c>
      <c r="G11" s="5" t="s">
        <v>57</v>
      </c>
      <c r="H11" s="5" t="s">
        <v>58</v>
      </c>
      <c r="I11" s="5" t="s">
        <v>59</v>
      </c>
      <c r="J11" s="5" t="s">
        <v>60</v>
      </c>
      <c r="K11" s="5" t="s">
        <v>61</v>
      </c>
      <c r="L11" s="5" t="s">
        <v>62</v>
      </c>
      <c r="M11" s="5" t="s">
        <v>67</v>
      </c>
      <c r="N11" s="5" t="s">
        <v>68</v>
      </c>
      <c r="O11" s="5" t="s">
        <v>69</v>
      </c>
      <c r="P11" s="5" t="s">
        <v>70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3120.23</v>
      </c>
      <c r="C12" s="25">
        <v>3205.82</v>
      </c>
      <c r="D12" s="25">
        <v>2241.17</v>
      </c>
      <c r="E12" s="25">
        <v>783.76</v>
      </c>
      <c r="F12" s="25">
        <v>2379.4699999999998</v>
      </c>
      <c r="G12" s="25">
        <v>1449.48</v>
      </c>
      <c r="H12" s="25">
        <v>4032.61</v>
      </c>
      <c r="I12" s="25">
        <v>2292.2399999999998</v>
      </c>
      <c r="J12" s="25">
        <v>3911.21</v>
      </c>
      <c r="K12" s="25">
        <v>727.81</v>
      </c>
      <c r="L12" s="25">
        <v>80.64</v>
      </c>
      <c r="M12" s="25">
        <v>1333.38</v>
      </c>
      <c r="N12" s="25">
        <v>3012.74</v>
      </c>
      <c r="O12" s="25">
        <v>1325.75</v>
      </c>
      <c r="P12" s="25">
        <v>2869.57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32765.879999999997</v>
      </c>
      <c r="AI12" s="25">
        <v>32361.06</v>
      </c>
      <c r="AJ12" s="66">
        <f>+AI12-AH12</f>
        <v>-404.81999999999607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86.5</v>
      </c>
      <c r="C15" s="22">
        <v>164</v>
      </c>
      <c r="D15" s="22">
        <v>0</v>
      </c>
      <c r="E15" s="22">
        <v>52</v>
      </c>
      <c r="F15" s="22">
        <v>38.5</v>
      </c>
      <c r="G15" s="22">
        <v>109</v>
      </c>
      <c r="H15" s="22">
        <v>466.5</v>
      </c>
      <c r="I15" s="22"/>
      <c r="J15" s="22">
        <v>128.5</v>
      </c>
      <c r="K15" s="22">
        <v>85</v>
      </c>
      <c r="L15" s="22">
        <v>32</v>
      </c>
      <c r="M15" s="22"/>
      <c r="N15" s="22">
        <v>491</v>
      </c>
      <c r="O15" s="22">
        <v>315</v>
      </c>
      <c r="P15" s="22">
        <v>111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2079</v>
      </c>
    </row>
    <row r="16" spans="1:36" s="31" customFormat="1" x14ac:dyDescent="0.25">
      <c r="A16" s="29" t="s">
        <v>20</v>
      </c>
      <c r="B16" s="30">
        <v>167</v>
      </c>
      <c r="C16" s="30">
        <v>232</v>
      </c>
      <c r="D16" s="30">
        <v>212</v>
      </c>
      <c r="E16" s="30">
        <v>70</v>
      </c>
      <c r="F16" s="30">
        <v>209</v>
      </c>
      <c r="G16" s="30">
        <v>105</v>
      </c>
      <c r="H16" s="30">
        <v>259</v>
      </c>
      <c r="I16" s="30">
        <v>210</v>
      </c>
      <c r="J16" s="30">
        <v>339</v>
      </c>
      <c r="K16" s="30"/>
      <c r="L16" s="30"/>
      <c r="M16" s="30">
        <v>90</v>
      </c>
      <c r="N16" s="30">
        <v>274</v>
      </c>
      <c r="O16" s="30">
        <v>69</v>
      </c>
      <c r="P16" s="30">
        <v>241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2477</v>
      </c>
      <c r="AJ16" s="67"/>
    </row>
    <row r="17" spans="1:36" customFormat="1" x14ac:dyDescent="0.25">
      <c r="A17" s="45" t="s">
        <v>27</v>
      </c>
      <c r="B17" s="21">
        <f>B16*$B$8</f>
        <v>956.91000000000008</v>
      </c>
      <c r="C17" s="21">
        <f>C16*$B$8</f>
        <v>1329.3600000000001</v>
      </c>
      <c r="D17" s="21">
        <f t="shared" ref="D17:AG17" si="2">D16*$B$8</f>
        <v>1214.76</v>
      </c>
      <c r="E17" s="21">
        <f t="shared" si="2"/>
        <v>401.1</v>
      </c>
      <c r="F17" s="21">
        <f t="shared" si="2"/>
        <v>1197.5700000000002</v>
      </c>
      <c r="G17" s="21">
        <f t="shared" si="2"/>
        <v>601.65000000000009</v>
      </c>
      <c r="H17" s="21">
        <f t="shared" si="2"/>
        <v>1484.0700000000002</v>
      </c>
      <c r="I17" s="21">
        <f t="shared" si="2"/>
        <v>1203.3000000000002</v>
      </c>
      <c r="J17" s="21">
        <f t="shared" si="2"/>
        <v>1942.4700000000003</v>
      </c>
      <c r="K17" s="21">
        <f t="shared" si="2"/>
        <v>0</v>
      </c>
      <c r="L17" s="21">
        <f t="shared" si="2"/>
        <v>0</v>
      </c>
      <c r="M17" s="21">
        <f t="shared" si="2"/>
        <v>515.70000000000005</v>
      </c>
      <c r="N17" s="21">
        <f t="shared" si="2"/>
        <v>1570.0200000000002</v>
      </c>
      <c r="O17" s="21">
        <f t="shared" si="2"/>
        <v>395.37</v>
      </c>
      <c r="P17" s="21">
        <f t="shared" si="2"/>
        <v>1380.93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14193.210000000005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167</v>
      </c>
      <c r="C22" s="19">
        <f t="shared" ref="C22:AG23" si="5">+C16+C18+C20</f>
        <v>232</v>
      </c>
      <c r="D22" s="19">
        <f t="shared" si="5"/>
        <v>212</v>
      </c>
      <c r="E22" s="19">
        <f t="shared" si="5"/>
        <v>70</v>
      </c>
      <c r="F22" s="19">
        <f t="shared" si="5"/>
        <v>209</v>
      </c>
      <c r="G22" s="19">
        <f t="shared" si="5"/>
        <v>105</v>
      </c>
      <c r="H22" s="19">
        <f t="shared" si="5"/>
        <v>259</v>
      </c>
      <c r="I22" s="19">
        <f t="shared" si="5"/>
        <v>210</v>
      </c>
      <c r="J22" s="19">
        <f t="shared" si="5"/>
        <v>339</v>
      </c>
      <c r="K22" s="19">
        <f t="shared" si="5"/>
        <v>0</v>
      </c>
      <c r="L22" s="19">
        <f t="shared" si="5"/>
        <v>0</v>
      </c>
      <c r="M22" s="19">
        <f t="shared" si="5"/>
        <v>90</v>
      </c>
      <c r="N22" s="19">
        <f t="shared" si="5"/>
        <v>274</v>
      </c>
      <c r="O22" s="19">
        <f t="shared" si="5"/>
        <v>69</v>
      </c>
      <c r="P22" s="19">
        <f t="shared" si="5"/>
        <v>241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2477</v>
      </c>
    </row>
    <row r="23" spans="1:36" customFormat="1" x14ac:dyDescent="0.25">
      <c r="A23" s="46" t="s">
        <v>26</v>
      </c>
      <c r="B23" s="18">
        <f>+B17+B19+B21</f>
        <v>956.91000000000008</v>
      </c>
      <c r="C23" s="18">
        <f t="shared" si="5"/>
        <v>1329.3600000000001</v>
      </c>
      <c r="D23" s="18">
        <f t="shared" si="5"/>
        <v>1214.76</v>
      </c>
      <c r="E23" s="18">
        <f t="shared" si="5"/>
        <v>401.1</v>
      </c>
      <c r="F23" s="18">
        <f t="shared" si="5"/>
        <v>1197.5700000000002</v>
      </c>
      <c r="G23" s="18">
        <f t="shared" si="5"/>
        <v>601.65000000000009</v>
      </c>
      <c r="H23" s="18">
        <f t="shared" si="5"/>
        <v>1484.0700000000002</v>
      </c>
      <c r="I23" s="18">
        <f t="shared" si="5"/>
        <v>1203.3000000000002</v>
      </c>
      <c r="J23" s="18">
        <f t="shared" si="5"/>
        <v>1942.4700000000003</v>
      </c>
      <c r="K23" s="18">
        <f t="shared" si="5"/>
        <v>0</v>
      </c>
      <c r="L23" s="18">
        <f t="shared" si="5"/>
        <v>0</v>
      </c>
      <c r="M23" s="18">
        <f t="shared" si="5"/>
        <v>515.70000000000005</v>
      </c>
      <c r="N23" s="18">
        <f t="shared" si="5"/>
        <v>1570.0200000000002</v>
      </c>
      <c r="O23" s="18">
        <f t="shared" si="5"/>
        <v>395.37</v>
      </c>
      <c r="P23" s="18">
        <f t="shared" si="5"/>
        <v>1380.93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14193.210000000005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>
        <v>42.84</v>
      </c>
      <c r="O32" s="36"/>
      <c r="P32" s="36">
        <v>32.880000000000003</v>
      </c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75.72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245.47320000000005</v>
      </c>
      <c r="O33" s="21">
        <f t="shared" si="12"/>
        <v>0</v>
      </c>
      <c r="P33" s="21">
        <f t="shared" si="12"/>
        <v>188.40240000000003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433.87560000000008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42.84</v>
      </c>
      <c r="O38" s="19">
        <f t="shared" si="15"/>
        <v>0</v>
      </c>
      <c r="P38" s="19">
        <f t="shared" si="15"/>
        <v>32.880000000000003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75.72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245.47320000000005</v>
      </c>
      <c r="O39" s="18">
        <f t="shared" si="15"/>
        <v>0</v>
      </c>
      <c r="P39" s="18">
        <f t="shared" si="15"/>
        <v>188.40240000000003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433.87560000000008</v>
      </c>
    </row>
    <row r="40" spans="1:34" x14ac:dyDescent="0.25">
      <c r="A40" s="13" t="s">
        <v>43</v>
      </c>
      <c r="B40" s="35"/>
      <c r="C40" s="35"/>
      <c r="D40" s="35"/>
      <c r="E40" s="35"/>
      <c r="F40" s="35">
        <v>10</v>
      </c>
      <c r="G40" s="35"/>
      <c r="H40" s="35"/>
      <c r="I40" s="35">
        <v>25.25</v>
      </c>
      <c r="J40" s="35">
        <v>10.55</v>
      </c>
      <c r="K40" s="35"/>
      <c r="L40" s="35"/>
      <c r="M40" s="35">
        <v>15.87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61.669999999999995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57.300000000000004</v>
      </c>
      <c r="G41" s="21">
        <f t="shared" si="16"/>
        <v>0</v>
      </c>
      <c r="H41" s="21">
        <f t="shared" si="16"/>
        <v>0</v>
      </c>
      <c r="I41" s="21">
        <f t="shared" si="16"/>
        <v>144.6825</v>
      </c>
      <c r="J41" s="21">
        <f t="shared" si="16"/>
        <v>60.45150000000001</v>
      </c>
      <c r="K41" s="21">
        <f t="shared" si="16"/>
        <v>0</v>
      </c>
      <c r="L41" s="21">
        <f t="shared" si="16"/>
        <v>0</v>
      </c>
      <c r="M41" s="21">
        <f t="shared" si="16"/>
        <v>90.935100000000006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353.3691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10</v>
      </c>
      <c r="G46" s="19">
        <f t="shared" si="19"/>
        <v>0</v>
      </c>
      <c r="H46" s="19">
        <f t="shared" si="19"/>
        <v>0</v>
      </c>
      <c r="I46" s="19">
        <f t="shared" si="19"/>
        <v>25.25</v>
      </c>
      <c r="J46" s="19">
        <f t="shared" si="19"/>
        <v>10.55</v>
      </c>
      <c r="K46" s="19">
        <f t="shared" si="19"/>
        <v>0</v>
      </c>
      <c r="L46" s="19">
        <f t="shared" si="19"/>
        <v>0</v>
      </c>
      <c r="M46" s="19">
        <f t="shared" si="19"/>
        <v>15.87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61.669999999999995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57.300000000000004</v>
      </c>
      <c r="G47" s="18">
        <f t="shared" si="19"/>
        <v>0</v>
      </c>
      <c r="H47" s="18">
        <f t="shared" si="19"/>
        <v>0</v>
      </c>
      <c r="I47" s="18">
        <f t="shared" si="19"/>
        <v>144.6825</v>
      </c>
      <c r="J47" s="18">
        <f t="shared" si="19"/>
        <v>60.45150000000001</v>
      </c>
      <c r="K47" s="18">
        <f t="shared" si="19"/>
        <v>0</v>
      </c>
      <c r="L47" s="18">
        <f t="shared" si="19"/>
        <v>0</v>
      </c>
      <c r="M47" s="18">
        <f t="shared" si="19"/>
        <v>90.935100000000006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353.3691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1876.77</v>
      </c>
      <c r="C49" s="43">
        <v>12.46</v>
      </c>
      <c r="D49" s="43">
        <v>1120.29</v>
      </c>
      <c r="E49" s="43">
        <v>202.76</v>
      </c>
      <c r="F49" s="43">
        <v>48.18</v>
      </c>
      <c r="G49" s="43">
        <v>611.36</v>
      </c>
      <c r="H49" s="43">
        <v>1778.81</v>
      </c>
      <c r="I49" s="43"/>
      <c r="J49" s="43"/>
      <c r="K49" s="43">
        <v>642.98</v>
      </c>
      <c r="L49" s="43">
        <v>48.83</v>
      </c>
      <c r="M49" s="44"/>
      <c r="N49" s="44"/>
      <c r="O49" s="44">
        <v>615.88</v>
      </c>
      <c r="P49" s="44">
        <v>1095.8699999999999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8054.1899999999987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>
        <v>685.88</v>
      </c>
      <c r="N50" s="44">
        <v>53.26</v>
      </c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739.14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>
        <v>1538.2</v>
      </c>
      <c r="D52" s="43"/>
      <c r="E52" s="43"/>
      <c r="F52" s="43">
        <v>944.7</v>
      </c>
      <c r="G52" s="43"/>
      <c r="H52" s="43"/>
      <c r="I52" s="43">
        <v>947.75</v>
      </c>
      <c r="J52" s="43">
        <v>1560.36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4991.01</v>
      </c>
    </row>
    <row r="53" spans="1:34" x14ac:dyDescent="0.25">
      <c r="A53" s="17" t="s">
        <v>18</v>
      </c>
      <c r="B53" s="43">
        <v>200.35</v>
      </c>
      <c r="C53" s="43">
        <v>10.19</v>
      </c>
      <c r="D53" s="43">
        <v>37.33</v>
      </c>
      <c r="E53" s="43">
        <v>127.39</v>
      </c>
      <c r="F53" s="43">
        <v>94.71</v>
      </c>
      <c r="G53" s="43">
        <v>112.88</v>
      </c>
      <c r="H53" s="43">
        <v>306.41000000000003</v>
      </c>
      <c r="I53" s="43">
        <v>54.81</v>
      </c>
      <c r="J53" s="43">
        <v>144.15</v>
      </c>
      <c r="K53" s="43"/>
      <c r="L53" s="43"/>
      <c r="M53" s="44">
        <v>51.22</v>
      </c>
      <c r="N53" s="44">
        <v>647.9</v>
      </c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1787.3400000000001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>
        <v>0</v>
      </c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>
        <v>0</v>
      </c>
      <c r="F55" s="43"/>
      <c r="G55" s="43">
        <v>15.65</v>
      </c>
      <c r="H55" s="43"/>
      <c r="I55" s="43"/>
      <c r="J55" s="43"/>
      <c r="K55" s="43"/>
      <c r="L55" s="43"/>
      <c r="M55" s="44"/>
      <c r="N55" s="44"/>
      <c r="O55" s="44"/>
      <c r="P55" s="44">
        <v>96.84</v>
      </c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112.49000000000001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>
        <v>1.89</v>
      </c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1.89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>
        <v>145.56</v>
      </c>
      <c r="D58" s="43"/>
      <c r="E58" s="43"/>
      <c r="F58" s="43"/>
      <c r="G58" s="43"/>
      <c r="H58" s="43"/>
      <c r="I58" s="43"/>
      <c r="J58" s="43">
        <v>78.84</v>
      </c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224.4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3120.53</v>
      </c>
      <c r="C64" s="51">
        <f t="shared" ref="C64:AG64" si="21">+C15+C23+C31+C39+C47+C48+C49+C50+C51+C52+C53+C54+C55+C56+C57+C58+C59+C60+C61+C62+C63</f>
        <v>3199.7700000000004</v>
      </c>
      <c r="D64" s="51">
        <f t="shared" si="21"/>
        <v>2372.38</v>
      </c>
      <c r="E64" s="51">
        <f t="shared" si="21"/>
        <v>783.25</v>
      </c>
      <c r="F64" s="51">
        <f t="shared" si="21"/>
        <v>2380.96</v>
      </c>
      <c r="G64" s="51">
        <f t="shared" si="21"/>
        <v>1450.5400000000004</v>
      </c>
      <c r="H64" s="51">
        <f t="shared" si="21"/>
        <v>4035.79</v>
      </c>
      <c r="I64" s="51">
        <f t="shared" si="21"/>
        <v>2350.5425</v>
      </c>
      <c r="J64" s="51">
        <f t="shared" si="21"/>
        <v>3914.7715000000003</v>
      </c>
      <c r="K64" s="51">
        <f t="shared" si="21"/>
        <v>727.98</v>
      </c>
      <c r="L64" s="51">
        <f t="shared" si="21"/>
        <v>80.83</v>
      </c>
      <c r="M64" s="51">
        <f t="shared" si="21"/>
        <v>1343.7351000000001</v>
      </c>
      <c r="N64" s="51">
        <f t="shared" si="21"/>
        <v>3009.5432000000005</v>
      </c>
      <c r="O64" s="51">
        <f t="shared" si="21"/>
        <v>1326.25</v>
      </c>
      <c r="P64" s="51">
        <f t="shared" si="21"/>
        <v>2873.0424000000003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32969.914700000001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2 N</v>
      </c>
      <c r="G66" s="53" t="str">
        <f t="shared" si="22"/>
        <v>CAJA 3 D</v>
      </c>
      <c r="H66" s="53" t="str">
        <f t="shared" si="22"/>
        <v>CAJA 3 N</v>
      </c>
      <c r="I66" s="53" t="str">
        <f t="shared" si="22"/>
        <v>CAJA 4 D</v>
      </c>
      <c r="J66" s="53" t="str">
        <f t="shared" si="22"/>
        <v>CAJA 4 N</v>
      </c>
      <c r="K66" s="53" t="str">
        <f t="shared" si="22"/>
        <v>CAJA 5 D</v>
      </c>
      <c r="L66" s="53" t="str">
        <f t="shared" si="22"/>
        <v>CAJA 5 N</v>
      </c>
      <c r="M66" s="53" t="str">
        <f t="shared" si="22"/>
        <v>CAJA 8 D</v>
      </c>
      <c r="N66" s="53" t="str">
        <f t="shared" si="22"/>
        <v>CAJA 8 N</v>
      </c>
      <c r="O66" s="53" t="str">
        <f t="shared" si="22"/>
        <v>CAJA 9 D</v>
      </c>
      <c r="P66" s="53" t="str">
        <f t="shared" si="22"/>
        <v>CAJA 9 N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3120.23</v>
      </c>
      <c r="C67" s="55">
        <f t="shared" ref="C67:L67" si="23">C12</f>
        <v>3205.82</v>
      </c>
      <c r="D67" s="55">
        <f t="shared" si="23"/>
        <v>2241.17</v>
      </c>
      <c r="E67" s="55">
        <f t="shared" si="23"/>
        <v>783.76</v>
      </c>
      <c r="F67" s="55">
        <f t="shared" si="23"/>
        <v>2379.4699999999998</v>
      </c>
      <c r="G67" s="55">
        <f t="shared" si="23"/>
        <v>1449.48</v>
      </c>
      <c r="H67" s="55">
        <f t="shared" si="23"/>
        <v>4032.61</v>
      </c>
      <c r="I67" s="55">
        <f t="shared" si="23"/>
        <v>2292.2399999999998</v>
      </c>
      <c r="J67" s="55">
        <f t="shared" si="23"/>
        <v>3911.21</v>
      </c>
      <c r="K67" s="55">
        <f t="shared" si="23"/>
        <v>727.81</v>
      </c>
      <c r="L67" s="55">
        <f t="shared" si="23"/>
        <v>80.64</v>
      </c>
      <c r="M67" s="55">
        <f t="shared" si="22"/>
        <v>1333.38</v>
      </c>
      <c r="N67" s="55">
        <f t="shared" si="22"/>
        <v>3012.74</v>
      </c>
      <c r="O67" s="55">
        <f t="shared" si="22"/>
        <v>1325.75</v>
      </c>
      <c r="P67" s="55">
        <f t="shared" si="22"/>
        <v>2869.57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32765.879999999997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3120.23</v>
      </c>
      <c r="C69" s="57">
        <f t="shared" ref="C69:AG69" si="25">+C67+C68</f>
        <v>3205.82</v>
      </c>
      <c r="D69" s="57">
        <f t="shared" si="25"/>
        <v>2241.17</v>
      </c>
      <c r="E69" s="57">
        <f t="shared" si="25"/>
        <v>783.76</v>
      </c>
      <c r="F69" s="57">
        <f t="shared" si="25"/>
        <v>2379.4699999999998</v>
      </c>
      <c r="G69" s="57">
        <f t="shared" si="25"/>
        <v>1449.48</v>
      </c>
      <c r="H69" s="57">
        <f t="shared" si="25"/>
        <v>4032.61</v>
      </c>
      <c r="I69" s="57">
        <f t="shared" si="25"/>
        <v>2292.2399999999998</v>
      </c>
      <c r="J69" s="57">
        <f t="shared" si="25"/>
        <v>3911.21</v>
      </c>
      <c r="K69" s="57">
        <f t="shared" si="25"/>
        <v>727.81</v>
      </c>
      <c r="L69" s="57">
        <f t="shared" si="25"/>
        <v>80.64</v>
      </c>
      <c r="M69" s="57">
        <f t="shared" si="25"/>
        <v>1333.38</v>
      </c>
      <c r="N69" s="57">
        <f t="shared" si="25"/>
        <v>3012.74</v>
      </c>
      <c r="O69" s="57">
        <f t="shared" si="25"/>
        <v>1325.75</v>
      </c>
      <c r="P69" s="57">
        <f t="shared" si="25"/>
        <v>2869.57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32765.879999999997</v>
      </c>
    </row>
    <row r="70" spans="1:34" customFormat="1" ht="15" customHeight="1" x14ac:dyDescent="0.25">
      <c r="A70" s="56" t="s">
        <v>95</v>
      </c>
      <c r="B70" s="55">
        <f t="shared" ref="B70:AG70" si="26">+B64-B69</f>
        <v>0.3000000000001819</v>
      </c>
      <c r="C70" s="55">
        <f t="shared" si="26"/>
        <v>-6.0499999999997272</v>
      </c>
      <c r="D70" s="55">
        <f t="shared" si="26"/>
        <v>131.21000000000004</v>
      </c>
      <c r="E70" s="55">
        <f t="shared" si="26"/>
        <v>-0.50999999999999091</v>
      </c>
      <c r="F70" s="55">
        <f t="shared" si="26"/>
        <v>1.4900000000002365</v>
      </c>
      <c r="G70" s="55">
        <f t="shared" si="26"/>
        <v>1.0600000000004002</v>
      </c>
      <c r="H70" s="55">
        <f t="shared" si="26"/>
        <v>3.1799999999998363</v>
      </c>
      <c r="I70" s="55">
        <f t="shared" si="26"/>
        <v>58.302500000000236</v>
      </c>
      <c r="J70" s="55">
        <f t="shared" si="26"/>
        <v>3.561500000000251</v>
      </c>
      <c r="K70" s="55">
        <f t="shared" si="26"/>
        <v>0.17000000000007276</v>
      </c>
      <c r="L70" s="55">
        <f t="shared" si="26"/>
        <v>0.18999999999999773</v>
      </c>
      <c r="M70" s="55">
        <f t="shared" si="26"/>
        <v>10.355099999999993</v>
      </c>
      <c r="N70" s="55">
        <f t="shared" si="26"/>
        <v>-3.1967999999992571</v>
      </c>
      <c r="O70" s="55">
        <f t="shared" si="26"/>
        <v>0.5</v>
      </c>
      <c r="P70" s="55">
        <f t="shared" si="26"/>
        <v>3.472400000000107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204.03470000000237</v>
      </c>
    </row>
    <row r="71" spans="1:34" ht="112.5" customHeight="1" x14ac:dyDescent="0.25">
      <c r="A71" s="74" t="s">
        <v>96</v>
      </c>
      <c r="B71" s="14"/>
      <c r="C71" s="14" t="s">
        <v>127</v>
      </c>
      <c r="D71" s="14" t="s">
        <v>128</v>
      </c>
      <c r="E71" s="14"/>
      <c r="F71" s="14"/>
      <c r="G71" s="14"/>
      <c r="H71" s="14"/>
      <c r="I71" s="14" t="s">
        <v>129</v>
      </c>
      <c r="J71" s="14" t="s">
        <v>130</v>
      </c>
      <c r="K71" s="14"/>
      <c r="L71" s="14"/>
      <c r="M71" s="28" t="s">
        <v>131</v>
      </c>
      <c r="N71" s="28" t="s">
        <v>132</v>
      </c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44766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3754.79</v>
      </c>
      <c r="C12" s="25">
        <v>2465.27</v>
      </c>
      <c r="D12" s="25">
        <v>6124.16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12344.22</v>
      </c>
      <c r="AI12" s="25">
        <v>12166.53</v>
      </c>
      <c r="AJ12" s="66">
        <f>+AI12-AH12</f>
        <v>-177.68999999999869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297</v>
      </c>
      <c r="C15" s="22">
        <v>89.5</v>
      </c>
      <c r="D15" s="22">
        <v>104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490.5</v>
      </c>
    </row>
    <row r="16" spans="1:36" s="31" customFormat="1" x14ac:dyDescent="0.25">
      <c r="A16" s="29" t="s">
        <v>20</v>
      </c>
      <c r="B16" s="30">
        <v>297</v>
      </c>
      <c r="C16" s="30">
        <v>193</v>
      </c>
      <c r="D16" s="30">
        <v>549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1039</v>
      </c>
      <c r="AJ16" s="67"/>
    </row>
    <row r="17" spans="1:36" customFormat="1" x14ac:dyDescent="0.25">
      <c r="A17" s="45" t="s">
        <v>27</v>
      </c>
      <c r="B17" s="21">
        <f>B16*$B$8</f>
        <v>1701.8100000000002</v>
      </c>
      <c r="C17" s="21">
        <f>C16*$B$8</f>
        <v>1105.8900000000001</v>
      </c>
      <c r="D17" s="21">
        <f t="shared" ref="D17:AG17" si="2">D16*$B$8</f>
        <v>3145.7700000000004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5953.4700000000012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297</v>
      </c>
      <c r="C22" s="19">
        <f t="shared" ref="C22:AG23" si="5">+C16+C18+C20</f>
        <v>193</v>
      </c>
      <c r="D22" s="19">
        <f t="shared" si="5"/>
        <v>549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1039</v>
      </c>
    </row>
    <row r="23" spans="1:36" customFormat="1" x14ac:dyDescent="0.25">
      <c r="A23" s="46" t="s">
        <v>26</v>
      </c>
      <c r="B23" s="18">
        <f>+B17+B19+B21</f>
        <v>1701.8100000000002</v>
      </c>
      <c r="C23" s="18">
        <f t="shared" si="5"/>
        <v>1105.8900000000001</v>
      </c>
      <c r="D23" s="18">
        <f t="shared" si="5"/>
        <v>3145.7700000000004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5953.4700000000012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>
        <v>69.14</v>
      </c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69.14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396.17220000000003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396.17220000000003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69.14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69.14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396.17220000000003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396.17220000000003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1306.52</v>
      </c>
      <c r="C49" s="43">
        <v>1129.71</v>
      </c>
      <c r="D49" s="43">
        <v>1951.73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4387.96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334.13</v>
      </c>
      <c r="C53" s="43">
        <v>90.87</v>
      </c>
      <c r="D53" s="43">
        <v>506.56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931.56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111.37</v>
      </c>
      <c r="C55" s="43">
        <v>52.25</v>
      </c>
      <c r="D55" s="43">
        <v>28.59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192.21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3750.83</v>
      </c>
      <c r="C64" s="51">
        <f t="shared" ref="C64:AG64" si="21">+C15+C23+C31+C39+C47+C48+C49+C50+C51+C52+C53+C54+C55+C56+C57+C58+C59+C60+C61+C62+C63</f>
        <v>2468.2200000000003</v>
      </c>
      <c r="D64" s="51">
        <f t="shared" si="21"/>
        <v>6132.8222000000014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12351.872200000002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3754.79</v>
      </c>
      <c r="C67" s="55">
        <f t="shared" ref="C67:L67" si="23">C12</f>
        <v>2465.27</v>
      </c>
      <c r="D67" s="55">
        <f t="shared" si="23"/>
        <v>6124.16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12344.22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3754.79</v>
      </c>
      <c r="C69" s="57">
        <f t="shared" ref="C69:AG69" si="25">+C67+C68</f>
        <v>2465.27</v>
      </c>
      <c r="D69" s="57">
        <f t="shared" si="25"/>
        <v>6124.16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12344.22</v>
      </c>
    </row>
    <row r="70" spans="1:34" customFormat="1" ht="15" customHeight="1" x14ac:dyDescent="0.25">
      <c r="A70" s="56" t="s">
        <v>95</v>
      </c>
      <c r="B70" s="55">
        <f t="shared" ref="B70:AG70" si="26">+B64-B69</f>
        <v>-3.9600000000000364</v>
      </c>
      <c r="C70" s="55">
        <f t="shared" si="26"/>
        <v>2.9500000000002728</v>
      </c>
      <c r="D70" s="55">
        <f t="shared" si="26"/>
        <v>8.662200000001576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7.6522000000018124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7" activePane="bottomRight" state="frozen"/>
      <selection pane="topRight" activeCell="B1" sqref="B1"/>
      <selection pane="bottomLeft" activeCell="A5" sqref="A5"/>
      <selection pane="bottomRight" activeCell="AG68" sqref="AG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4000.88</v>
      </c>
      <c r="C12" s="25">
        <v>4864.62</v>
      </c>
      <c r="D12" s="25">
        <v>1992.21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10857.71</v>
      </c>
      <c r="AI12" s="25">
        <v>10752.01</v>
      </c>
      <c r="AJ12" s="66">
        <f>+AI12-AH12</f>
        <v>-105.69999999999891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259.5</v>
      </c>
      <c r="C15" s="22">
        <v>598</v>
      </c>
      <c r="D15" s="22">
        <v>555.5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1413</v>
      </c>
    </row>
    <row r="16" spans="1:36" s="31" customFormat="1" x14ac:dyDescent="0.25">
      <c r="A16" s="29" t="s">
        <v>20</v>
      </c>
      <c r="B16" s="30">
        <v>308</v>
      </c>
      <c r="C16" s="30">
        <v>336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644</v>
      </c>
      <c r="AJ16" s="67"/>
    </row>
    <row r="17" spans="1:36" customFormat="1" x14ac:dyDescent="0.25">
      <c r="A17" s="45" t="s">
        <v>27</v>
      </c>
      <c r="B17" s="21">
        <f>B16*$B$8</f>
        <v>1764.8400000000001</v>
      </c>
      <c r="C17" s="21">
        <f>C16*$B$8</f>
        <v>1925.2800000000002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3690.1200000000003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308</v>
      </c>
      <c r="C22" s="19">
        <f t="shared" ref="C22:AG23" si="5">+C16+C18+C20</f>
        <v>336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644</v>
      </c>
    </row>
    <row r="23" spans="1:36" customFormat="1" x14ac:dyDescent="0.25">
      <c r="A23" s="46" t="s">
        <v>26</v>
      </c>
      <c r="B23" s="18">
        <f>+B17+B19+B21</f>
        <v>1764.8400000000001</v>
      </c>
      <c r="C23" s="18">
        <f t="shared" si="5"/>
        <v>1925.2800000000002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3690.1200000000003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>
        <v>30</v>
      </c>
      <c r="C32" s="35">
        <v>0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30</v>
      </c>
    </row>
    <row r="33" spans="1:34" customFormat="1" x14ac:dyDescent="0.25">
      <c r="A33" s="45" t="s">
        <v>35</v>
      </c>
      <c r="B33" s="21">
        <f>B32*$B$8</f>
        <v>171.9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171.9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30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30</v>
      </c>
    </row>
    <row r="39" spans="1:34" customFormat="1" x14ac:dyDescent="0.25">
      <c r="A39" s="46" t="s">
        <v>42</v>
      </c>
      <c r="B39" s="18">
        <f>+B33+B35+B37</f>
        <v>171.9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171.9</v>
      </c>
    </row>
    <row r="40" spans="1:34" x14ac:dyDescent="0.25">
      <c r="A40" s="13" t="s">
        <v>43</v>
      </c>
      <c r="B40" s="35">
        <v>5.38</v>
      </c>
      <c r="C40" s="35">
        <v>37.51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42.89</v>
      </c>
    </row>
    <row r="41" spans="1:34" customFormat="1" x14ac:dyDescent="0.25">
      <c r="A41" s="45" t="s">
        <v>44</v>
      </c>
      <c r="B41" s="21">
        <f>B40*$B$8</f>
        <v>30.827400000000001</v>
      </c>
      <c r="C41" s="21">
        <f t="shared" ref="C41:AG41" si="16">C40*$B$8</f>
        <v>214.9323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245.75970000000001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5.38</v>
      </c>
      <c r="C46" s="19">
        <f t="shared" ref="C46:AG47" si="19">+C40+C42+C44</f>
        <v>37.51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42.89</v>
      </c>
    </row>
    <row r="47" spans="1:34" customFormat="1" x14ac:dyDescent="0.25">
      <c r="A47" s="46" t="s">
        <v>48</v>
      </c>
      <c r="B47" s="18">
        <f>+B41+B43+B45</f>
        <v>30.827400000000001</v>
      </c>
      <c r="C47" s="18">
        <f t="shared" si="19"/>
        <v>214.9323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245.75970000000001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1579.51</v>
      </c>
      <c r="C49" s="43">
        <v>1950.23</v>
      </c>
      <c r="D49" s="43">
        <v>1267.2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4796.9399999999996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199.05</v>
      </c>
      <c r="C53" s="43">
        <v>140.47</v>
      </c>
      <c r="D53" s="43">
        <v>168.08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507.6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39.99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39.99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4005.6274000000003</v>
      </c>
      <c r="C64" s="51">
        <f t="shared" ref="C64:AG64" si="21">+C15+C23+C31+C39+C47+C48+C49+C50+C51+C52+C53+C54+C55+C56+C57+C58+C59+C60+C61+C62+C63</f>
        <v>4868.9023000000007</v>
      </c>
      <c r="D64" s="51">
        <f t="shared" si="21"/>
        <v>1990.78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10865.309700000002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4000.88</v>
      </c>
      <c r="C67" s="55">
        <f t="shared" ref="C67:L67" si="23">C12</f>
        <v>4864.62</v>
      </c>
      <c r="D67" s="55">
        <f t="shared" si="23"/>
        <v>1992.21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10857.71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4000.88</v>
      </c>
      <c r="C69" s="57">
        <f t="shared" ref="C69:AG69" si="25">+C67+C68</f>
        <v>4864.62</v>
      </c>
      <c r="D69" s="57">
        <f t="shared" si="25"/>
        <v>1992.21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10857.71</v>
      </c>
    </row>
    <row r="70" spans="1:34" customFormat="1" ht="15" customHeight="1" x14ac:dyDescent="0.25">
      <c r="A70" s="56" t="s">
        <v>95</v>
      </c>
      <c r="B70" s="55">
        <f t="shared" ref="B70:AG70" si="26">+B64-B69</f>
        <v>4.7474000000001979</v>
      </c>
      <c r="C70" s="55">
        <f t="shared" si="26"/>
        <v>4.2823000000007596</v>
      </c>
      <c r="D70" s="55">
        <f t="shared" si="26"/>
        <v>-1.4300000000000637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7.5997000000008939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1635.04</v>
      </c>
      <c r="C12" s="25">
        <v>1485.23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3120.27</v>
      </c>
      <c r="AI12" s="25">
        <v>3089.41</v>
      </c>
      <c r="AJ12" s="66">
        <f>+AI12-AH12</f>
        <v>-30.860000000000127</v>
      </c>
    </row>
    <row r="13" spans="1:36" ht="19.5" customHeight="1" x14ac:dyDescent="0.25">
      <c r="A13" s="24" t="s">
        <v>117</v>
      </c>
      <c r="B13" s="25">
        <v>24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24</v>
      </c>
      <c r="AI13" s="25"/>
      <c r="AJ13" s="66">
        <f>+AI13-AH13</f>
        <v>-24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18.5</v>
      </c>
      <c r="C15" s="22">
        <v>48.5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67</v>
      </c>
    </row>
    <row r="16" spans="1:36" s="31" customFormat="1" x14ac:dyDescent="0.25">
      <c r="A16" s="29" t="s">
        <v>20</v>
      </c>
      <c r="B16" s="30">
        <v>90</v>
      </c>
      <c r="C16" s="30">
        <v>116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206</v>
      </c>
      <c r="AJ16" s="67"/>
    </row>
    <row r="17" spans="1:36" customFormat="1" x14ac:dyDescent="0.25">
      <c r="A17" s="45" t="s">
        <v>27</v>
      </c>
      <c r="B17" s="21">
        <f>B16*$B$8</f>
        <v>515.70000000000005</v>
      </c>
      <c r="C17" s="21">
        <f>C16*$B$8</f>
        <v>664.68000000000006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1180.3800000000001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90</v>
      </c>
      <c r="C22" s="19">
        <f t="shared" ref="C22:AG23" si="5">+C16+C18+C20</f>
        <v>116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206</v>
      </c>
    </row>
    <row r="23" spans="1:36" customFormat="1" x14ac:dyDescent="0.25">
      <c r="A23" s="46" t="s">
        <v>26</v>
      </c>
      <c r="B23" s="18">
        <f>+B17+B19+B21</f>
        <v>515.70000000000005</v>
      </c>
      <c r="C23" s="18">
        <f t="shared" si="5"/>
        <v>664.68000000000006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1180.3800000000001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1086.54</v>
      </c>
      <c r="C49" s="43">
        <v>758.11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1844.65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21.3</v>
      </c>
      <c r="C53" s="43">
        <v>17.71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39.010000000000005</v>
      </c>
    </row>
    <row r="54" spans="1:34" x14ac:dyDescent="0.25">
      <c r="A54" s="17" t="s">
        <v>114</v>
      </c>
      <c r="B54" s="43"/>
      <c r="C54" s="43">
        <v>2.5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2.5</v>
      </c>
    </row>
    <row r="55" spans="1:34" x14ac:dyDescent="0.25">
      <c r="A55" s="17" t="s">
        <v>52</v>
      </c>
      <c r="B55" s="43">
        <v>19.309999999999999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19.309999999999999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1661.35</v>
      </c>
      <c r="C64" s="51">
        <f t="shared" ref="C64:AG64" si="21">+C15+C23+C31+C39+C47+C48+C49+C50+C51+C52+C53+C54+C55+C56+C57+C58+C59+C60+C61+C62+C63</f>
        <v>1491.5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3152.85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1635.04</v>
      </c>
      <c r="C67" s="55">
        <f t="shared" ref="C67:L67" si="23">C12</f>
        <v>1485.23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3120.27</v>
      </c>
    </row>
    <row r="68" spans="1:34" customFormat="1" x14ac:dyDescent="0.25">
      <c r="A68" s="56" t="s">
        <v>93</v>
      </c>
      <c r="B68" s="57">
        <f t="shared" ref="B68:AG68" si="24">+B13+B14</f>
        <v>24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24</v>
      </c>
    </row>
    <row r="69" spans="1:34" customFormat="1" x14ac:dyDescent="0.25">
      <c r="A69" s="56" t="s">
        <v>94</v>
      </c>
      <c r="B69" s="57">
        <f>+B67+B68</f>
        <v>1659.04</v>
      </c>
      <c r="C69" s="57">
        <f t="shared" ref="C69:AG69" si="25">+C67+C68</f>
        <v>1485.23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3144.27</v>
      </c>
    </row>
    <row r="70" spans="1:34" customFormat="1" ht="15" customHeight="1" x14ac:dyDescent="0.25">
      <c r="A70" s="56" t="s">
        <v>95</v>
      </c>
      <c r="B70" s="55">
        <f t="shared" ref="B70:AG70" si="26">+B64-B69</f>
        <v>2.3099999999999454</v>
      </c>
      <c r="C70" s="55">
        <f t="shared" si="26"/>
        <v>6.2699999999999818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8.5799999999999272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2" activePane="bottomRight" state="frozen"/>
      <selection pane="topRight" activeCell="B1" sqref="B1"/>
      <selection pane="bottomLeft" activeCell="A5" sqref="A5"/>
      <selection pane="bottomRight" activeCell="AG67" sqref="AG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778.86</v>
      </c>
      <c r="C12" s="25">
        <v>3132.24</v>
      </c>
      <c r="D12" s="25">
        <v>307</v>
      </c>
      <c r="E12" s="25">
        <v>2314.29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6532.39</v>
      </c>
      <c r="AI12" s="25">
        <v>6532.39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>
        <v>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19.5</v>
      </c>
      <c r="C15" s="22">
        <v>177.5</v>
      </c>
      <c r="D15" s="22">
        <v>6.5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203.5</v>
      </c>
    </row>
    <row r="16" spans="1:36" s="31" customFormat="1" x14ac:dyDescent="0.25">
      <c r="A16" s="29" t="s">
        <v>20</v>
      </c>
      <c r="B16" s="30">
        <v>58</v>
      </c>
      <c r="C16" s="30">
        <v>257</v>
      </c>
      <c r="D16" s="30">
        <v>29</v>
      </c>
      <c r="E16" s="30">
        <v>276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620</v>
      </c>
      <c r="AJ16" s="67"/>
    </row>
    <row r="17" spans="1:36" customFormat="1" x14ac:dyDescent="0.25">
      <c r="A17" s="45" t="s">
        <v>27</v>
      </c>
      <c r="B17" s="21">
        <f>B16*$B$8</f>
        <v>332.34000000000003</v>
      </c>
      <c r="C17" s="21">
        <f>C16*$B$8</f>
        <v>1472.6100000000001</v>
      </c>
      <c r="D17" s="21">
        <f t="shared" ref="D17:AG17" si="2">D16*$B$8</f>
        <v>166.17000000000002</v>
      </c>
      <c r="E17" s="21">
        <f t="shared" si="2"/>
        <v>1581.48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3552.6000000000004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58</v>
      </c>
      <c r="C22" s="19">
        <f t="shared" ref="C22:AG23" si="5">+C16+C18+C20</f>
        <v>257</v>
      </c>
      <c r="D22" s="19">
        <f t="shared" si="5"/>
        <v>29</v>
      </c>
      <c r="E22" s="19">
        <f t="shared" si="5"/>
        <v>276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620</v>
      </c>
    </row>
    <row r="23" spans="1:36" customFormat="1" x14ac:dyDescent="0.25">
      <c r="A23" s="46" t="s">
        <v>26</v>
      </c>
      <c r="B23" s="18">
        <f>+B17+B19+B21</f>
        <v>332.34000000000003</v>
      </c>
      <c r="C23" s="18">
        <f t="shared" si="5"/>
        <v>1472.6100000000001</v>
      </c>
      <c r="D23" s="18">
        <f t="shared" si="5"/>
        <v>166.17000000000002</v>
      </c>
      <c r="E23" s="18">
        <f t="shared" si="5"/>
        <v>1581.48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3552.6000000000004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>
        <v>10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10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57.300000000000004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57.300000000000004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10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57.300000000000004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57.300000000000004</v>
      </c>
    </row>
    <row r="40" spans="1:34" x14ac:dyDescent="0.25">
      <c r="A40" s="13" t="s">
        <v>43</v>
      </c>
      <c r="B40" s="35"/>
      <c r="C40" s="35">
        <v>19.899999999999999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19.899999999999999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114.027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114.027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19.899999999999999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19.899999999999999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114.027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114.027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384.42</v>
      </c>
      <c r="C49" s="43">
        <v>1292.3699999999999</v>
      </c>
      <c r="D49" s="43">
        <v>136.05000000000001</v>
      </c>
      <c r="E49" s="43">
        <v>765.5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2578.34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28.65</v>
      </c>
      <c r="C53" s="43">
        <v>20.84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49.489999999999995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14.96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14.96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779.87</v>
      </c>
      <c r="C64" s="51">
        <f t="shared" ref="C64:AG64" si="21">+C15+C23+C31+C39+C47+C48+C49+C50+C51+C52+C53+C54+C55+C56+C57+C58+C59+C60+C61+C62+C63</f>
        <v>3134.6469999999999</v>
      </c>
      <c r="D64" s="51">
        <f t="shared" si="21"/>
        <v>308.72000000000003</v>
      </c>
      <c r="E64" s="51">
        <f t="shared" si="21"/>
        <v>2346.98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6570.2170000000006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778.86</v>
      </c>
      <c r="C67" s="55">
        <f t="shared" ref="C67:L67" si="23">C12</f>
        <v>3132.24</v>
      </c>
      <c r="D67" s="55">
        <f t="shared" si="23"/>
        <v>307</v>
      </c>
      <c r="E67" s="55">
        <f t="shared" si="23"/>
        <v>2314.29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6532.39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778.86</v>
      </c>
      <c r="C69" s="57">
        <f t="shared" ref="C69:AG69" si="25">+C67+C68</f>
        <v>3132.24</v>
      </c>
      <c r="D69" s="57">
        <f t="shared" si="25"/>
        <v>307</v>
      </c>
      <c r="E69" s="57">
        <f t="shared" si="25"/>
        <v>2314.29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6532.39</v>
      </c>
    </row>
    <row r="70" spans="1:34" customFormat="1" ht="15" customHeight="1" x14ac:dyDescent="0.25">
      <c r="A70" s="56" t="s">
        <v>95</v>
      </c>
      <c r="B70" s="55">
        <f t="shared" ref="B70:AG70" si="26">+B64-B69</f>
        <v>1.0099999999999909</v>
      </c>
      <c r="C70" s="55">
        <f t="shared" si="26"/>
        <v>2.4070000000001528</v>
      </c>
      <c r="D70" s="55">
        <f t="shared" si="26"/>
        <v>1.7200000000000273</v>
      </c>
      <c r="E70" s="55">
        <f t="shared" si="26"/>
        <v>32.690000000000055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37.827000000000226</v>
      </c>
    </row>
    <row r="71" spans="1:34" ht="96" customHeight="1" x14ac:dyDescent="0.25">
      <c r="A71" s="74" t="s">
        <v>96</v>
      </c>
      <c r="B71" s="14"/>
      <c r="C71" s="14"/>
      <c r="D71" s="14"/>
      <c r="E71" s="14" t="s">
        <v>133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tabSelected="1"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>
        <v>5.86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55</v>
      </c>
      <c r="E11" s="5" t="s">
        <v>56</v>
      </c>
      <c r="F11" s="5" t="s">
        <v>57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4185.5</v>
      </c>
      <c r="C12" s="25">
        <v>4972.04</v>
      </c>
      <c r="D12" s="25">
        <v>3239.46</v>
      </c>
      <c r="E12" s="25">
        <v>3984.92</v>
      </c>
      <c r="F12" s="25">
        <v>3471.33</v>
      </c>
      <c r="G12" s="25">
        <v>3391.79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23245.040000000001</v>
      </c>
      <c r="AI12" s="25">
        <v>22970.1</v>
      </c>
      <c r="AJ12" s="66">
        <f>+AI12-AH12</f>
        <v>-274.94000000000233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331</v>
      </c>
      <c r="C15" s="22">
        <v>558</v>
      </c>
      <c r="D15" s="22">
        <v>48.5</v>
      </c>
      <c r="E15" s="22">
        <v>220.5</v>
      </c>
      <c r="F15" s="22">
        <v>182.5</v>
      </c>
      <c r="G15" s="22">
        <v>467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1807.5</v>
      </c>
    </row>
    <row r="16" spans="1:36" s="31" customFormat="1" x14ac:dyDescent="0.25">
      <c r="A16" s="29" t="s">
        <v>20</v>
      </c>
      <c r="B16" s="30">
        <v>315</v>
      </c>
      <c r="C16" s="30">
        <v>377</v>
      </c>
      <c r="D16" s="30">
        <v>254</v>
      </c>
      <c r="E16" s="30">
        <v>210</v>
      </c>
      <c r="F16" s="30">
        <v>264</v>
      </c>
      <c r="G16" s="30">
        <v>348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1768</v>
      </c>
      <c r="AJ16" s="67"/>
    </row>
    <row r="17" spans="1:36" customFormat="1" x14ac:dyDescent="0.25">
      <c r="A17" s="45" t="s">
        <v>27</v>
      </c>
      <c r="B17" s="21">
        <f>B16*$B$8</f>
        <v>1804.95</v>
      </c>
      <c r="C17" s="21">
        <f>C16*$B$8</f>
        <v>2160.21</v>
      </c>
      <c r="D17" s="21">
        <f t="shared" ref="D17:AG17" si="2">D16*$B$8</f>
        <v>1455.42</v>
      </c>
      <c r="E17" s="21">
        <f t="shared" si="2"/>
        <v>1203.3000000000002</v>
      </c>
      <c r="F17" s="21">
        <f t="shared" si="2"/>
        <v>1512.72</v>
      </c>
      <c r="G17" s="21">
        <f t="shared" si="2"/>
        <v>1994.0400000000002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10130.640000000001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315</v>
      </c>
      <c r="C22" s="19">
        <f t="shared" ref="C22:AG23" si="5">+C16+C18+C20</f>
        <v>377</v>
      </c>
      <c r="D22" s="19">
        <f t="shared" si="5"/>
        <v>254</v>
      </c>
      <c r="E22" s="19">
        <f t="shared" si="5"/>
        <v>210</v>
      </c>
      <c r="F22" s="19">
        <f t="shared" si="5"/>
        <v>264</v>
      </c>
      <c r="G22" s="19">
        <f t="shared" si="5"/>
        <v>348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1768</v>
      </c>
    </row>
    <row r="23" spans="1:36" customFormat="1" x14ac:dyDescent="0.25">
      <c r="A23" s="46" t="s">
        <v>26</v>
      </c>
      <c r="B23" s="18">
        <f>+B17+B19+B21</f>
        <v>1804.95</v>
      </c>
      <c r="C23" s="18">
        <f t="shared" si="5"/>
        <v>2160.21</v>
      </c>
      <c r="D23" s="18">
        <f t="shared" si="5"/>
        <v>1455.42</v>
      </c>
      <c r="E23" s="18">
        <f t="shared" si="5"/>
        <v>1203.3000000000002</v>
      </c>
      <c r="F23" s="18">
        <f t="shared" si="5"/>
        <v>1512.72</v>
      </c>
      <c r="G23" s="18">
        <f t="shared" si="5"/>
        <v>1994.0400000000002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10130.640000000001</v>
      </c>
    </row>
    <row r="24" spans="1:36" x14ac:dyDescent="0.25">
      <c r="A24" s="13" t="s">
        <v>28</v>
      </c>
      <c r="B24" s="33"/>
      <c r="C24" s="33"/>
      <c r="D24" s="33"/>
      <c r="E24" s="33">
        <v>20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20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117.2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117.2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20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117.2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117.2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1798.62</v>
      </c>
      <c r="C49" s="43">
        <v>1792.14</v>
      </c>
      <c r="D49" s="43"/>
      <c r="E49" s="43"/>
      <c r="F49" s="43">
        <v>1705.68</v>
      </c>
      <c r="G49" s="43">
        <v>807.88</v>
      </c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6104.3200000000006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>
        <v>1466.09</v>
      </c>
      <c r="E52" s="43">
        <v>1828.99</v>
      </c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3295.08</v>
      </c>
    </row>
    <row r="53" spans="1:34" x14ac:dyDescent="0.25">
      <c r="A53" s="17" t="s">
        <v>18</v>
      </c>
      <c r="B53" s="43">
        <v>110.22</v>
      </c>
      <c r="C53" s="43">
        <v>138.58000000000001</v>
      </c>
      <c r="D53" s="43">
        <v>246.8</v>
      </c>
      <c r="E53" s="43">
        <v>273.48</v>
      </c>
      <c r="F53" s="43">
        <v>74.92</v>
      </c>
      <c r="G53" s="43">
        <v>142.35</v>
      </c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986.35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146.97</v>
      </c>
      <c r="C55" s="43">
        <v>330.86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477.83000000000004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>
        <v>27.02</v>
      </c>
      <c r="E59" s="43">
        <v>351.28</v>
      </c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378.29999999999995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4191.7599999999993</v>
      </c>
      <c r="C64" s="51">
        <f t="shared" ref="C64:AG64" si="21">+C15+C23+C31+C39+C47+C48+C49+C50+C51+C52+C53+C54+C55+C56+C57+C58+C59+C60+C61+C62+C63</f>
        <v>4979.79</v>
      </c>
      <c r="D64" s="51">
        <f t="shared" si="21"/>
        <v>3243.8300000000004</v>
      </c>
      <c r="E64" s="51">
        <f t="shared" si="21"/>
        <v>3994.75</v>
      </c>
      <c r="F64" s="51">
        <f t="shared" si="21"/>
        <v>3475.82</v>
      </c>
      <c r="G64" s="51">
        <f t="shared" si="21"/>
        <v>3411.27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23297.219999999998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D</v>
      </c>
      <c r="G66" s="53" t="str">
        <f t="shared" si="22"/>
        <v>CAJA 3 N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4185.5</v>
      </c>
      <c r="C67" s="55">
        <f t="shared" ref="C67:L67" si="23">C12</f>
        <v>4972.04</v>
      </c>
      <c r="D67" s="55">
        <f t="shared" si="23"/>
        <v>3239.46</v>
      </c>
      <c r="E67" s="55">
        <f t="shared" si="23"/>
        <v>3984.92</v>
      </c>
      <c r="F67" s="55">
        <f t="shared" si="23"/>
        <v>3471.33</v>
      </c>
      <c r="G67" s="55">
        <f t="shared" si="23"/>
        <v>3391.79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23245.040000000001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4185.5</v>
      </c>
      <c r="C69" s="57">
        <f t="shared" ref="C69:AG69" si="25">+C67+C68</f>
        <v>4972.04</v>
      </c>
      <c r="D69" s="57">
        <f t="shared" si="25"/>
        <v>3239.46</v>
      </c>
      <c r="E69" s="57">
        <f t="shared" si="25"/>
        <v>3984.92</v>
      </c>
      <c r="F69" s="57">
        <f t="shared" si="25"/>
        <v>3471.33</v>
      </c>
      <c r="G69" s="57">
        <f t="shared" si="25"/>
        <v>3391.79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23245.040000000001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6.2599999999993088</v>
      </c>
      <c r="C70" s="55">
        <f t="shared" si="26"/>
        <v>7.75</v>
      </c>
      <c r="D70" s="55">
        <f t="shared" si="26"/>
        <v>4.3700000000003456</v>
      </c>
      <c r="E70" s="55">
        <f t="shared" si="26"/>
        <v>9.8299999999999272</v>
      </c>
      <c r="F70" s="55">
        <f t="shared" si="26"/>
        <v>4.4900000000002365</v>
      </c>
      <c r="G70" s="55">
        <f t="shared" si="26"/>
        <v>19.480000000000018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52.179999999999836</v>
      </c>
    </row>
    <row r="71" spans="1:34" ht="94.5" customHeight="1" x14ac:dyDescent="0.25">
      <c r="A71" s="74" t="s">
        <v>96</v>
      </c>
      <c r="B71" s="14"/>
      <c r="C71" s="14"/>
      <c r="D71" s="14"/>
      <c r="E71" s="14" t="s">
        <v>134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E72" s="15" t="s">
        <v>135</v>
      </c>
    </row>
    <row r="73" spans="1:34" x14ac:dyDescent="0.25">
      <c r="E73" s="15" t="s">
        <v>136</v>
      </c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Boveda-05</cp:lastModifiedBy>
  <cp:lastPrinted>2019-08-19T12:56:25Z</cp:lastPrinted>
  <dcterms:created xsi:type="dcterms:W3CDTF">2013-07-24T18:56:16Z</dcterms:created>
  <dcterms:modified xsi:type="dcterms:W3CDTF">2022-07-27T12:45:15Z</dcterms:modified>
</cp:coreProperties>
</file>