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JULIO 2022\"/>
    </mc:Choice>
  </mc:AlternateContent>
  <bookViews>
    <workbookView xWindow="0" yWindow="0" windowWidth="15360" windowHeight="7665" firstSheet="5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3" i="149" l="1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AE64" i="40"/>
  <c r="AE70" i="40" s="1"/>
  <c r="AF64" i="40"/>
  <c r="AF70" i="40" s="1"/>
  <c r="AB64" i="40"/>
  <c r="AB70" i="40" s="1"/>
  <c r="L69" i="40"/>
  <c r="T64" i="40"/>
  <c r="T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J39" i="40" s="1"/>
  <c r="K33" i="40"/>
  <c r="L33" i="40"/>
  <c r="C35" i="40"/>
  <c r="D35" i="40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D39" i="40" l="1"/>
  <c r="K31" i="40"/>
  <c r="C31" i="40"/>
  <c r="I47" i="40"/>
  <c r="F39" i="40"/>
  <c r="G23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<sst xmlns="http://schemas.openxmlformats.org/spreadsheetml/2006/main" count="767" uniqueCount="147">
  <si>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</si>
  <si>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</si>
  <si>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</si>
  <si>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</si>
  <si>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</si>
  <si>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</si>
  <si>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</si>
  <si>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</si>
  <si>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</si>
  <si>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</si>
  <si>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</si>
  <si>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</si>
  <si>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</si>
  <si>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</si>
  <si>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</si>
  <si>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</si>
  <si>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</si>
  <si>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</si>
  <si>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</si>
  <si>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</si>
  <si>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</si>
  <si>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</si>
  <si>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</si>
  <si>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</si>
  <si>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</si>
  <si>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</si>
  <si>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</si>
  <si>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</si>
  <si>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</si>
  <si>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</si>
  <si>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</si>
  <si>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</si>
  <si>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</si>
  <si>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</si>
  <si>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</si>
  <si>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</si>
  <si>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</si>
  <si>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</si>
  <si>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</si>
  <si>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</si>
  <si>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</si>
  <si>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</si>
  <si>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</si>
  <si>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</si>
  <si>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</si>
  <si>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</si>
  <si>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</si>
  <si>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</si>
  <si>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</si>
  <si>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</si>
  <si>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</si>
  <si>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</si>
  <si>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</si>
  <si>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</si>
  <si>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</si>
  <si>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</si>
  <si>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</si>
  <si>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</si>
  <si>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</si>
  <si>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</si>
  <si>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</si>
  <si>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</si>
  <si>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</si>
  <si>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</si>
  <si>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</si>
  <si>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</si>
  <si>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</si>
  <si>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</si>
  <si>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</si>
  <si>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</si>
  <si>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</si>
  <si>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</si>
  <si>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</si>
  <si>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</si>
  <si>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</si>
  <si>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</si>
  <si>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</si>
  <si>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</si>
  <si>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</si>
  <si>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</si>
  <si>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</si>
  <si>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</si>
  <si>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</si>
  <si>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</si>
  <si>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</si>
  <si>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</si>
  <si>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</si>
  <si>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</si>
  <si>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</si>
  <si>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</si>
  <si>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</si>
  <si>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</si>
  <si>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</si>
  <si>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</si>
  <si>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</si>
  <si>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</si>
  <si>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</si>
  <si>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</si>
  <si>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</si>
  <si>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</si>
  <si>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</si>
  <si>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</si>
  <si>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</si>
  <si>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</si>
  <si>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</si>
  <si>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</si>
  <si>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</si>
  <si>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</si>
  <si>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</si>
  <si>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</si>
  <si>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</si>
  <si>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</si>
  <si>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</si>
  <si>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</si>
  <si>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</si>
  <si>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</si>
  <si>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</si>
  <si>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</si>
  <si>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</si>
  <si>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</si>
  <si>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</si>
  <si>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</si>
  <si>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</si>
  <si>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FALTANTE ES SOBRANTE </t>
  </si>
  <si>
    <t>EN EL TURNO TARDE</t>
  </si>
  <si>
    <t>22.00F/C</t>
  </si>
  <si>
    <t>10.00 PERIODICO</t>
  </si>
  <si>
    <t>5.79 SOBRANTE DE 1 PALETA</t>
  </si>
  <si>
    <t>SOBRANTE DE 9.50</t>
  </si>
  <si>
    <t xml:space="preserve">ES FALTANTE DE LA </t>
  </si>
  <si>
    <t>MAÑANA</t>
  </si>
  <si>
    <t>46.00F/C</t>
  </si>
  <si>
    <t>59.00F/C</t>
  </si>
  <si>
    <t>32.50F/C</t>
  </si>
  <si>
    <t>75.00F/C</t>
  </si>
  <si>
    <t>93.00F/C</t>
  </si>
  <si>
    <t>45.00F/C</t>
  </si>
  <si>
    <t>FALTANTE DE 102.00</t>
  </si>
  <si>
    <t xml:space="preserve">ES SOBRANTE EN </t>
  </si>
  <si>
    <t xml:space="preserve">LA MISMA CAJA </t>
  </si>
  <si>
    <t>FECHA 29-07-22</t>
  </si>
  <si>
    <t>13.00F/C</t>
  </si>
  <si>
    <t>105.00F/C</t>
  </si>
  <si>
    <t>37.00F/C</t>
  </si>
  <si>
    <t xml:space="preserve">COMPARTIO PUNTO CON </t>
  </si>
  <si>
    <t>LACAJA DE LA MAÑANA</t>
  </si>
  <si>
    <t>NO SE CARGO EFECTIVO EN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</si>
</sst>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100463.43300000002</v>
      </c>
      <c r="C2" s="42">
        <f>MODELO!AH12</f>
        <v>42114.85</v>
      </c>
      <c r="D2" s="42">
        <f>EXQUISITECES!AH12</f>
        <v>11306.150000000001</v>
      </c>
      <c r="E2" s="42">
        <f>HOYADA!AH12</f>
        <v>17864.61</v>
      </c>
      <c r="F2" s="42">
        <f>FARMASTOP!AH12</f>
        <v>2400.73</v>
      </c>
      <c r="G2" s="42">
        <f>BOCAS!AH12</f>
        <v>7815.2600000000011</v>
      </c>
      <c r="H2" s="42">
        <f>LAGUNETICA!AH12</f>
        <v>27016.100000000002</v>
      </c>
      <c r="I2" s="42">
        <f>SANANTONIO!AH12</f>
        <v>0</v>
      </c>
      <c r="J2" s="42">
        <f>SUM(B2:I2)</f>
        <v>208981.13300000003</v>
      </c>
    </row>
    <row r="3" spans="1:10" x14ac:dyDescent="0.25">
      <c r="A3" s="45" t="s">
        <v>0</v>
      </c>
      <c r="B3" s="42">
        <f>AUTOMERCADO!AH15</f>
        <v>1399.5</v>
      </c>
      <c r="C3" s="42">
        <f>MODELO!AH15</f>
        <v>1931</v>
      </c>
      <c r="D3" s="42">
        <f>EXQUISITECES!AH15</f>
        <v>104</v>
      </c>
      <c r="E3" s="42">
        <f>HOYADA!AH15</f>
        <v>1750</v>
      </c>
      <c r="F3" s="42">
        <f>FARMASTOP!AH15</f>
        <v>82</v>
      </c>
      <c r="G3" s="42">
        <f>BOCAS!AH15</f>
        <v>96</v>
      </c>
      <c r="H3" s="42">
        <f>LAGUNETICA!AH15</f>
        <v>2376</v>
      </c>
      <c r="I3" s="42">
        <f>SANANTONIO!AH15</f>
        <v>0</v>
      </c>
      <c r="J3" s="42">
        <f t="shared" ref="J3:J52" si="0">SUM(B3:I3)</f>
        <v>7738.5</v>
      </c>
    </row>
    <row r="4" spans="1:10" x14ac:dyDescent="0.25">
      <c r="A4" s="70" t="s">
        <v>20</v>
      </c>
      <c r="B4" s="42">
        <f>AUTOMERCADO!AH16</f>
        <v>6656</v>
      </c>
      <c r="C4" s="42">
        <f>MODELO!AH16</f>
        <v>2589</v>
      </c>
      <c r="D4" s="42">
        <f>EXQUISITECES!AH16</f>
        <v>850</v>
      </c>
      <c r="E4" s="42">
        <f>HOYADA!AH16</f>
        <v>813</v>
      </c>
      <c r="F4" s="42">
        <f>FARMASTOP!AH16</f>
        <v>54</v>
      </c>
      <c r="G4" s="42">
        <f>BOCAS!AH16</f>
        <v>49</v>
      </c>
      <c r="H4" s="42">
        <f>LAGUNETICA!AH16</f>
        <v>1930</v>
      </c>
      <c r="I4" s="42">
        <f>SANANTONIO!AH16</f>
        <v>0</v>
      </c>
      <c r="J4" s="42">
        <f t="shared" si="0"/>
        <v>12941</v>
      </c>
    </row>
    <row r="5" spans="1:10" x14ac:dyDescent="0.25">
      <c r="A5" s="45" t="s">
        <v>27</v>
      </c>
      <c r="B5" s="42">
        <f>AUTOMERCADO!AH17</f>
        <v>38538.239999999998</v>
      </c>
      <c r="C5" s="42">
        <f>MODELO!AH17</f>
        <v>14990.31</v>
      </c>
      <c r="D5" s="42">
        <f>EXQUISITECES!AH17</f>
        <v>4921.5</v>
      </c>
      <c r="E5" s="42">
        <f>HOYADA!AH17</f>
        <v>4707.2700000000004</v>
      </c>
      <c r="F5" s="42">
        <f>FARMASTOP!AH17</f>
        <v>312.65999999999997</v>
      </c>
      <c r="G5" s="42">
        <f>BOCAS!AH17</f>
        <v>283.22000000000003</v>
      </c>
      <c r="H5" s="42">
        <f>LAGUNETICA!AH17</f>
        <v>11174.7</v>
      </c>
      <c r="I5" s="42">
        <f>SANANTONIO!AH17</f>
        <v>0</v>
      </c>
      <c r="J5" s="42">
        <f t="shared" si="0"/>
        <v>74927.899999999994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676</v>
      </c>
      <c r="H6" s="42">
        <f>LAGUNETICA!AH18</f>
        <v>0</v>
      </c>
      <c r="I6" s="42">
        <f>SANANTONIO!AH18</f>
        <v>0</v>
      </c>
      <c r="J6" s="42">
        <f t="shared" si="0"/>
        <v>676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3914.04</v>
      </c>
      <c r="H7" s="42">
        <f>LAGUNETICA!AH19</f>
        <v>0</v>
      </c>
      <c r="I7" s="42">
        <f>SANANTONIO!AH19</f>
        <v>0</v>
      </c>
      <c r="J7" s="42">
        <f t="shared" si="0"/>
        <v>3914.04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6656</v>
      </c>
      <c r="C10" s="42">
        <f>MODELO!AH22</f>
        <v>2589</v>
      </c>
      <c r="D10" s="42">
        <f>EXQUISITECES!AH22</f>
        <v>850</v>
      </c>
      <c r="E10" s="42">
        <f>HOYADA!AH22</f>
        <v>813</v>
      </c>
      <c r="F10" s="42">
        <f>FARMASTOP!AH22</f>
        <v>54</v>
      </c>
      <c r="G10" s="42">
        <f>BOCAS!AH22</f>
        <v>725</v>
      </c>
      <c r="H10" s="42">
        <f>LAGUNETICA!AH22</f>
        <v>1930</v>
      </c>
      <c r="I10" s="42">
        <f>SANANTONIO!AH22</f>
        <v>0</v>
      </c>
      <c r="J10" s="42">
        <f t="shared" si="0"/>
        <v>13617</v>
      </c>
    </row>
    <row r="11" spans="1:10" x14ac:dyDescent="0.25">
      <c r="A11" s="46" t="s">
        <v>26</v>
      </c>
      <c r="B11" s="42">
        <f>AUTOMERCADO!AH23</f>
        <v>38538.239999999998</v>
      </c>
      <c r="C11" s="42">
        <f>MODELO!AH23</f>
        <v>14990.31</v>
      </c>
      <c r="D11" s="42">
        <f>EXQUISITECES!AH23</f>
        <v>4921.5</v>
      </c>
      <c r="E11" s="42">
        <f>HOYADA!AH23</f>
        <v>4707.2700000000004</v>
      </c>
      <c r="F11" s="42">
        <f>FARMASTOP!AH23</f>
        <v>312.65999999999997</v>
      </c>
      <c r="G11" s="42">
        <f>BOCAS!AH23</f>
        <v>4197.26</v>
      </c>
      <c r="H11" s="42">
        <f>LAGUNETICA!AH23</f>
        <v>11174.7</v>
      </c>
      <c r="I11" s="42">
        <f>SANANTONIO!AH23</f>
        <v>0</v>
      </c>
      <c r="J11" s="42">
        <f t="shared" si="0"/>
        <v>78841.939999999988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10</v>
      </c>
      <c r="I12" s="42">
        <f>SANANTONIO!AH24</f>
        <v>0</v>
      </c>
      <c r="J12" s="42">
        <f t="shared" si="0"/>
        <v>10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59.1</v>
      </c>
      <c r="I13" s="42">
        <f>SANANTONIO!AH25</f>
        <v>0</v>
      </c>
      <c r="J13" s="42">
        <f t="shared" si="0"/>
        <v>59.1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10</v>
      </c>
      <c r="I18" s="42">
        <f>SANANTONIO!AH30</f>
        <v>0</v>
      </c>
      <c r="J18" s="42">
        <f t="shared" si="0"/>
        <v>10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59.1</v>
      </c>
      <c r="I19" s="42">
        <f>SANANTONIO!AH31</f>
        <v>0</v>
      </c>
      <c r="J19" s="42">
        <f t="shared" si="0"/>
        <v>59.1</v>
      </c>
    </row>
    <row r="20" spans="1:10" x14ac:dyDescent="0.25">
      <c r="A20" s="45" t="s">
        <v>34</v>
      </c>
      <c r="B20" s="42">
        <f>AUTOMERCADO!AH32</f>
        <v>155.07999999999998</v>
      </c>
      <c r="C20" s="42">
        <f>MODELO!AH32</f>
        <v>69.459999999999994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14.7</v>
      </c>
      <c r="H20" s="42">
        <f>LAGUNETICA!AH32</f>
        <v>0</v>
      </c>
      <c r="I20" s="42">
        <f>SANANTONIO!AH32</f>
        <v>0</v>
      </c>
      <c r="J20" s="42">
        <f t="shared" si="0"/>
        <v>239.23999999999995</v>
      </c>
    </row>
    <row r="21" spans="1:10" x14ac:dyDescent="0.25">
      <c r="A21" s="45" t="s">
        <v>35</v>
      </c>
      <c r="B21" s="42">
        <f>AUTOMERCADO!AH33</f>
        <v>897.91319999999996</v>
      </c>
      <c r="C21" s="42">
        <f>MODELO!AH33</f>
        <v>402.17339999999996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84.965999999999994</v>
      </c>
      <c r="H21" s="42">
        <f>LAGUNETICA!AH33</f>
        <v>0</v>
      </c>
      <c r="I21" s="42">
        <f>SANANTONIO!AH33</f>
        <v>0</v>
      </c>
      <c r="J21" s="42">
        <f t="shared" si="0"/>
        <v>1385.0525999999998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155.07999999999998</v>
      </c>
      <c r="C26" s="42">
        <f>MODELO!AH38</f>
        <v>69.459999999999994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14.7</v>
      </c>
      <c r="H26" s="42">
        <f>LAGUNETICA!AH38</f>
        <v>0</v>
      </c>
      <c r="I26" s="42">
        <f>SANANTONIO!AH38</f>
        <v>0</v>
      </c>
      <c r="J26" s="42">
        <f t="shared" si="0"/>
        <v>239.23999999999995</v>
      </c>
    </row>
    <row r="27" spans="1:10" x14ac:dyDescent="0.25">
      <c r="A27" s="46" t="s">
        <v>42</v>
      </c>
      <c r="B27" s="42">
        <f>AUTOMERCADO!AH39</f>
        <v>897.91319999999996</v>
      </c>
      <c r="C27" s="42">
        <f>MODELO!AH39</f>
        <v>402.17339999999996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84.965999999999994</v>
      </c>
      <c r="H27" s="42">
        <f>LAGUNETICA!AH39</f>
        <v>0</v>
      </c>
      <c r="I27" s="42">
        <f>SANANTONIO!AH39</f>
        <v>0</v>
      </c>
      <c r="J27" s="42">
        <f t="shared" si="0"/>
        <v>1385.0525999999998</v>
      </c>
    </row>
    <row r="28" spans="1:10" x14ac:dyDescent="0.25">
      <c r="A28" s="45" t="s">
        <v>43</v>
      </c>
      <c r="B28" s="42">
        <f>AUTOMERCADO!AH40</f>
        <v>330.83</v>
      </c>
      <c r="C28" s="42">
        <f>MODELO!AH40</f>
        <v>38.090000000000003</v>
      </c>
      <c r="D28" s="42">
        <f>EXQUISITECES!AH40</f>
        <v>0</v>
      </c>
      <c r="E28" s="42">
        <f>HOYADA!AH40</f>
        <v>9.16</v>
      </c>
      <c r="F28" s="42">
        <f>FARMASTOP!AH40</f>
        <v>4.26</v>
      </c>
      <c r="G28" s="42">
        <f>BOCAS!AH40</f>
        <v>0</v>
      </c>
      <c r="H28" s="42">
        <f>LAGUNETICA!AH40</f>
        <v>45.11</v>
      </c>
      <c r="I28" s="42">
        <f>SANANTONIO!AH40</f>
        <v>0</v>
      </c>
      <c r="J28" s="42">
        <f t="shared" si="0"/>
        <v>427.45</v>
      </c>
    </row>
    <row r="29" spans="1:10" x14ac:dyDescent="0.25">
      <c r="A29" s="45" t="s">
        <v>44</v>
      </c>
      <c r="B29" s="42">
        <f>AUTOMERCADO!AH41</f>
        <v>1915.5056999999999</v>
      </c>
      <c r="C29" s="42">
        <f>MODELO!AH41</f>
        <v>220.54109999999997</v>
      </c>
      <c r="D29" s="42">
        <f>EXQUISITECES!AH41</f>
        <v>0</v>
      </c>
      <c r="E29" s="42">
        <f>HOYADA!AH41</f>
        <v>53.0364</v>
      </c>
      <c r="F29" s="42">
        <f>FARMASTOP!AH41</f>
        <v>24.665399999999998</v>
      </c>
      <c r="G29" s="42">
        <f>BOCAS!AH41</f>
        <v>0</v>
      </c>
      <c r="H29" s="42">
        <f>LAGUNETICA!AH41</f>
        <v>261.18689999999998</v>
      </c>
      <c r="I29" s="42">
        <f>SANANTONIO!AH41</f>
        <v>0</v>
      </c>
      <c r="J29" s="42">
        <f t="shared" si="0"/>
        <v>2474.9355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330.83</v>
      </c>
      <c r="C34" s="42">
        <f>MODELO!AH46</f>
        <v>38.090000000000003</v>
      </c>
      <c r="D34" s="42">
        <f>EXQUISITECES!AH46</f>
        <v>0</v>
      </c>
      <c r="E34" s="42">
        <f>HOYADA!AH46</f>
        <v>9.16</v>
      </c>
      <c r="F34" s="42">
        <f>FARMASTOP!AH46</f>
        <v>4.26</v>
      </c>
      <c r="G34" s="42">
        <f>BOCAS!AH46</f>
        <v>0</v>
      </c>
      <c r="H34" s="42">
        <f>LAGUNETICA!AH46</f>
        <v>45.11</v>
      </c>
      <c r="I34" s="42">
        <f>SANANTONIO!AH46</f>
        <v>0</v>
      </c>
      <c r="J34" s="42">
        <f t="shared" si="0"/>
        <v>427.45</v>
      </c>
    </row>
    <row r="35" spans="1:10" x14ac:dyDescent="0.25">
      <c r="A35" s="46" t="s">
        <v>48</v>
      </c>
      <c r="B35" s="42">
        <f>AUTOMERCADO!AH47</f>
        <v>1915.5056999999999</v>
      </c>
      <c r="C35" s="42">
        <f>MODELO!AH47</f>
        <v>220.54109999999997</v>
      </c>
      <c r="D35" s="42">
        <f>EXQUISITECES!AH47</f>
        <v>0</v>
      </c>
      <c r="E35" s="42">
        <f>HOYADA!AH47</f>
        <v>53.0364</v>
      </c>
      <c r="F35" s="42">
        <f>FARMASTOP!AH47</f>
        <v>24.665399999999998</v>
      </c>
      <c r="G35" s="42">
        <f>BOCAS!AH47</f>
        <v>0</v>
      </c>
      <c r="H35" s="42">
        <f>LAGUNETICA!AH47</f>
        <v>261.18689999999998</v>
      </c>
      <c r="I35" s="42">
        <f>SANANTONIO!AH47</f>
        <v>0</v>
      </c>
      <c r="J35" s="42">
        <f t="shared" si="0"/>
        <v>2474.9355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47917.289999999986</v>
      </c>
      <c r="C37" s="42">
        <f>MODELO!AH49</f>
        <v>12523.929999999998</v>
      </c>
      <c r="D37" s="42">
        <f>EXQUISITECES!AH49</f>
        <v>5785.43</v>
      </c>
      <c r="E37" s="42">
        <f>HOYADA!AH49</f>
        <v>9303.61</v>
      </c>
      <c r="F37" s="42">
        <f>FARMASTOP!AH49</f>
        <v>1688.37</v>
      </c>
      <c r="G37" s="42">
        <f>BOCAS!AH49</f>
        <v>3204.1799999999994</v>
      </c>
      <c r="H37" s="42">
        <f>LAGUNETICA!AH49</f>
        <v>7285</v>
      </c>
      <c r="I37" s="42">
        <f>SANANTONIO!AH49</f>
        <v>0</v>
      </c>
      <c r="J37" s="42">
        <f t="shared" si="0"/>
        <v>87707.809999999983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2689.1000000000004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2689.1000000000004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6050.37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4023.7699999999995</v>
      </c>
      <c r="I40" s="42">
        <f>SANANTONIO!AH52</f>
        <v>0</v>
      </c>
      <c r="J40" s="42">
        <f t="shared" si="0"/>
        <v>10074.14</v>
      </c>
    </row>
    <row r="41" spans="1:10" x14ac:dyDescent="0.25">
      <c r="A41" s="71" t="s">
        <v>18</v>
      </c>
      <c r="B41" s="42">
        <f>AUTOMERCADO!AH53</f>
        <v>3798.82</v>
      </c>
      <c r="C41" s="42">
        <f>MODELO!AH53</f>
        <v>2681.9100000000003</v>
      </c>
      <c r="D41" s="42">
        <f>EXQUISITECES!AH53</f>
        <v>586.24</v>
      </c>
      <c r="E41" s="42">
        <f>HOYADA!AH53</f>
        <v>1927.9199999999998</v>
      </c>
      <c r="F41" s="42">
        <f>FARMASTOP!AH53</f>
        <v>123.18</v>
      </c>
      <c r="G41" s="42">
        <f>BOCAS!AH53</f>
        <v>74.27000000000001</v>
      </c>
      <c r="H41" s="42">
        <f>LAGUNETICA!AH53</f>
        <v>1428.67</v>
      </c>
      <c r="I41" s="42">
        <f>SANANTONIO!AH53</f>
        <v>0</v>
      </c>
      <c r="J41" s="42">
        <f t="shared" si="0"/>
        <v>10621.01</v>
      </c>
    </row>
    <row r="42" spans="1:10" x14ac:dyDescent="0.25">
      <c r="A42" s="71" t="s">
        <v>114</v>
      </c>
      <c r="B42" s="42">
        <f>AUTOMERCADO!AH54</f>
        <v>970.41000000000008</v>
      </c>
      <c r="C42" s="42">
        <f>MODELO!AH54</f>
        <v>69.61</v>
      </c>
      <c r="D42" s="42">
        <f>EXQUISITECES!AH54</f>
        <v>54.8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1094.82</v>
      </c>
    </row>
    <row r="43" spans="1:10" x14ac:dyDescent="0.25">
      <c r="A43" s="71" t="s">
        <v>52</v>
      </c>
      <c r="B43" s="42">
        <f>AUTOMERCADO!AH55</f>
        <v>3193.34</v>
      </c>
      <c r="C43" s="42">
        <f>MODELO!AH55</f>
        <v>556.05000000000007</v>
      </c>
      <c r="D43" s="42">
        <f>EXQUISITECES!AH55</f>
        <v>0</v>
      </c>
      <c r="E43" s="42">
        <f>HOYADA!AH55</f>
        <v>37.57</v>
      </c>
      <c r="F43" s="42">
        <f>FARMASTOP!AH55</f>
        <v>0</v>
      </c>
      <c r="G43" s="42">
        <f>BOCAS!AH55</f>
        <v>179.18</v>
      </c>
      <c r="H43" s="42">
        <f>LAGUNETICA!AH55</f>
        <v>3.47</v>
      </c>
      <c r="I43" s="42">
        <f>SANANTONIO!AH55</f>
        <v>0</v>
      </c>
      <c r="J43" s="42">
        <f t="shared" si="0"/>
        <v>3969.61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87.27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87.27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45.07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45.07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446.2</v>
      </c>
      <c r="I47" s="42">
        <f>SANANTONIO!AH59</f>
        <v>0</v>
      </c>
      <c r="J47" s="42">
        <f t="shared" si="0"/>
        <v>446.2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2198.5300000000002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184.07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2382.6000000000004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100829.54889999999</v>
      </c>
      <c r="C52" s="72">
        <f>MODELO!AH64</f>
        <v>42247.334499999997</v>
      </c>
      <c r="D52" s="72">
        <f>EXQUISITECES!AH64</f>
        <v>11451.97</v>
      </c>
      <c r="E52" s="72">
        <f>HOYADA!AH64</f>
        <v>17779.4064</v>
      </c>
      <c r="F52" s="72">
        <f>FARMASTOP!AH64</f>
        <v>2414.9453999999996</v>
      </c>
      <c r="G52" s="72">
        <f>BOCAS!AH64</f>
        <v>7835.8560000000007</v>
      </c>
      <c r="H52" s="72">
        <f>LAGUNETICA!AH64</f>
        <v>27058.0969</v>
      </c>
      <c r="I52" s="72">
        <f>SANANTONIO!AH64</f>
        <v>0</v>
      </c>
      <c r="J52" s="72">
        <f t="shared" si="0"/>
        <v>209617.1581</v>
      </c>
    </row>
    <row r="53" spans="1:10" x14ac:dyDescent="0.25">
      <c r="A53" s="54" t="s">
        <v>3</v>
      </c>
      <c r="B53" s="42">
        <f>B2</f>
        <v>100463.43300000002</v>
      </c>
      <c r="C53" s="42">
        <f t="shared" ref="C53:I53" si="1">C2</f>
        <v>42114.85</v>
      </c>
      <c r="D53" s="42">
        <f t="shared" si="1"/>
        <v>11306.150000000001</v>
      </c>
      <c r="E53" s="42">
        <f t="shared" si="1"/>
        <v>17864.61</v>
      </c>
      <c r="F53" s="42">
        <f t="shared" si="1"/>
        <v>2400.73</v>
      </c>
      <c r="G53" s="42">
        <f t="shared" si="1"/>
        <v>7815.2600000000011</v>
      </c>
      <c r="H53" s="42">
        <f t="shared" si="1"/>
        <v>27016.100000000002</v>
      </c>
      <c r="I53" s="42">
        <f t="shared" si="1"/>
        <v>0</v>
      </c>
      <c r="J53" s="42">
        <f>J2</f>
        <v>208981.13300000003</v>
      </c>
    </row>
    <row r="54" spans="1:10" x14ac:dyDescent="0.25">
      <c r="A54" s="56" t="s">
        <v>95</v>
      </c>
      <c r="B54" s="42">
        <f>+B52-B53</f>
        <v>366.11589999997523</v>
      </c>
      <c r="C54" s="42">
        <f t="shared" ref="C54:I54" si="2">+C52-C53</f>
        <v>132.48449999999866</v>
      </c>
      <c r="D54" s="42">
        <f t="shared" si="2"/>
        <v>145.81999999999789</v>
      </c>
      <c r="E54" s="42">
        <f t="shared" si="2"/>
        <v>-85.203600000000733</v>
      </c>
      <c r="F54" s="42">
        <f t="shared" si="2"/>
        <v>14.21539999999959</v>
      </c>
      <c r="G54" s="42">
        <f t="shared" si="2"/>
        <v>20.595999999999549</v>
      </c>
      <c r="H54" s="42">
        <f t="shared" si="2"/>
        <v>41.996899999998277</v>
      </c>
      <c r="I54" s="42">
        <f t="shared" si="2"/>
        <v>0</v>
      </c>
      <c r="J54" s="42">
        <f>+J52-J53</f>
        <v>636.02509999996983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50" sqref="O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>
        <v>5.91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 t="s">
        <v>75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68</v>
      </c>
      <c r="Q11" s="5" t="s">
        <v>68</v>
      </c>
      <c r="R11" s="5" t="s">
        <v>76</v>
      </c>
      <c r="S11" s="5" t="s">
        <v>80</v>
      </c>
      <c r="T11" s="5" t="s">
        <v>82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6290.8</v>
      </c>
      <c r="C12" s="25">
        <v>7461.08</v>
      </c>
      <c r="D12" s="25">
        <v>8873.85</v>
      </c>
      <c r="E12" s="25">
        <v>10914.55</v>
      </c>
      <c r="F12" s="25">
        <v>3416.97</v>
      </c>
      <c r="G12" s="25">
        <v>1578.88</v>
      </c>
      <c r="H12" s="25">
        <v>2948.92</v>
      </c>
      <c r="I12" s="25">
        <v>154.85</v>
      </c>
      <c r="J12" s="25">
        <v>6169.87</v>
      </c>
      <c r="K12" s="25">
        <v>8856.48</v>
      </c>
      <c r="L12" s="25">
        <v>9311.68</v>
      </c>
      <c r="M12" s="25">
        <v>7556.92</v>
      </c>
      <c r="N12" s="25">
        <v>9949.2999999999993</v>
      </c>
      <c r="O12" s="25">
        <v>9333.6</v>
      </c>
      <c r="P12" s="25">
        <v>2870.85</v>
      </c>
      <c r="Q12" s="25">
        <v>1772.52</v>
      </c>
      <c r="R12" s="25">
        <v>758.39</v>
      </c>
      <c r="S12" s="25">
        <v>1983.123</v>
      </c>
      <c r="T12" s="25">
        <v>260.8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100463.43300000002</v>
      </c>
      <c r="AI12" s="25">
        <v>99285.3</v>
      </c>
      <c r="AJ12" s="66">
        <f>+AI12-AH12</f>
        <v>-1178.1330000000162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158</v>
      </c>
      <c r="C15" s="22">
        <v>154.5</v>
      </c>
      <c r="D15" s="22">
        <v>40</v>
      </c>
      <c r="E15" s="22"/>
      <c r="F15" s="22"/>
      <c r="G15" s="22"/>
      <c r="H15" s="22">
        <v>42.5</v>
      </c>
      <c r="I15" s="22"/>
      <c r="J15" s="22">
        <v>263.5</v>
      </c>
      <c r="K15" s="22"/>
      <c r="L15" s="22">
        <v>92</v>
      </c>
      <c r="M15" s="22"/>
      <c r="N15" s="22">
        <v>510</v>
      </c>
      <c r="O15" s="22">
        <v>16.5</v>
      </c>
      <c r="P15" s="22"/>
      <c r="Q15" s="22"/>
      <c r="R15" s="22">
        <v>7</v>
      </c>
      <c r="S15" s="22">
        <v>55</v>
      </c>
      <c r="T15" s="22">
        <v>60.5</v>
      </c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1399.5</v>
      </c>
    </row>
    <row r="16" spans="1:36" s="31" customFormat="1" x14ac:dyDescent="0.25">
      <c r="A16" s="29" t="s">
        <v>20</v>
      </c>
      <c r="B16" s="30">
        <v>215</v>
      </c>
      <c r="C16" s="30">
        <v>354</v>
      </c>
      <c r="D16" s="30">
        <v>725</v>
      </c>
      <c r="E16" s="30">
        <v>720</v>
      </c>
      <c r="F16" s="30">
        <v>70</v>
      </c>
      <c r="G16" s="30">
        <v>130</v>
      </c>
      <c r="H16" s="30"/>
      <c r="I16" s="30"/>
      <c r="J16" s="30">
        <v>395</v>
      </c>
      <c r="K16" s="30">
        <v>873</v>
      </c>
      <c r="L16" s="30">
        <v>950</v>
      </c>
      <c r="M16" s="30">
        <v>675</v>
      </c>
      <c r="N16" s="30">
        <v>817</v>
      </c>
      <c r="O16" s="30">
        <v>634</v>
      </c>
      <c r="P16" s="30"/>
      <c r="Q16" s="30"/>
      <c r="R16" s="30"/>
      <c r="S16" s="30">
        <v>98</v>
      </c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6656</v>
      </c>
      <c r="AJ16" s="67"/>
    </row>
    <row r="17" spans="1:36" customFormat="1" x14ac:dyDescent="0.25">
      <c r="A17" s="45" t="s">
        <v>27</v>
      </c>
      <c r="B17" s="21">
        <f>B16*$B$8</f>
        <v>1244.8499999999999</v>
      </c>
      <c r="C17" s="21">
        <f>C16*$B$8</f>
        <v>2049.66</v>
      </c>
      <c r="D17" s="21">
        <f t="shared" ref="D17:L17" si="2">D16*$B$8</f>
        <v>4197.75</v>
      </c>
      <c r="E17" s="21">
        <f t="shared" si="2"/>
        <v>4168.8</v>
      </c>
      <c r="F17" s="21">
        <f t="shared" si="2"/>
        <v>405.3</v>
      </c>
      <c r="G17" s="21">
        <f t="shared" si="2"/>
        <v>752.7</v>
      </c>
      <c r="H17" s="21">
        <f t="shared" si="2"/>
        <v>0</v>
      </c>
      <c r="I17" s="21">
        <f t="shared" si="2"/>
        <v>0</v>
      </c>
      <c r="J17" s="21">
        <f t="shared" si="2"/>
        <v>2287.0500000000002</v>
      </c>
      <c r="K17" s="21">
        <f t="shared" si="2"/>
        <v>5054.67</v>
      </c>
      <c r="L17" s="21">
        <f t="shared" si="2"/>
        <v>5500.5</v>
      </c>
      <c r="M17" s="21">
        <f t="shared" ref="M17:R17" si="3">M16*$B$8</f>
        <v>3908.25</v>
      </c>
      <c r="N17" s="21">
        <f t="shared" si="3"/>
        <v>4730.43</v>
      </c>
      <c r="O17" s="21">
        <f t="shared" si="3"/>
        <v>3670.86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567.41999999999996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38538.239999999998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215</v>
      </c>
      <c r="C22" s="19">
        <f t="shared" ref="C22:L22" si="11">+C16+C18+C20</f>
        <v>354</v>
      </c>
      <c r="D22" s="19">
        <f t="shared" si="11"/>
        <v>725</v>
      </c>
      <c r="E22" s="19">
        <f t="shared" si="11"/>
        <v>720</v>
      </c>
      <c r="F22" s="19">
        <f t="shared" si="11"/>
        <v>70</v>
      </c>
      <c r="G22" s="19">
        <f t="shared" si="11"/>
        <v>130</v>
      </c>
      <c r="H22" s="19">
        <f t="shared" si="11"/>
        <v>0</v>
      </c>
      <c r="I22" s="19">
        <f t="shared" si="11"/>
        <v>0</v>
      </c>
      <c r="J22" s="19">
        <f t="shared" si="11"/>
        <v>395</v>
      </c>
      <c r="K22" s="19">
        <f t="shared" si="11"/>
        <v>873</v>
      </c>
      <c r="L22" s="19">
        <f t="shared" si="11"/>
        <v>950</v>
      </c>
      <c r="M22" s="19">
        <f t="shared" ref="M22:S22" si="12">+M16+M18+M20</f>
        <v>675</v>
      </c>
      <c r="N22" s="19">
        <f t="shared" si="12"/>
        <v>817</v>
      </c>
      <c r="O22" s="19">
        <f t="shared" si="12"/>
        <v>634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98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6656</v>
      </c>
    </row>
    <row r="23" spans="1:36" customFormat="1" x14ac:dyDescent="0.25">
      <c r="A23" s="46" t="s">
        <v>26</v>
      </c>
      <c r="B23" s="18">
        <f>+B17+B19+B21</f>
        <v>1244.8499999999999</v>
      </c>
      <c r="C23" s="18">
        <f t="shared" ref="C23:L23" si="14">+C17+C19+C21</f>
        <v>2049.66</v>
      </c>
      <c r="D23" s="18">
        <f t="shared" si="14"/>
        <v>4197.75</v>
      </c>
      <c r="E23" s="18">
        <f t="shared" si="14"/>
        <v>4168.8</v>
      </c>
      <c r="F23" s="18">
        <f t="shared" si="14"/>
        <v>405.3</v>
      </c>
      <c r="G23" s="18">
        <f t="shared" si="14"/>
        <v>752.7</v>
      </c>
      <c r="H23" s="18">
        <f t="shared" si="14"/>
        <v>0</v>
      </c>
      <c r="I23" s="18">
        <f t="shared" si="14"/>
        <v>0</v>
      </c>
      <c r="J23" s="18">
        <f t="shared" si="14"/>
        <v>2287.0500000000002</v>
      </c>
      <c r="K23" s="18">
        <f t="shared" si="14"/>
        <v>5054.67</v>
      </c>
      <c r="L23" s="18">
        <f t="shared" si="14"/>
        <v>5500.5</v>
      </c>
      <c r="M23" s="18">
        <f t="shared" ref="M23:S23" si="15">+M17+M19+M21</f>
        <v>3908.25</v>
      </c>
      <c r="N23" s="18">
        <f t="shared" si="15"/>
        <v>4730.43</v>
      </c>
      <c r="O23" s="18">
        <f t="shared" si="15"/>
        <v>3670.86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567.41999999999996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38538.239999999998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>
        <v>16.2</v>
      </c>
      <c r="C32" s="35"/>
      <c r="D32" s="35">
        <v>74.489999999999995</v>
      </c>
      <c r="E32" s="35"/>
      <c r="F32" s="35"/>
      <c r="G32" s="35"/>
      <c r="H32" s="35"/>
      <c r="I32" s="35"/>
      <c r="J32" s="35">
        <v>24.29</v>
      </c>
      <c r="K32" s="35"/>
      <c r="L32" s="35"/>
      <c r="M32" s="36"/>
      <c r="N32" s="36"/>
      <c r="O32" s="36">
        <v>40.1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155.07999999999998</v>
      </c>
    </row>
    <row r="33" spans="1:34" customFormat="1" x14ac:dyDescent="0.25">
      <c r="A33" s="45" t="s">
        <v>35</v>
      </c>
      <c r="B33" s="21">
        <f>B32*$B$8</f>
        <v>93.798000000000002</v>
      </c>
      <c r="C33" s="21">
        <f t="shared" ref="C33:L33" si="30">C32*$B$8</f>
        <v>0</v>
      </c>
      <c r="D33" s="21">
        <f t="shared" si="30"/>
        <v>431.2971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140.63909999999998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232.179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897.91319999999996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16.2</v>
      </c>
      <c r="C38" s="19">
        <f t="shared" ref="C38:L38" si="39">+C32+C34+C36</f>
        <v>0</v>
      </c>
      <c r="D38" s="19">
        <f t="shared" si="39"/>
        <v>74.489999999999995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24.29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40.1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155.07999999999998</v>
      </c>
    </row>
    <row r="39" spans="1:34" customFormat="1" x14ac:dyDescent="0.25">
      <c r="A39" s="46" t="s">
        <v>42</v>
      </c>
      <c r="B39" s="18">
        <f>+B33+B35+B37</f>
        <v>93.798000000000002</v>
      </c>
      <c r="C39" s="18">
        <f t="shared" ref="C39:L39" si="42">+C33+C35+C37</f>
        <v>0</v>
      </c>
      <c r="D39" s="18">
        <f t="shared" si="42"/>
        <v>431.2971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140.63909999999998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232.179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897.91319999999996</v>
      </c>
    </row>
    <row r="40" spans="1:34" x14ac:dyDescent="0.25">
      <c r="A40" s="13" t="s">
        <v>43</v>
      </c>
      <c r="B40" s="35">
        <v>6.27</v>
      </c>
      <c r="C40" s="35">
        <v>155.04</v>
      </c>
      <c r="D40" s="35">
        <v>27.18</v>
      </c>
      <c r="E40" s="35">
        <v>57.16</v>
      </c>
      <c r="F40" s="35"/>
      <c r="G40" s="35"/>
      <c r="H40" s="35"/>
      <c r="I40" s="35"/>
      <c r="J40" s="35">
        <v>60.26</v>
      </c>
      <c r="K40" s="35"/>
      <c r="L40" s="35"/>
      <c r="M40" s="35">
        <v>14.34</v>
      </c>
      <c r="N40" s="35">
        <v>10.58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330.83</v>
      </c>
    </row>
    <row r="41" spans="1:34" customFormat="1" x14ac:dyDescent="0.25">
      <c r="A41" s="45" t="s">
        <v>44</v>
      </c>
      <c r="B41" s="21">
        <f>B40*$B$8</f>
        <v>36.3033</v>
      </c>
      <c r="C41" s="21">
        <f t="shared" ref="C41:L41" si="45">C40*$B$8</f>
        <v>897.6816</v>
      </c>
      <c r="D41" s="21">
        <f t="shared" si="45"/>
        <v>157.37219999999999</v>
      </c>
      <c r="E41" s="21">
        <f t="shared" si="45"/>
        <v>330.95639999999997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348.90539999999999</v>
      </c>
      <c r="K41" s="21">
        <f t="shared" si="45"/>
        <v>0</v>
      </c>
      <c r="L41" s="21">
        <f t="shared" si="45"/>
        <v>0</v>
      </c>
      <c r="M41" s="21">
        <f t="shared" ref="M41:R41" si="46">M40*$B$8</f>
        <v>83.028599999999997</v>
      </c>
      <c r="N41" s="21">
        <f t="shared" si="46"/>
        <v>61.258200000000002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1915.5056999999999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6.27</v>
      </c>
      <c r="C46" s="19">
        <f t="shared" ref="C46:L46" si="54">+C40+C42+C44</f>
        <v>155.04</v>
      </c>
      <c r="D46" s="19">
        <f t="shared" si="54"/>
        <v>27.18</v>
      </c>
      <c r="E46" s="19">
        <f t="shared" si="54"/>
        <v>57.16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60.26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14.34</v>
      </c>
      <c r="N46" s="19">
        <f t="shared" si="55"/>
        <v>10.58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330.83</v>
      </c>
    </row>
    <row r="47" spans="1:34" customFormat="1" x14ac:dyDescent="0.25">
      <c r="A47" s="46" t="s">
        <v>48</v>
      </c>
      <c r="B47" s="18">
        <f>+B41+B43+B45</f>
        <v>36.3033</v>
      </c>
      <c r="C47" s="18">
        <f t="shared" ref="C47:L47" si="57">+C41+C43+C45</f>
        <v>897.6816</v>
      </c>
      <c r="D47" s="18">
        <f t="shared" si="57"/>
        <v>157.37219999999999</v>
      </c>
      <c r="E47" s="18">
        <f t="shared" si="57"/>
        <v>330.95639999999997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348.90539999999999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83.028599999999997</v>
      </c>
      <c r="N47" s="18">
        <f t="shared" si="58"/>
        <v>61.258200000000002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1915.5056999999999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4551.42</v>
      </c>
      <c r="C49" s="43">
        <v>4060.67</v>
      </c>
      <c r="D49" s="43">
        <v>2924.21</v>
      </c>
      <c r="E49" s="43">
        <v>4804.53</v>
      </c>
      <c r="F49" s="43">
        <v>846.69</v>
      </c>
      <c r="G49" s="43">
        <v>856.57</v>
      </c>
      <c r="H49" s="43">
        <v>2906.58</v>
      </c>
      <c r="I49" s="43">
        <v>154.85</v>
      </c>
      <c r="J49" s="43">
        <v>2639.95</v>
      </c>
      <c r="K49" s="43">
        <v>3154.58</v>
      </c>
      <c r="L49" s="43">
        <v>2580.85</v>
      </c>
      <c r="M49" s="44">
        <v>2508.6999999999998</v>
      </c>
      <c r="N49" s="44">
        <v>4619.54</v>
      </c>
      <c r="O49" s="44">
        <v>5204.41</v>
      </c>
      <c r="P49" s="44">
        <v>2784.92</v>
      </c>
      <c r="Q49" s="44">
        <v>1191.17</v>
      </c>
      <c r="R49" s="44">
        <v>752.75</v>
      </c>
      <c r="S49" s="44">
        <v>1174.53</v>
      </c>
      <c r="T49" s="44">
        <v>200.37</v>
      </c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47917.289999999986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211.23</v>
      </c>
      <c r="C53" s="43">
        <v>299.43</v>
      </c>
      <c r="D53" s="43">
        <v>228.89</v>
      </c>
      <c r="E53" s="43">
        <v>332.66</v>
      </c>
      <c r="F53" s="43"/>
      <c r="G53" s="43"/>
      <c r="H53" s="43"/>
      <c r="I53" s="43"/>
      <c r="J53" s="43">
        <v>381.68</v>
      </c>
      <c r="K53" s="43">
        <v>465.81</v>
      </c>
      <c r="L53" s="43">
        <v>572.67999999999995</v>
      </c>
      <c r="M53" s="44">
        <v>1105.58</v>
      </c>
      <c r="N53" s="44"/>
      <c r="O53" s="44"/>
      <c r="P53" s="44"/>
      <c r="Q53" s="44"/>
      <c r="R53" s="44"/>
      <c r="S53" s="44">
        <v>200.86</v>
      </c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3798.82</v>
      </c>
    </row>
    <row r="54" spans="1:34" x14ac:dyDescent="0.25">
      <c r="A54" s="17" t="s">
        <v>114</v>
      </c>
      <c r="B54" s="43"/>
      <c r="C54" s="43"/>
      <c r="D54" s="43">
        <v>884.45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>
        <v>85.96</v>
      </c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970.41000000000008</v>
      </c>
    </row>
    <row r="55" spans="1:34" x14ac:dyDescent="0.25">
      <c r="A55" s="17" t="s">
        <v>52</v>
      </c>
      <c r="B55" s="43"/>
      <c r="C55" s="43"/>
      <c r="D55" s="43">
        <v>12.61</v>
      </c>
      <c r="E55" s="43">
        <v>1339.07</v>
      </c>
      <c r="F55" s="43"/>
      <c r="G55" s="43">
        <v>56.42</v>
      </c>
      <c r="H55" s="43"/>
      <c r="I55" s="43"/>
      <c r="J55" s="43">
        <v>110.52</v>
      </c>
      <c r="K55" s="43">
        <v>291.08</v>
      </c>
      <c r="L55" s="43">
        <v>570.94000000000005</v>
      </c>
      <c r="M55" s="44"/>
      <c r="N55" s="44">
        <v>31.69</v>
      </c>
      <c r="O55" s="44">
        <v>200</v>
      </c>
      <c r="P55" s="44"/>
      <c r="Q55" s="44">
        <v>581.01</v>
      </c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3193.34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>
        <v>2198.5300000000002</v>
      </c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2198.5300000000002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6295.6012999999994</v>
      </c>
      <c r="C64" s="51">
        <f t="shared" ref="C64:AG64" si="61">+C15+C23+C31+C39+C47+C48+C49+C50+C51+C52+C53+C54+C55+C56+C57+C58+C59+C60+C61+C62+C63</f>
        <v>7461.9416000000001</v>
      </c>
      <c r="D64" s="51">
        <f t="shared" si="61"/>
        <v>8876.5793000000012</v>
      </c>
      <c r="E64" s="51">
        <f t="shared" si="61"/>
        <v>10976.0164</v>
      </c>
      <c r="F64" s="51">
        <f t="shared" si="61"/>
        <v>3450.5200000000004</v>
      </c>
      <c r="G64" s="51">
        <f t="shared" si="61"/>
        <v>1665.69</v>
      </c>
      <c r="H64" s="51">
        <f t="shared" si="61"/>
        <v>2949.08</v>
      </c>
      <c r="I64" s="51">
        <f t="shared" si="61"/>
        <v>154.85</v>
      </c>
      <c r="J64" s="51">
        <f t="shared" si="61"/>
        <v>6172.2445000000007</v>
      </c>
      <c r="K64" s="51">
        <f t="shared" si="61"/>
        <v>8966.14</v>
      </c>
      <c r="L64" s="51">
        <f t="shared" si="61"/>
        <v>9316.9700000000012</v>
      </c>
      <c r="M64" s="51">
        <f t="shared" si="61"/>
        <v>7605.5586000000003</v>
      </c>
      <c r="N64" s="51">
        <f t="shared" si="61"/>
        <v>9952.9182000000019</v>
      </c>
      <c r="O64" s="51">
        <f t="shared" si="61"/>
        <v>9323.9490000000005</v>
      </c>
      <c r="P64" s="51">
        <f t="shared" si="61"/>
        <v>2870.88</v>
      </c>
      <c r="Q64" s="51">
        <f t="shared" si="61"/>
        <v>1772.18</v>
      </c>
      <c r="R64" s="51">
        <f t="shared" si="61"/>
        <v>759.75</v>
      </c>
      <c r="S64" s="51">
        <f t="shared" si="61"/>
        <v>1997.81</v>
      </c>
      <c r="T64" s="51">
        <f t="shared" si="61"/>
        <v>260.87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100829.54889999999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5 D</v>
      </c>
      <c r="G66" s="53" t="str">
        <f t="shared" si="62"/>
        <v>CAJA 6 D</v>
      </c>
      <c r="H66" s="53" t="str">
        <f t="shared" si="62"/>
        <v>CAJA 8 D</v>
      </c>
      <c r="I66" s="53" t="str">
        <f t="shared" si="62"/>
        <v>CAJA 12 D</v>
      </c>
      <c r="J66" s="53" t="str">
        <f t="shared" si="62"/>
        <v>CAJA 1 N</v>
      </c>
      <c r="K66" s="53" t="str">
        <f t="shared" si="62"/>
        <v>CAJA 2 N</v>
      </c>
      <c r="L66" s="53" t="str">
        <f t="shared" si="62"/>
        <v>CAJA 3 N</v>
      </c>
      <c r="M66" s="53" t="str">
        <f t="shared" si="62"/>
        <v>CAJA 4 N</v>
      </c>
      <c r="N66" s="53" t="str">
        <f t="shared" si="62"/>
        <v>CAJA 5 N</v>
      </c>
      <c r="O66" s="53" t="str">
        <f t="shared" si="62"/>
        <v>CAJA 6 N</v>
      </c>
      <c r="P66" s="53" t="str">
        <f t="shared" si="62"/>
        <v>CAJA 8 N</v>
      </c>
      <c r="Q66" s="53" t="str">
        <f t="shared" si="62"/>
        <v>CAJA 8 N</v>
      </c>
      <c r="R66" s="53" t="str">
        <f t="shared" si="62"/>
        <v>CAJA 12 N</v>
      </c>
      <c r="S66" s="53" t="str">
        <f t="shared" si="62"/>
        <v>CAJA 14 N</v>
      </c>
      <c r="T66" s="53" t="str">
        <f t="shared" si="62"/>
        <v>CAJA 15 N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6290.8</v>
      </c>
      <c r="C67" s="55">
        <f t="shared" ref="C67:L67" si="63">C12</f>
        <v>7461.08</v>
      </c>
      <c r="D67" s="55">
        <f t="shared" si="63"/>
        <v>8873.85</v>
      </c>
      <c r="E67" s="55">
        <f t="shared" si="63"/>
        <v>10914.55</v>
      </c>
      <c r="F67" s="55">
        <f t="shared" si="63"/>
        <v>3416.97</v>
      </c>
      <c r="G67" s="55">
        <f t="shared" si="63"/>
        <v>1578.88</v>
      </c>
      <c r="H67" s="55">
        <f t="shared" si="63"/>
        <v>2948.92</v>
      </c>
      <c r="I67" s="55">
        <f t="shared" si="63"/>
        <v>154.85</v>
      </c>
      <c r="J67" s="55">
        <f t="shared" si="63"/>
        <v>6169.87</v>
      </c>
      <c r="K67" s="55">
        <f t="shared" si="63"/>
        <v>8856.48</v>
      </c>
      <c r="L67" s="55">
        <f t="shared" si="63"/>
        <v>9311.68</v>
      </c>
      <c r="M67" s="55">
        <f t="shared" ref="M67:AG67" si="64">M12</f>
        <v>7556.92</v>
      </c>
      <c r="N67" s="55">
        <f t="shared" si="64"/>
        <v>9949.2999999999993</v>
      </c>
      <c r="O67" s="55">
        <f t="shared" si="64"/>
        <v>9333.6</v>
      </c>
      <c r="P67" s="55">
        <f t="shared" si="64"/>
        <v>2870.85</v>
      </c>
      <c r="Q67" s="55">
        <f t="shared" si="64"/>
        <v>1772.52</v>
      </c>
      <c r="R67" s="55">
        <f t="shared" si="64"/>
        <v>758.39</v>
      </c>
      <c r="S67" s="55">
        <f t="shared" si="64"/>
        <v>1983.123</v>
      </c>
      <c r="T67" s="55">
        <f t="shared" si="64"/>
        <v>260.8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100463.43300000002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6290.8</v>
      </c>
      <c r="C69" s="57">
        <f t="shared" ref="C69:L69" si="67">+C67+C68</f>
        <v>7461.08</v>
      </c>
      <c r="D69" s="57">
        <f t="shared" si="67"/>
        <v>8873.85</v>
      </c>
      <c r="E69" s="57">
        <f t="shared" si="67"/>
        <v>10914.55</v>
      </c>
      <c r="F69" s="57">
        <f t="shared" si="67"/>
        <v>3416.97</v>
      </c>
      <c r="G69" s="57">
        <f t="shared" si="67"/>
        <v>1578.88</v>
      </c>
      <c r="H69" s="57">
        <f t="shared" si="67"/>
        <v>2948.92</v>
      </c>
      <c r="I69" s="57">
        <f t="shared" si="67"/>
        <v>154.85</v>
      </c>
      <c r="J69" s="57">
        <f t="shared" si="67"/>
        <v>6169.87</v>
      </c>
      <c r="K69" s="57">
        <f t="shared" si="67"/>
        <v>8856.48</v>
      </c>
      <c r="L69" s="57">
        <f t="shared" si="67"/>
        <v>9311.68</v>
      </c>
      <c r="M69" s="57">
        <f t="shared" ref="M69:AG69" si="68">+M67+M68</f>
        <v>7556.92</v>
      </c>
      <c r="N69" s="57">
        <f t="shared" si="68"/>
        <v>9949.2999999999993</v>
      </c>
      <c r="O69" s="57">
        <f t="shared" si="68"/>
        <v>9333.6</v>
      </c>
      <c r="P69" s="57">
        <f t="shared" si="68"/>
        <v>2870.85</v>
      </c>
      <c r="Q69" s="57">
        <f t="shared" si="68"/>
        <v>1772.52</v>
      </c>
      <c r="R69" s="57">
        <f t="shared" si="68"/>
        <v>758.39</v>
      </c>
      <c r="S69" s="57">
        <f t="shared" si="68"/>
        <v>1983.123</v>
      </c>
      <c r="T69" s="57">
        <f t="shared" si="68"/>
        <v>260.8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100463.43300000002</v>
      </c>
    </row>
    <row r="70" spans="1:34" customFormat="1" ht="15" customHeight="1" x14ac:dyDescent="0.25">
      <c r="A70" s="56" t="s">
        <v>95</v>
      </c>
      <c r="B70" s="55">
        <f t="shared" ref="B70:L70" si="69">+B64-B69</f>
        <v>4.8012999999991735</v>
      </c>
      <c r="C70" s="55">
        <f t="shared" si="69"/>
        <v>0.86160000000018044</v>
      </c>
      <c r="D70" s="55">
        <f t="shared" si="69"/>
        <v>2.729300000000876</v>
      </c>
      <c r="E70" s="55">
        <f t="shared" si="69"/>
        <v>61.466400000001158</v>
      </c>
      <c r="F70" s="55">
        <f t="shared" si="69"/>
        <v>33.550000000000637</v>
      </c>
      <c r="G70" s="55">
        <f t="shared" si="69"/>
        <v>86.809999999999945</v>
      </c>
      <c r="H70" s="55">
        <f t="shared" si="69"/>
        <v>0.15999999999985448</v>
      </c>
      <c r="I70" s="55">
        <f t="shared" si="69"/>
        <v>0</v>
      </c>
      <c r="J70" s="55">
        <f t="shared" si="69"/>
        <v>2.3745000000008076</v>
      </c>
      <c r="K70" s="55">
        <f t="shared" si="69"/>
        <v>109.65999999999985</v>
      </c>
      <c r="L70" s="55">
        <f t="shared" si="69"/>
        <v>5.2900000000008731</v>
      </c>
      <c r="M70" s="55">
        <f t="shared" ref="M70:AG70" si="70">+M64-M69</f>
        <v>48.638600000000224</v>
      </c>
      <c r="N70" s="55">
        <f t="shared" si="70"/>
        <v>3.6182000000026164</v>
      </c>
      <c r="O70" s="55">
        <f t="shared" si="70"/>
        <v>-9.6509999999998399</v>
      </c>
      <c r="P70" s="55">
        <f t="shared" si="70"/>
        <v>3.0000000000200089E-2</v>
      </c>
      <c r="Q70" s="55">
        <f t="shared" si="70"/>
        <v>-0.33999999999991815</v>
      </c>
      <c r="R70" s="55">
        <f t="shared" si="70"/>
        <v>1.3600000000000136</v>
      </c>
      <c r="S70" s="55">
        <f t="shared" si="70"/>
        <v>14.686999999999898</v>
      </c>
      <c r="T70" s="55">
        <f t="shared" si="70"/>
        <v>6.9999999999993179E-2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366.11590000000655</v>
      </c>
    </row>
    <row r="71" spans="1:34" ht="101.25" customHeight="1" x14ac:dyDescent="0.25">
      <c r="A71" s="74" t="s">
        <v>96</v>
      </c>
      <c r="B71" s="14"/>
      <c r="C71" s="14"/>
      <c r="D71" s="14"/>
      <c r="E71" s="14" t="s">
        <v>132</v>
      </c>
      <c r="F71" s="14" t="s">
        <v>133</v>
      </c>
      <c r="G71" s="14" t="s">
        <v>134</v>
      </c>
      <c r="H71" s="14"/>
      <c r="I71" s="14"/>
      <c r="J71" s="14"/>
      <c r="K71" s="14" t="s">
        <v>142</v>
      </c>
      <c r="L71" s="14"/>
      <c r="M71" s="28" t="s">
        <v>143</v>
      </c>
      <c r="N71" s="28"/>
      <c r="O71" s="28" t="s">
        <v>144</v>
      </c>
      <c r="P71" s="28"/>
      <c r="Q71" s="28"/>
      <c r="R71" s="28"/>
      <c r="S71" s="28" t="s">
        <v>146</v>
      </c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O72" s="12" t="s">
        <v>145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I21" sqref="AI2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2522.48</v>
      </c>
      <c r="C12" s="25">
        <v>2394.1799999999998</v>
      </c>
      <c r="D12" s="25">
        <v>3369.09</v>
      </c>
      <c r="E12" s="25">
        <v>1902.15</v>
      </c>
      <c r="F12" s="25">
        <v>292.74</v>
      </c>
      <c r="G12" s="25">
        <v>1724.73</v>
      </c>
      <c r="H12" s="25">
        <v>1144.29</v>
      </c>
      <c r="I12" s="25">
        <v>4645.87</v>
      </c>
      <c r="J12" s="25">
        <v>5379.93</v>
      </c>
      <c r="K12" s="25">
        <v>4640.53</v>
      </c>
      <c r="L12" s="25">
        <v>4024.89</v>
      </c>
      <c r="M12" s="25">
        <v>3458.3</v>
      </c>
      <c r="N12" s="25">
        <v>3353.54</v>
      </c>
      <c r="O12" s="25">
        <v>3262.13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42114.85</v>
      </c>
      <c r="AI12" s="25">
        <v>41692.879999999997</v>
      </c>
      <c r="AJ12" s="66">
        <f>+AI12-AH12</f>
        <v>-421.97000000000116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>
        <v>12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62</v>
      </c>
      <c r="C15" s="22">
        <v>386</v>
      </c>
      <c r="D15" s="22">
        <v>126.5</v>
      </c>
      <c r="E15" s="22">
        <v>0</v>
      </c>
      <c r="F15" s="22">
        <v>76</v>
      </c>
      <c r="G15" s="22">
        <v>26.5</v>
      </c>
      <c r="H15" s="22">
        <v>17.5</v>
      </c>
      <c r="I15" s="22">
        <v>222</v>
      </c>
      <c r="J15" s="22"/>
      <c r="K15" s="22">
        <v>141.5</v>
      </c>
      <c r="L15" s="22">
        <v>81.5</v>
      </c>
      <c r="M15" s="22">
        <v>257</v>
      </c>
      <c r="N15" s="22">
        <v>287</v>
      </c>
      <c r="O15" s="22">
        <v>247.5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1931</v>
      </c>
    </row>
    <row r="16" spans="1:36" s="31" customFormat="1" x14ac:dyDescent="0.25">
      <c r="A16" s="29" t="s">
        <v>20</v>
      </c>
      <c r="B16" s="30">
        <v>45</v>
      </c>
      <c r="C16" s="30">
        <v>110</v>
      </c>
      <c r="D16" s="30">
        <v>139</v>
      </c>
      <c r="E16" s="30">
        <v>85</v>
      </c>
      <c r="F16" s="30">
        <v>0</v>
      </c>
      <c r="G16" s="30">
        <v>109</v>
      </c>
      <c r="H16" s="30">
        <v>63</v>
      </c>
      <c r="I16" s="30">
        <v>425</v>
      </c>
      <c r="J16" s="30">
        <v>506</v>
      </c>
      <c r="K16" s="30">
        <v>426</v>
      </c>
      <c r="L16" s="30">
        <v>301</v>
      </c>
      <c r="M16" s="30"/>
      <c r="N16" s="30">
        <v>185</v>
      </c>
      <c r="O16" s="30">
        <v>195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2589</v>
      </c>
      <c r="AJ16" s="67"/>
    </row>
    <row r="17" spans="1:36" customFormat="1" x14ac:dyDescent="0.25">
      <c r="A17" s="45" t="s">
        <v>27</v>
      </c>
      <c r="B17" s="21">
        <f>B16*$B$8</f>
        <v>260.55</v>
      </c>
      <c r="C17" s="21">
        <f>C16*$B$8</f>
        <v>636.9</v>
      </c>
      <c r="D17" s="21">
        <f t="shared" ref="D17:AG17" si="2">D16*$B$8</f>
        <v>804.81000000000006</v>
      </c>
      <c r="E17" s="21">
        <f t="shared" si="2"/>
        <v>492.15</v>
      </c>
      <c r="F17" s="21">
        <f t="shared" si="2"/>
        <v>0</v>
      </c>
      <c r="G17" s="21">
        <f t="shared" si="2"/>
        <v>631.11</v>
      </c>
      <c r="H17" s="21">
        <f t="shared" si="2"/>
        <v>364.77</v>
      </c>
      <c r="I17" s="21">
        <f t="shared" si="2"/>
        <v>2460.75</v>
      </c>
      <c r="J17" s="21">
        <f t="shared" si="2"/>
        <v>2929.7400000000002</v>
      </c>
      <c r="K17" s="21">
        <f t="shared" si="2"/>
        <v>2466.54</v>
      </c>
      <c r="L17" s="21">
        <f t="shared" si="2"/>
        <v>1742.79</v>
      </c>
      <c r="M17" s="21">
        <f t="shared" si="2"/>
        <v>0</v>
      </c>
      <c r="N17" s="21">
        <f t="shared" si="2"/>
        <v>1071.1500000000001</v>
      </c>
      <c r="O17" s="21">
        <f t="shared" si="2"/>
        <v>1129.05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14990.31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45</v>
      </c>
      <c r="C22" s="19">
        <f t="shared" ref="C22:AG23" si="5">+C16+C18+C20</f>
        <v>110</v>
      </c>
      <c r="D22" s="19">
        <f t="shared" si="5"/>
        <v>139</v>
      </c>
      <c r="E22" s="19">
        <f t="shared" si="5"/>
        <v>85</v>
      </c>
      <c r="F22" s="19">
        <f t="shared" si="5"/>
        <v>0</v>
      </c>
      <c r="G22" s="19">
        <f t="shared" si="5"/>
        <v>109</v>
      </c>
      <c r="H22" s="19">
        <f t="shared" si="5"/>
        <v>63</v>
      </c>
      <c r="I22" s="19">
        <f t="shared" si="5"/>
        <v>425</v>
      </c>
      <c r="J22" s="19">
        <f t="shared" si="5"/>
        <v>506</v>
      </c>
      <c r="K22" s="19">
        <f t="shared" si="5"/>
        <v>426</v>
      </c>
      <c r="L22" s="19">
        <f t="shared" si="5"/>
        <v>301</v>
      </c>
      <c r="M22" s="19">
        <f t="shared" si="5"/>
        <v>0</v>
      </c>
      <c r="N22" s="19">
        <f t="shared" si="5"/>
        <v>185</v>
      </c>
      <c r="O22" s="19">
        <f t="shared" si="5"/>
        <v>195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2589</v>
      </c>
    </row>
    <row r="23" spans="1:36" customFormat="1" x14ac:dyDescent="0.25">
      <c r="A23" s="46" t="s">
        <v>26</v>
      </c>
      <c r="B23" s="18">
        <f>+B17+B19+B21</f>
        <v>260.55</v>
      </c>
      <c r="C23" s="18">
        <f t="shared" si="5"/>
        <v>636.9</v>
      </c>
      <c r="D23" s="18">
        <f t="shared" si="5"/>
        <v>804.81000000000006</v>
      </c>
      <c r="E23" s="18">
        <f t="shared" si="5"/>
        <v>492.15</v>
      </c>
      <c r="F23" s="18">
        <f t="shared" si="5"/>
        <v>0</v>
      </c>
      <c r="G23" s="18">
        <f t="shared" si="5"/>
        <v>631.11</v>
      </c>
      <c r="H23" s="18">
        <f t="shared" si="5"/>
        <v>364.77</v>
      </c>
      <c r="I23" s="18">
        <f t="shared" si="5"/>
        <v>2460.75</v>
      </c>
      <c r="J23" s="18">
        <f t="shared" si="5"/>
        <v>2929.7400000000002</v>
      </c>
      <c r="K23" s="18">
        <f t="shared" si="5"/>
        <v>2466.54</v>
      </c>
      <c r="L23" s="18">
        <f t="shared" si="5"/>
        <v>1742.79</v>
      </c>
      <c r="M23" s="18">
        <f t="shared" si="5"/>
        <v>0</v>
      </c>
      <c r="N23" s="18">
        <f t="shared" si="5"/>
        <v>1071.1500000000001</v>
      </c>
      <c r="O23" s="18">
        <f t="shared" si="5"/>
        <v>1129.05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14990.31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>
        <v>19.16</v>
      </c>
      <c r="I32" s="35"/>
      <c r="J32" s="35"/>
      <c r="K32" s="35"/>
      <c r="L32" s="35"/>
      <c r="M32" s="36"/>
      <c r="N32" s="36">
        <v>50.3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69.459999999999994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110.93640000000001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291.23699999999997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402.17339999999996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19.16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50.3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69.459999999999994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110.93640000000001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291.23699999999997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402.17339999999996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>
        <v>25.63</v>
      </c>
      <c r="J40" s="35"/>
      <c r="K40" s="35">
        <v>12.46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38.090000000000003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148.39769999999999</v>
      </c>
      <c r="J41" s="21">
        <f t="shared" si="16"/>
        <v>0</v>
      </c>
      <c r="K41" s="21">
        <f t="shared" si="16"/>
        <v>72.1434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220.54109999999997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25.63</v>
      </c>
      <c r="J46" s="19">
        <f t="shared" si="19"/>
        <v>0</v>
      </c>
      <c r="K46" s="19">
        <f t="shared" si="19"/>
        <v>12.46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38.090000000000003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148.39769999999999</v>
      </c>
      <c r="J47" s="18">
        <f t="shared" si="19"/>
        <v>0</v>
      </c>
      <c r="K47" s="18">
        <f t="shared" si="19"/>
        <v>72.1434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220.54109999999997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1836.18</v>
      </c>
      <c r="C49" s="43">
        <v>0</v>
      </c>
      <c r="D49" s="43">
        <v>2149.06</v>
      </c>
      <c r="E49" s="43">
        <v>0</v>
      </c>
      <c r="F49" s="43">
        <v>217.79</v>
      </c>
      <c r="G49" s="43">
        <v>0</v>
      </c>
      <c r="H49" s="43">
        <v>374.49</v>
      </c>
      <c r="I49" s="43">
        <v>139.25</v>
      </c>
      <c r="J49" s="43">
        <v>1400.66</v>
      </c>
      <c r="K49" s="43">
        <v>1655.35</v>
      </c>
      <c r="L49" s="43"/>
      <c r="M49" s="44">
        <v>3163.1</v>
      </c>
      <c r="N49" s="44"/>
      <c r="O49" s="44">
        <v>1588.05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12523.929999999998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>
        <v>1071.93</v>
      </c>
      <c r="H50" s="43"/>
      <c r="I50" s="43"/>
      <c r="J50" s="43"/>
      <c r="K50" s="43"/>
      <c r="L50" s="43"/>
      <c r="M50" s="44"/>
      <c r="N50" s="44">
        <v>1617.17</v>
      </c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2689.1000000000004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37.42</v>
      </c>
      <c r="C52" s="43">
        <v>1080.95</v>
      </c>
      <c r="D52" s="43"/>
      <c r="E52" s="43">
        <v>1332.78</v>
      </c>
      <c r="F52" s="43"/>
      <c r="G52" s="43"/>
      <c r="H52" s="43"/>
      <c r="I52" s="43">
        <v>1424.28</v>
      </c>
      <c r="J52" s="43">
        <v>516.70000000000005</v>
      </c>
      <c r="K52" s="43"/>
      <c r="L52" s="43">
        <v>1658.24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6050.37</v>
      </c>
    </row>
    <row r="53" spans="1:34" x14ac:dyDescent="0.25">
      <c r="A53" s="17" t="s">
        <v>18</v>
      </c>
      <c r="B53" s="43">
        <v>296.5</v>
      </c>
      <c r="C53" s="43">
        <v>292.48</v>
      </c>
      <c r="D53" s="43">
        <v>179.36</v>
      </c>
      <c r="E53" s="43">
        <v>99.64</v>
      </c>
      <c r="F53" s="43">
        <v>0</v>
      </c>
      <c r="G53" s="43"/>
      <c r="H53" s="43">
        <v>250.43</v>
      </c>
      <c r="I53" s="43">
        <v>213.2</v>
      </c>
      <c r="J53" s="43">
        <v>405.26</v>
      </c>
      <c r="K53" s="43">
        <v>319.12</v>
      </c>
      <c r="L53" s="43">
        <v>512.38</v>
      </c>
      <c r="M53" s="44"/>
      <c r="N53" s="44"/>
      <c r="O53" s="44">
        <v>113.54</v>
      </c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2681.9100000000003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>
        <v>11.83</v>
      </c>
      <c r="N54" s="44"/>
      <c r="O54" s="44">
        <v>57.78</v>
      </c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69.61</v>
      </c>
    </row>
    <row r="55" spans="1:34" x14ac:dyDescent="0.25">
      <c r="A55" s="17" t="s">
        <v>52</v>
      </c>
      <c r="B55" s="43">
        <v>37.81</v>
      </c>
      <c r="C55" s="43"/>
      <c r="D55" s="43">
        <v>111.72</v>
      </c>
      <c r="E55" s="43">
        <v>0</v>
      </c>
      <c r="F55" s="43"/>
      <c r="G55" s="43"/>
      <c r="H55" s="43">
        <v>41.73</v>
      </c>
      <c r="I55" s="43">
        <v>48.36</v>
      </c>
      <c r="J55" s="43">
        <v>164.49</v>
      </c>
      <c r="K55" s="43"/>
      <c r="L55" s="43"/>
      <c r="M55" s="44">
        <v>22.36</v>
      </c>
      <c r="N55" s="44"/>
      <c r="O55" s="44">
        <v>129.58000000000001</v>
      </c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556.05000000000007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>
        <v>87.27</v>
      </c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87.27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>
        <v>13.88</v>
      </c>
      <c r="K58" s="43"/>
      <c r="L58" s="43">
        <v>31.19</v>
      </c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45.07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2530.46</v>
      </c>
      <c r="C64" s="51">
        <f t="shared" ref="C64:AG64" si="21">+C15+C23+C31+C39+C47+C48+C49+C50+C51+C52+C53+C54+C55+C56+C57+C58+C59+C60+C61+C62+C63</f>
        <v>2396.33</v>
      </c>
      <c r="D64" s="51">
        <f t="shared" si="21"/>
        <v>3371.45</v>
      </c>
      <c r="E64" s="51">
        <f t="shared" si="21"/>
        <v>1924.57</v>
      </c>
      <c r="F64" s="51">
        <f t="shared" si="21"/>
        <v>293.78999999999996</v>
      </c>
      <c r="G64" s="51">
        <f t="shared" si="21"/>
        <v>1729.54</v>
      </c>
      <c r="H64" s="51">
        <f t="shared" si="21"/>
        <v>1159.8564000000001</v>
      </c>
      <c r="I64" s="51">
        <f t="shared" si="21"/>
        <v>4656.2376999999997</v>
      </c>
      <c r="J64" s="51">
        <f t="shared" si="21"/>
        <v>5430.7300000000005</v>
      </c>
      <c r="K64" s="51">
        <f t="shared" si="21"/>
        <v>4654.6534000000001</v>
      </c>
      <c r="L64" s="51">
        <f t="shared" si="21"/>
        <v>4026.1</v>
      </c>
      <c r="M64" s="51">
        <f t="shared" si="21"/>
        <v>3454.29</v>
      </c>
      <c r="N64" s="51">
        <f t="shared" si="21"/>
        <v>3353.8270000000002</v>
      </c>
      <c r="O64" s="51">
        <f t="shared" si="21"/>
        <v>3265.5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42247.334499999997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 t="str">
        <f t="shared" si="22"/>
        <v>CAJA 5 D</v>
      </c>
      <c r="G66" s="53" t="str">
        <f t="shared" si="22"/>
        <v>CAJA 8 D</v>
      </c>
      <c r="H66" s="53" t="str">
        <f t="shared" si="22"/>
        <v>CAJA 9 D</v>
      </c>
      <c r="I66" s="53" t="str">
        <f t="shared" si="22"/>
        <v>CAJA 1 N</v>
      </c>
      <c r="J66" s="53" t="str">
        <f t="shared" si="22"/>
        <v>CAJA 2 N</v>
      </c>
      <c r="K66" s="53" t="str">
        <f t="shared" si="22"/>
        <v>CAJA 3 N</v>
      </c>
      <c r="L66" s="53" t="str">
        <f t="shared" si="22"/>
        <v>CAJA 4 N</v>
      </c>
      <c r="M66" s="53" t="str">
        <f t="shared" si="22"/>
        <v>CAJA 5 N</v>
      </c>
      <c r="N66" s="53" t="str">
        <f t="shared" si="22"/>
        <v>CAJA 8 N</v>
      </c>
      <c r="O66" s="53" t="str">
        <f t="shared" si="22"/>
        <v>CAJA 9 N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2522.48</v>
      </c>
      <c r="C67" s="55">
        <f t="shared" ref="C67:L67" si="23">C12</f>
        <v>2394.1799999999998</v>
      </c>
      <c r="D67" s="55">
        <f t="shared" si="23"/>
        <v>3369.09</v>
      </c>
      <c r="E67" s="55">
        <f t="shared" si="23"/>
        <v>1902.15</v>
      </c>
      <c r="F67" s="55">
        <f t="shared" si="23"/>
        <v>292.74</v>
      </c>
      <c r="G67" s="55">
        <f t="shared" si="23"/>
        <v>1724.73</v>
      </c>
      <c r="H67" s="55">
        <f t="shared" si="23"/>
        <v>1144.29</v>
      </c>
      <c r="I67" s="55">
        <f t="shared" si="23"/>
        <v>4645.87</v>
      </c>
      <c r="J67" s="55">
        <f t="shared" si="23"/>
        <v>5379.93</v>
      </c>
      <c r="K67" s="55">
        <f t="shared" si="23"/>
        <v>4640.53</v>
      </c>
      <c r="L67" s="55">
        <f t="shared" si="23"/>
        <v>4024.89</v>
      </c>
      <c r="M67" s="55">
        <f t="shared" si="22"/>
        <v>3458.3</v>
      </c>
      <c r="N67" s="55">
        <f t="shared" si="22"/>
        <v>3353.54</v>
      </c>
      <c r="O67" s="55">
        <f t="shared" si="22"/>
        <v>3262.13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42114.85</v>
      </c>
    </row>
    <row r="68" spans="1:34" customFormat="1" x14ac:dyDescent="0.25">
      <c r="A68" s="56" t="s">
        <v>93</v>
      </c>
      <c r="B68" s="57">
        <f t="shared" ref="B68:AG68" si="24">+B13+B14</f>
        <v>12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2534.48</v>
      </c>
      <c r="C69" s="57">
        <f t="shared" ref="C69:AG69" si="25">+C67+C68</f>
        <v>2394.1799999999998</v>
      </c>
      <c r="D69" s="57">
        <f t="shared" si="25"/>
        <v>3369.09</v>
      </c>
      <c r="E69" s="57">
        <f t="shared" si="25"/>
        <v>1902.15</v>
      </c>
      <c r="F69" s="57">
        <f t="shared" si="25"/>
        <v>292.74</v>
      </c>
      <c r="G69" s="57">
        <f t="shared" si="25"/>
        <v>1724.73</v>
      </c>
      <c r="H69" s="57">
        <f t="shared" si="25"/>
        <v>1144.29</v>
      </c>
      <c r="I69" s="57">
        <f t="shared" si="25"/>
        <v>4645.87</v>
      </c>
      <c r="J69" s="57">
        <f t="shared" si="25"/>
        <v>5379.93</v>
      </c>
      <c r="K69" s="57">
        <f t="shared" si="25"/>
        <v>4640.53</v>
      </c>
      <c r="L69" s="57">
        <f t="shared" si="25"/>
        <v>4024.89</v>
      </c>
      <c r="M69" s="57">
        <f t="shared" si="25"/>
        <v>3458.3</v>
      </c>
      <c r="N69" s="57">
        <f t="shared" si="25"/>
        <v>3353.54</v>
      </c>
      <c r="O69" s="57">
        <f t="shared" si="25"/>
        <v>3262.13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42126.85</v>
      </c>
    </row>
    <row r="70" spans="1:34" customFormat="1" ht="15" customHeight="1" x14ac:dyDescent="0.25">
      <c r="A70" s="56" t="s">
        <v>95</v>
      </c>
      <c r="B70" s="55">
        <f t="shared" ref="B70:AG70" si="26">+B64-B69</f>
        <v>-4.0199999999999818</v>
      </c>
      <c r="C70" s="55">
        <f t="shared" si="26"/>
        <v>2.1500000000000909</v>
      </c>
      <c r="D70" s="55">
        <f t="shared" si="26"/>
        <v>2.3599999999996726</v>
      </c>
      <c r="E70" s="55">
        <f t="shared" si="26"/>
        <v>22.419999999999845</v>
      </c>
      <c r="F70" s="55">
        <f t="shared" si="26"/>
        <v>1.0499999999999545</v>
      </c>
      <c r="G70" s="55">
        <f t="shared" si="26"/>
        <v>4.8099999999999454</v>
      </c>
      <c r="H70" s="55">
        <f t="shared" si="26"/>
        <v>15.566400000000158</v>
      </c>
      <c r="I70" s="55">
        <f t="shared" si="26"/>
        <v>10.367699999999786</v>
      </c>
      <c r="J70" s="55">
        <f t="shared" si="26"/>
        <v>50.800000000000182</v>
      </c>
      <c r="K70" s="55">
        <f t="shared" si="26"/>
        <v>14.123400000000402</v>
      </c>
      <c r="L70" s="55">
        <f t="shared" si="26"/>
        <v>1.2100000000000364</v>
      </c>
      <c r="M70" s="55">
        <f t="shared" si="26"/>
        <v>-4.0100000000002183</v>
      </c>
      <c r="N70" s="55">
        <f t="shared" si="26"/>
        <v>0.28700000000026193</v>
      </c>
      <c r="O70" s="55">
        <f t="shared" si="26"/>
        <v>3.3699999999998909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120.48450000000003</v>
      </c>
    </row>
    <row r="71" spans="1:34" ht="112.5" customHeight="1" x14ac:dyDescent="0.25">
      <c r="A71" s="74" t="s">
        <v>96</v>
      </c>
      <c r="B71" s="14" t="s">
        <v>123</v>
      </c>
      <c r="C71" s="14"/>
      <c r="D71" s="14"/>
      <c r="E71" s="14" t="s">
        <v>125</v>
      </c>
      <c r="F71" s="14"/>
      <c r="G71" s="14"/>
      <c r="H71" s="14" t="s">
        <v>126</v>
      </c>
      <c r="I71" s="14" t="s">
        <v>128</v>
      </c>
      <c r="J71" s="14" t="s">
        <v>131</v>
      </c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124</v>
      </c>
      <c r="H72" s="12" t="s">
        <v>127</v>
      </c>
      <c r="I72" s="12" t="s">
        <v>129</v>
      </c>
    </row>
    <row r="73" spans="1:34" x14ac:dyDescent="0.25">
      <c r="I73" s="12" t="s">
        <v>130</v>
      </c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44772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3263.7</v>
      </c>
      <c r="C12" s="25">
        <v>1944.67</v>
      </c>
      <c r="D12" s="25">
        <v>4011.4</v>
      </c>
      <c r="E12" s="25">
        <v>2086.38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11306.150000000001</v>
      </c>
      <c r="AI12" s="25">
        <v>11180.8</v>
      </c>
      <c r="AJ12" s="66">
        <f>+AI12-AH12</f>
        <v>-125.35000000000218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38</v>
      </c>
      <c r="D15" s="22"/>
      <c r="E15" s="22">
        <v>66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104</v>
      </c>
    </row>
    <row r="16" spans="1:36" s="31" customFormat="1" x14ac:dyDescent="0.25">
      <c r="A16" s="29" t="s">
        <v>20</v>
      </c>
      <c r="B16" s="30">
        <v>315</v>
      </c>
      <c r="C16" s="30">
        <v>185</v>
      </c>
      <c r="D16" s="30">
        <v>350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850</v>
      </c>
      <c r="AJ16" s="67"/>
    </row>
    <row r="17" spans="1:36" customFormat="1" x14ac:dyDescent="0.25">
      <c r="A17" s="45" t="s">
        <v>27</v>
      </c>
      <c r="B17" s="21">
        <f>B16*$B$8</f>
        <v>1823.85</v>
      </c>
      <c r="C17" s="21">
        <f>C16*$B$8</f>
        <v>1071.1500000000001</v>
      </c>
      <c r="D17" s="21">
        <f t="shared" ref="D17:AG17" si="2">D16*$B$8</f>
        <v>2026.5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4921.5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315</v>
      </c>
      <c r="C22" s="19">
        <f t="shared" ref="C22:AG23" si="5">+C16+C18+C20</f>
        <v>185</v>
      </c>
      <c r="D22" s="19">
        <f t="shared" si="5"/>
        <v>350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850</v>
      </c>
    </row>
    <row r="23" spans="1:36" customFormat="1" x14ac:dyDescent="0.25">
      <c r="A23" s="46" t="s">
        <v>26</v>
      </c>
      <c r="B23" s="18">
        <f>+B17+B19+B21</f>
        <v>1823.85</v>
      </c>
      <c r="C23" s="18">
        <f t="shared" si="5"/>
        <v>1071.1500000000001</v>
      </c>
      <c r="D23" s="18">
        <f t="shared" si="5"/>
        <v>2026.5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4921.5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1437.73</v>
      </c>
      <c r="C49" s="43">
        <v>760.08</v>
      </c>
      <c r="D49" s="43">
        <v>1865.07</v>
      </c>
      <c r="E49" s="43">
        <v>1722.55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5785.43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41.58</v>
      </c>
      <c r="C53" s="43">
        <v>78.260000000000005</v>
      </c>
      <c r="D53" s="43">
        <v>168.18</v>
      </c>
      <c r="E53" s="43">
        <v>298.22000000000003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586.24</v>
      </c>
    </row>
    <row r="54" spans="1:34" x14ac:dyDescent="0.25">
      <c r="A54" s="17" t="s">
        <v>114</v>
      </c>
      <c r="B54" s="43">
        <v>54.8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54.8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3357.96</v>
      </c>
      <c r="C64" s="51">
        <f t="shared" ref="C64:AG64" si="21">+C15+C23+C31+C39+C47+C48+C49+C50+C51+C52+C53+C54+C55+C56+C57+C58+C59+C60+C61+C62+C63</f>
        <v>1947.49</v>
      </c>
      <c r="D64" s="51">
        <f t="shared" si="21"/>
        <v>4059.7499999999995</v>
      </c>
      <c r="E64" s="51">
        <f t="shared" si="21"/>
        <v>2086.77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11451.97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 t="str">
        <f t="shared" si="22"/>
        <v>CAJA 3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3263.7</v>
      </c>
      <c r="C67" s="55">
        <f t="shared" ref="C67:L67" si="23">C12</f>
        <v>1944.67</v>
      </c>
      <c r="D67" s="55">
        <f t="shared" si="23"/>
        <v>4011.4</v>
      </c>
      <c r="E67" s="55">
        <f t="shared" si="23"/>
        <v>2086.38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11306.150000000001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3263.7</v>
      </c>
      <c r="C69" s="57">
        <f t="shared" ref="C69:AG69" si="25">+C67+C68</f>
        <v>1944.67</v>
      </c>
      <c r="D69" s="57">
        <f t="shared" si="25"/>
        <v>4011.4</v>
      </c>
      <c r="E69" s="57">
        <f t="shared" si="25"/>
        <v>2086.38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11306.150000000001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94.260000000000218</v>
      </c>
      <c r="C70" s="55">
        <f t="shared" si="26"/>
        <v>2.8199999999999363</v>
      </c>
      <c r="D70" s="55">
        <f t="shared" si="26"/>
        <v>48.349999999999454</v>
      </c>
      <c r="E70" s="55">
        <f t="shared" si="26"/>
        <v>0.38999999999987267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145.81999999999948</v>
      </c>
    </row>
    <row r="71" spans="1:34" ht="95.25" customHeight="1" x14ac:dyDescent="0.25">
      <c r="A71" s="74" t="s">
        <v>96</v>
      </c>
      <c r="B71" s="14" t="s">
        <v>135</v>
      </c>
      <c r="C71" s="14"/>
      <c r="D71" s="14" t="s">
        <v>136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71" sqref="AI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5993.78</v>
      </c>
      <c r="C12" s="25">
        <v>6241.08</v>
      </c>
      <c r="D12" s="25">
        <v>2285.59</v>
      </c>
      <c r="E12" s="25">
        <v>3344.16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17864.61</v>
      </c>
      <c r="AI12" s="25">
        <v>17742.77</v>
      </c>
      <c r="AJ12" s="66">
        <f>+AI12-AH12</f>
        <v>-121.84000000000015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343.5</v>
      </c>
      <c r="C15" s="22">
        <v>559.5</v>
      </c>
      <c r="D15" s="22">
        <v>389.5</v>
      </c>
      <c r="E15" s="22">
        <v>457.5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1750</v>
      </c>
    </row>
    <row r="16" spans="1:36" s="31" customFormat="1" x14ac:dyDescent="0.25">
      <c r="A16" s="29" t="s">
        <v>20</v>
      </c>
      <c r="B16" s="30">
        <v>475</v>
      </c>
      <c r="C16" s="30">
        <v>338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813</v>
      </c>
      <c r="AJ16" s="67"/>
    </row>
    <row r="17" spans="1:36" customFormat="1" x14ac:dyDescent="0.25">
      <c r="A17" s="45" t="s">
        <v>27</v>
      </c>
      <c r="B17" s="21">
        <f>B16*$B$8</f>
        <v>2750.25</v>
      </c>
      <c r="C17" s="21">
        <f>C16*$B$8</f>
        <v>1957.02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4707.2700000000004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475</v>
      </c>
      <c r="C22" s="19">
        <f t="shared" ref="C22:AG23" si="5">+C16+C18+C20</f>
        <v>338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813</v>
      </c>
    </row>
    <row r="23" spans="1:36" customFormat="1" x14ac:dyDescent="0.25">
      <c r="A23" s="46" t="s">
        <v>26</v>
      </c>
      <c r="B23" s="18">
        <f>+B17+B19+B21</f>
        <v>2750.25</v>
      </c>
      <c r="C23" s="18">
        <f t="shared" si="5"/>
        <v>1957.02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4707.2700000000004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9.16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9.16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53.0364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53.0364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9.16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9.16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53.0364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53.0364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2323.86</v>
      </c>
      <c r="C49" s="43">
        <v>2927.02</v>
      </c>
      <c r="D49" s="43">
        <v>1601.9</v>
      </c>
      <c r="E49" s="43">
        <v>2450.83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9303.61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481.02</v>
      </c>
      <c r="C53" s="43">
        <v>712.55</v>
      </c>
      <c r="D53" s="43">
        <v>295.83999999999997</v>
      </c>
      <c r="E53" s="43">
        <v>438.51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1927.9199999999998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37.57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37.57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5898.630000000001</v>
      </c>
      <c r="C64" s="51">
        <f t="shared" ref="C64:AG64" si="21">+C15+C23+C31+C39+C47+C48+C49+C50+C51+C52+C53+C54+C55+C56+C57+C58+C59+C60+C61+C62+C63</f>
        <v>6246.6963999999998</v>
      </c>
      <c r="D64" s="51">
        <f t="shared" si="21"/>
        <v>2287.2400000000002</v>
      </c>
      <c r="E64" s="51">
        <f t="shared" si="21"/>
        <v>3346.84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17779.4064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5993.78</v>
      </c>
      <c r="C67" s="55">
        <f t="shared" ref="C67:L67" si="23">C12</f>
        <v>6241.08</v>
      </c>
      <c r="D67" s="55">
        <f t="shared" si="23"/>
        <v>2285.59</v>
      </c>
      <c r="E67" s="55">
        <f t="shared" si="23"/>
        <v>3344.16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17864.61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5993.78</v>
      </c>
      <c r="C69" s="57">
        <f t="shared" ref="C69:AG69" si="25">+C67+C68</f>
        <v>6241.08</v>
      </c>
      <c r="D69" s="57">
        <f t="shared" si="25"/>
        <v>2285.59</v>
      </c>
      <c r="E69" s="57">
        <f t="shared" si="25"/>
        <v>3344.16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17864.61</v>
      </c>
    </row>
    <row r="70" spans="1:34" customFormat="1" ht="15" customHeight="1" x14ac:dyDescent="0.25">
      <c r="A70" s="56" t="s">
        <v>95</v>
      </c>
      <c r="B70" s="55">
        <f t="shared" ref="B70:AG70" si="26">+B64-B69</f>
        <v>-95.149999999998727</v>
      </c>
      <c r="C70" s="55">
        <f t="shared" si="26"/>
        <v>5.616399999999885</v>
      </c>
      <c r="D70" s="55">
        <f t="shared" si="26"/>
        <v>1.6500000000000909</v>
      </c>
      <c r="E70" s="55">
        <f t="shared" si="26"/>
        <v>2.680000000000291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-85.20359999999846</v>
      </c>
    </row>
    <row r="71" spans="1:34" ht="107.25" customHeight="1" x14ac:dyDescent="0.25">
      <c r="A71" s="74" t="s">
        <v>96</v>
      </c>
      <c r="B71" s="14" t="s">
        <v>137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138</v>
      </c>
    </row>
    <row r="73" spans="1:34" x14ac:dyDescent="0.25">
      <c r="B73" s="12" t="s">
        <v>139</v>
      </c>
    </row>
    <row r="74" spans="1:34" x14ac:dyDescent="0.25">
      <c r="B74" s="12" t="s">
        <v>140</v>
      </c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G71" sqref="AG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1186.6300000000001</v>
      </c>
      <c r="C12" s="25">
        <v>1214.0999999999999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2400.73</v>
      </c>
      <c r="AI12" s="25">
        <v>2392.1999999999998</v>
      </c>
      <c r="AJ12" s="66">
        <f>+AI12-AH12</f>
        <v>-8.5300000000002001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>
        <v>12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28</v>
      </c>
      <c r="C15" s="22">
        <v>54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82</v>
      </c>
    </row>
    <row r="16" spans="1:36" s="31" customFormat="1" x14ac:dyDescent="0.25">
      <c r="A16" s="29" t="s">
        <v>20</v>
      </c>
      <c r="B16" s="30">
        <v>39</v>
      </c>
      <c r="C16" s="30">
        <v>15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54</v>
      </c>
      <c r="AJ16" s="67"/>
    </row>
    <row r="17" spans="1:36" customFormat="1" x14ac:dyDescent="0.25">
      <c r="A17" s="45" t="s">
        <v>27</v>
      </c>
      <c r="B17" s="21">
        <f>B16*$B$8</f>
        <v>225.81</v>
      </c>
      <c r="C17" s="21">
        <f>C16*$B$8</f>
        <v>86.85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312.65999999999997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39</v>
      </c>
      <c r="C22" s="19">
        <f t="shared" ref="C22:AG23" si="5">+C16+C18+C20</f>
        <v>15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54</v>
      </c>
    </row>
    <row r="23" spans="1:36" customFormat="1" x14ac:dyDescent="0.25">
      <c r="A23" s="46" t="s">
        <v>26</v>
      </c>
      <c r="B23" s="18">
        <f>+B17+B19+B21</f>
        <v>225.81</v>
      </c>
      <c r="C23" s="18">
        <f t="shared" si="5"/>
        <v>86.85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312.65999999999997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4.26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4.26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24.665399999999998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24.665399999999998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4.26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4.26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24.665399999999998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24.665399999999998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731.72</v>
      </c>
      <c r="C49" s="43">
        <v>956.65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1688.37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f>42.14-12</f>
        <v>30.14</v>
      </c>
      <c r="C53" s="43">
        <v>93.04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123.18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>
        <v>184.07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184.07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1199.74</v>
      </c>
      <c r="C64" s="51">
        <f t="shared" ref="C64:AG64" si="21">+C15+C23+C31+C39+C47+C48+C49+C50+C51+C52+C53+C54+C55+C56+C57+C58+C59+C60+C61+C62+C63</f>
        <v>1215.2053999999998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2414.9453999999996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1186.6300000000001</v>
      </c>
      <c r="C67" s="55">
        <f t="shared" ref="C67:L67" si="23">C12</f>
        <v>1214.0999999999999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2400.73</v>
      </c>
    </row>
    <row r="68" spans="1:34" customFormat="1" x14ac:dyDescent="0.25">
      <c r="A68" s="56" t="s">
        <v>93</v>
      </c>
      <c r="B68" s="57">
        <f t="shared" ref="B68:AG68" si="24">+B13+B14</f>
        <v>12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1198.6300000000001</v>
      </c>
      <c r="C69" s="57">
        <f t="shared" ref="C69:AG69" si="25">+C67+C68</f>
        <v>1214.0999999999999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2412.73</v>
      </c>
    </row>
    <row r="70" spans="1:34" customFormat="1" ht="15" customHeight="1" x14ac:dyDescent="0.25">
      <c r="A70" s="56" t="s">
        <v>95</v>
      </c>
      <c r="B70" s="55">
        <f t="shared" ref="B70:AG70" si="26">+B64-B69</f>
        <v>1.1099999999999</v>
      </c>
      <c r="C70" s="55">
        <f t="shared" si="26"/>
        <v>1.1053999999999178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2.2153999999998177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5.78</v>
      </c>
      <c r="C8" s="1" t="s">
        <v>38</v>
      </c>
      <c r="D8" s="2"/>
    </row>
    <row r="9" spans="1:36" x14ac:dyDescent="0.25">
      <c r="A9" s="1" t="s">
        <v>22</v>
      </c>
      <c r="B9" s="23">
        <v>5.79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490.89</v>
      </c>
      <c r="C12" s="25">
        <v>5018.1000000000004</v>
      </c>
      <c r="D12" s="25">
        <v>232.93</v>
      </c>
      <c r="E12" s="25">
        <v>2073.34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7815.2600000000011</v>
      </c>
      <c r="AI12" s="25"/>
      <c r="AJ12" s="66">
        <f>+AI12-AH12</f>
        <v>-7815.2600000000011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50</v>
      </c>
      <c r="C15" s="22">
        <v>41</v>
      </c>
      <c r="D15" s="22">
        <v>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96</v>
      </c>
    </row>
    <row r="16" spans="1:36" s="31" customFormat="1" x14ac:dyDescent="0.25">
      <c r="A16" s="29" t="s">
        <v>20</v>
      </c>
      <c r="B16" s="30">
        <v>37</v>
      </c>
      <c r="C16" s="30"/>
      <c r="D16" s="30">
        <v>12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49</v>
      </c>
      <c r="AJ16" s="67"/>
    </row>
    <row r="17" spans="1:36" customFormat="1" x14ac:dyDescent="0.25">
      <c r="A17" s="45" t="s">
        <v>27</v>
      </c>
      <c r="B17" s="21">
        <f>B16*$B$8</f>
        <v>213.86</v>
      </c>
      <c r="C17" s="21">
        <f>C16*$B$8</f>
        <v>0</v>
      </c>
      <c r="D17" s="21">
        <f t="shared" ref="D17:AG17" si="2">D16*$B$8</f>
        <v>69.36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283.22000000000003</v>
      </c>
    </row>
    <row r="18" spans="1:36" s="31" customFormat="1" x14ac:dyDescent="0.25">
      <c r="A18" s="29" t="s">
        <v>23</v>
      </c>
      <c r="B18" s="32"/>
      <c r="C18" s="32">
        <v>473</v>
      </c>
      <c r="D18" s="32"/>
      <c r="E18" s="32">
        <v>203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676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2738.67</v>
      </c>
      <c r="D19" s="21">
        <f t="shared" si="3"/>
        <v>0</v>
      </c>
      <c r="E19" s="21">
        <f t="shared" si="3"/>
        <v>1175.3700000000001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3914.04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37</v>
      </c>
      <c r="C22" s="19">
        <f t="shared" ref="C22:AG23" si="5">+C16+C18+C20</f>
        <v>473</v>
      </c>
      <c r="D22" s="19">
        <f t="shared" si="5"/>
        <v>12</v>
      </c>
      <c r="E22" s="19">
        <f t="shared" si="5"/>
        <v>203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725</v>
      </c>
    </row>
    <row r="23" spans="1:36" customFormat="1" x14ac:dyDescent="0.25">
      <c r="A23" s="46" t="s">
        <v>26</v>
      </c>
      <c r="B23" s="18">
        <f>+B17+B19+B21</f>
        <v>213.86</v>
      </c>
      <c r="C23" s="18">
        <f t="shared" si="5"/>
        <v>2738.67</v>
      </c>
      <c r="D23" s="18">
        <f t="shared" si="5"/>
        <v>69.36</v>
      </c>
      <c r="E23" s="18">
        <f t="shared" si="5"/>
        <v>1175.3700000000001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4197.26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>
        <v>14.7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14.7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84.965999999999994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84.965999999999994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14.7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14.7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84.965999999999994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84.965999999999994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175.22</v>
      </c>
      <c r="C49" s="43">
        <v>2135.4899999999998</v>
      </c>
      <c r="D49" s="43">
        <v>159.1</v>
      </c>
      <c r="E49" s="43">
        <v>734.37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3204.1799999999994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52.02</v>
      </c>
      <c r="C53" s="43">
        <v>22.25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74.27000000000001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>
        <v>179.18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179.18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491.1</v>
      </c>
      <c r="C64" s="51">
        <f t="shared" ref="C64:AG64" si="21">+C15+C23+C31+C39+C47+C48+C49+C50+C51+C52+C53+C54+C55+C56+C57+C58+C59+C60+C61+C62+C63</f>
        <v>5022.3760000000002</v>
      </c>
      <c r="D64" s="51">
        <f t="shared" si="21"/>
        <v>233.45999999999998</v>
      </c>
      <c r="E64" s="51">
        <f t="shared" si="21"/>
        <v>2088.92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7835.8560000000007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490.89</v>
      </c>
      <c r="C67" s="55">
        <f t="shared" ref="C67:L67" si="23">C12</f>
        <v>5018.1000000000004</v>
      </c>
      <c r="D67" s="55">
        <f t="shared" si="23"/>
        <v>232.93</v>
      </c>
      <c r="E67" s="55">
        <f t="shared" si="23"/>
        <v>2073.34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7815.2600000000011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490.89</v>
      </c>
      <c r="C69" s="57">
        <f t="shared" ref="C69:AG69" si="25">+C67+C68</f>
        <v>5018.1000000000004</v>
      </c>
      <c r="D69" s="57">
        <f t="shared" si="25"/>
        <v>232.93</v>
      </c>
      <c r="E69" s="57">
        <f t="shared" si="25"/>
        <v>2073.34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7815.2600000000011</v>
      </c>
    </row>
    <row r="70" spans="1:34" customFormat="1" ht="15" customHeight="1" x14ac:dyDescent="0.25">
      <c r="A70" s="56" t="s">
        <v>95</v>
      </c>
      <c r="B70" s="55">
        <f t="shared" ref="B70:AG70" si="26">+B64-B69</f>
        <v>0.21000000000003638</v>
      </c>
      <c r="C70" s="55">
        <f t="shared" si="26"/>
        <v>4.2759999999998399</v>
      </c>
      <c r="D70" s="55">
        <f t="shared" si="26"/>
        <v>0.52999999999997272</v>
      </c>
      <c r="E70" s="55">
        <f t="shared" si="26"/>
        <v>15.579999999999927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20.595999999999776</v>
      </c>
    </row>
    <row r="71" spans="1:34" ht="96" customHeight="1" x14ac:dyDescent="0.25">
      <c r="A71" s="74" t="s">
        <v>96</v>
      </c>
      <c r="B71" s="14"/>
      <c r="C71" s="14"/>
      <c r="D71" s="14"/>
      <c r="E71" s="14" t="s">
        <v>141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44772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5.79</v>
      </c>
      <c r="C8" s="1" t="s">
        <v>38</v>
      </c>
      <c r="D8" s="2">
        <v>5.91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5083.6400000000003</v>
      </c>
      <c r="C12" s="25">
        <v>4705.92</v>
      </c>
      <c r="D12" s="25">
        <v>6089.35</v>
      </c>
      <c r="E12" s="25">
        <v>4078.08</v>
      </c>
      <c r="F12" s="25">
        <v>2170.16</v>
      </c>
      <c r="G12" s="25">
        <v>4888.95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27016.100000000002</v>
      </c>
      <c r="AI12" s="25">
        <v>26701.56</v>
      </c>
      <c r="AJ12" s="66">
        <f>+AI12-AH12</f>
        <v>-314.54000000000087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703.5</v>
      </c>
      <c r="C15" s="22">
        <v>371</v>
      </c>
      <c r="D15" s="22">
        <v>602.5</v>
      </c>
      <c r="E15" s="22">
        <v>168</v>
      </c>
      <c r="F15" s="22">
        <v>270.5</v>
      </c>
      <c r="G15" s="22">
        <v>260.5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2376</v>
      </c>
    </row>
    <row r="16" spans="1:36" s="31" customFormat="1" x14ac:dyDescent="0.25">
      <c r="A16" s="29" t="s">
        <v>20</v>
      </c>
      <c r="B16" s="30">
        <v>212</v>
      </c>
      <c r="C16" s="30">
        <v>341</v>
      </c>
      <c r="D16" s="30">
        <v>438</v>
      </c>
      <c r="E16" s="30">
        <v>323</v>
      </c>
      <c r="F16" s="30">
        <v>178</v>
      </c>
      <c r="G16" s="30">
        <v>438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1930</v>
      </c>
      <c r="AJ16" s="67"/>
    </row>
    <row r="17" spans="1:36" customFormat="1" x14ac:dyDescent="0.25">
      <c r="A17" s="45" t="s">
        <v>27</v>
      </c>
      <c r="B17" s="21">
        <f>B16*$B$8</f>
        <v>1227.48</v>
      </c>
      <c r="C17" s="21">
        <f>C16*$B$8</f>
        <v>1974.39</v>
      </c>
      <c r="D17" s="21">
        <f t="shared" ref="D17:AG17" si="2">D16*$B$8</f>
        <v>2536.02</v>
      </c>
      <c r="E17" s="21">
        <f t="shared" si="2"/>
        <v>1870.17</v>
      </c>
      <c r="F17" s="21">
        <f t="shared" si="2"/>
        <v>1030.6200000000001</v>
      </c>
      <c r="G17" s="21">
        <f t="shared" si="2"/>
        <v>2536.02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11174.7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212</v>
      </c>
      <c r="C22" s="19">
        <f t="shared" ref="C22:AG23" si="5">+C16+C18+C20</f>
        <v>341</v>
      </c>
      <c r="D22" s="19">
        <f t="shared" si="5"/>
        <v>438</v>
      </c>
      <c r="E22" s="19">
        <f t="shared" si="5"/>
        <v>323</v>
      </c>
      <c r="F22" s="19">
        <f t="shared" si="5"/>
        <v>178</v>
      </c>
      <c r="G22" s="19">
        <f t="shared" si="5"/>
        <v>438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1930</v>
      </c>
    </row>
    <row r="23" spans="1:36" customFormat="1" x14ac:dyDescent="0.25">
      <c r="A23" s="46" t="s">
        <v>26</v>
      </c>
      <c r="B23" s="18">
        <f>+B17+B19+B21</f>
        <v>1227.48</v>
      </c>
      <c r="C23" s="18">
        <f t="shared" si="5"/>
        <v>1974.39</v>
      </c>
      <c r="D23" s="18">
        <f t="shared" si="5"/>
        <v>2536.02</v>
      </c>
      <c r="E23" s="18">
        <f t="shared" si="5"/>
        <v>1870.17</v>
      </c>
      <c r="F23" s="18">
        <f t="shared" si="5"/>
        <v>1030.6200000000001</v>
      </c>
      <c r="G23" s="18">
        <f t="shared" si="5"/>
        <v>2536.02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11174.7</v>
      </c>
    </row>
    <row r="24" spans="1:36" x14ac:dyDescent="0.25">
      <c r="A24" s="13" t="s">
        <v>28</v>
      </c>
      <c r="B24" s="33"/>
      <c r="C24" s="33"/>
      <c r="D24" s="33">
        <v>10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10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59.1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59.1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10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10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59.1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59.1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45.11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45.11</v>
      </c>
    </row>
    <row r="41" spans="1:34" customFormat="1" x14ac:dyDescent="0.25">
      <c r="A41" s="45" t="s">
        <v>44</v>
      </c>
      <c r="B41" s="21">
        <f>B40*$B$8</f>
        <v>261.18689999999998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261.18689999999998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45.11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45.11</v>
      </c>
    </row>
    <row r="47" spans="1:34" customFormat="1" x14ac:dyDescent="0.25">
      <c r="A47" s="46" t="s">
        <v>48</v>
      </c>
      <c r="B47" s="18">
        <f>+B41+B43+B45</f>
        <v>261.18689999999998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261.18689999999998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2530.63</v>
      </c>
      <c r="C49" s="43">
        <v>1926.91</v>
      </c>
      <c r="D49" s="43"/>
      <c r="E49" s="43"/>
      <c r="F49" s="43">
        <v>847.65</v>
      </c>
      <c r="G49" s="43">
        <v>1979.81</v>
      </c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7285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>
        <v>2104.4499999999998</v>
      </c>
      <c r="E52" s="43">
        <v>1919.32</v>
      </c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4023.7699999999995</v>
      </c>
    </row>
    <row r="53" spans="1:34" x14ac:dyDescent="0.25">
      <c r="A53" s="17" t="s">
        <v>18</v>
      </c>
      <c r="B53" s="43">
        <v>360.67</v>
      </c>
      <c r="C53" s="43">
        <v>441.52</v>
      </c>
      <c r="D53" s="43">
        <v>346.65</v>
      </c>
      <c r="E53" s="43">
        <v>135.41999999999999</v>
      </c>
      <c r="F53" s="43">
        <v>24.54</v>
      </c>
      <c r="G53" s="43">
        <v>119.87</v>
      </c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1428.67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3.47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3.47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>
        <v>446.2</v>
      </c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446.2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5086.9369000000006</v>
      </c>
      <c r="C64" s="51">
        <f t="shared" ref="C64:AG64" si="21">+C15+C23+C31+C39+C47+C48+C49+C50+C51+C52+C53+C54+C55+C56+C57+C58+C59+C60+C61+C62+C63</f>
        <v>4713.82</v>
      </c>
      <c r="D64" s="51">
        <f t="shared" si="21"/>
        <v>6094.9199999999992</v>
      </c>
      <c r="E64" s="51">
        <f t="shared" si="21"/>
        <v>4092.91</v>
      </c>
      <c r="F64" s="51">
        <f t="shared" si="21"/>
        <v>2173.31</v>
      </c>
      <c r="G64" s="51">
        <f t="shared" si="21"/>
        <v>4896.2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27058.0969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D</v>
      </c>
      <c r="G66" s="53" t="str">
        <f t="shared" si="22"/>
        <v>CAJA 3 N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5083.6400000000003</v>
      </c>
      <c r="C67" s="55">
        <f t="shared" ref="C67:L67" si="23">C12</f>
        <v>4705.92</v>
      </c>
      <c r="D67" s="55">
        <f t="shared" si="23"/>
        <v>6089.35</v>
      </c>
      <c r="E67" s="55">
        <f t="shared" si="23"/>
        <v>4078.08</v>
      </c>
      <c r="F67" s="55">
        <f t="shared" si="23"/>
        <v>2170.16</v>
      </c>
      <c r="G67" s="55">
        <f t="shared" si="23"/>
        <v>4888.95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27016.100000000002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5083.6400000000003</v>
      </c>
      <c r="C69" s="57">
        <f t="shared" ref="C69:AG69" si="25">+C67+C68</f>
        <v>4705.92</v>
      </c>
      <c r="D69" s="57">
        <f t="shared" si="25"/>
        <v>6089.35</v>
      </c>
      <c r="E69" s="57">
        <f t="shared" si="25"/>
        <v>4078.08</v>
      </c>
      <c r="F69" s="57">
        <f t="shared" si="25"/>
        <v>2170.16</v>
      </c>
      <c r="G69" s="57">
        <f t="shared" si="25"/>
        <v>4888.95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27016.100000000002</v>
      </c>
    </row>
    <row r="70" spans="1:34" customFormat="1" ht="15" customHeight="1" x14ac:dyDescent="0.25">
      <c r="A70" s="56" t="s">
        <v>95</v>
      </c>
      <c r="B70" s="55">
        <f t="shared" ref="B70:AG70" si="26">+B64-B69</f>
        <v>3.2969000000002779</v>
      </c>
      <c r="C70" s="55">
        <f t="shared" si="26"/>
        <v>7.8999999999996362</v>
      </c>
      <c r="D70" s="55">
        <f t="shared" si="26"/>
        <v>5.5699999999987995</v>
      </c>
      <c r="E70" s="55">
        <f t="shared" si="26"/>
        <v>14.829999999999927</v>
      </c>
      <c r="F70" s="55">
        <f t="shared" si="26"/>
        <v>3.1500000000000909</v>
      </c>
      <c r="G70" s="55">
        <f t="shared" si="26"/>
        <v>7.25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41.996899999998732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Boveda-05</cp:lastModifiedBy>
  <cp:lastPrinted>2019-08-19T12:56:25Z</cp:lastPrinted>
  <dcterms:created xsi:type="dcterms:W3CDTF">2013-07-24T18:56:16Z</dcterms:created>
  <dcterms:modified xsi:type="dcterms:W3CDTF">2022-08-02T15:45:18Z</dcterms:modified>
</cp:coreProperties>
</file>