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RAL ABRIL 2022\"/>
    </mc:Choice>
  </mc:AlternateContent>
  <bookViews>
    <workbookView xWindow="0" yWindow="0" windowWidth="19200" windowHeight="10890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B64" i="149"/>
  <c r="AH23" i="149"/>
  <c r="F11" i="145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AD39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T47" i="40"/>
  <c r="AF47" i="40"/>
  <c r="AD47" i="40"/>
  <c r="Z47" i="40"/>
  <c r="X47" i="40"/>
  <c r="V47" i="40"/>
  <c r="AD23" i="40"/>
  <c r="Z23" i="40"/>
  <c r="V23" i="40"/>
  <c r="W47" i="40"/>
  <c r="AE39" i="40"/>
  <c r="AA39" i="40"/>
  <c r="W39" i="40"/>
  <c r="AG39" i="40"/>
  <c r="AC39" i="40"/>
  <c r="Y3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L69" i="40" l="1"/>
  <c r="P47" i="40"/>
  <c r="O39" i="40"/>
  <c r="K69" i="40"/>
  <c r="G69" i="40"/>
  <c r="R47" i="40"/>
  <c r="N47" i="40"/>
  <c r="Y64" i="40"/>
  <c r="Y70" i="40" s="1"/>
  <c r="T64" i="40"/>
  <c r="AB64" i="40"/>
  <c r="AB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K23" i="40"/>
  <c r="G23" i="40"/>
  <c r="L39" i="40"/>
  <c r="F39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<sst xmlns="http://schemas.openxmlformats.org/spreadsheetml/2006/main" count="763" uniqueCount="146">
  <si>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</si>
  <si>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</si>
  <si>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</si>
  <si>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</si>
  <si>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</si>
  <si>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</si>
  <si>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</si>
  <si>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</si>
  <si>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</si>
  <si>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</si>
  <si>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</si>
  <si>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</si>
  <si>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</si>
  <si>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</si>
  <si>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</si>
  <si>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</si>
  <si>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</si>
  <si>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</si>
  <si>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</si>
  <si>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</si>
  <si>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</si>
  <si>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</si>
  <si>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</si>
  <si>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</si>
  <si>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</si>
  <si>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</si>
  <si>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</si>
  <si>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</si>
  <si>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</si>
  <si>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</si>
  <si>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</si>
  <si>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</si>
  <si>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</si>
  <si>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</si>
  <si>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</si>
  <si>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</si>
  <si>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</si>
  <si>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</si>
  <si>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</si>
  <si>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</si>
  <si>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</si>
  <si>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</si>
  <si>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</si>
  <si>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</si>
  <si>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</si>
  <si>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</si>
  <si>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</si>
  <si>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</si>
  <si>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</si>
  <si>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</si>
  <si>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</si>
  <si>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</si>
  <si>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</si>
  <si>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</si>
  <si>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</si>
  <si>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</si>
  <si>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</si>
  <si>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</si>
  <si>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</si>
  <si>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</si>
  <si>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</si>
  <si>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</si>
  <si>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</si>
  <si>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</si>
  <si>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</si>
  <si>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</si>
  <si>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</si>
  <si>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</si>
  <si>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</si>
  <si>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</si>
  <si>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</si>
  <si>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</si>
  <si>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</si>
  <si>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</si>
  <si>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</si>
  <si>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</si>
  <si>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</si>
  <si>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</si>
  <si>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</si>
  <si>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</si>
  <si>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</si>
  <si>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</si>
  <si>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</si>
  <si>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</si>
  <si>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</si>
  <si>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</si>
  <si>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</si>
  <si>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</si>
  <si>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</si>
  <si>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</si>
  <si>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</si>
  <si>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</si>
  <si>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</si>
  <si>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</si>
  <si>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</si>
  <si>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</si>
  <si>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</si>
  <si>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</si>
  <si>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</si>
  <si>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</si>
  <si>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</si>
  <si>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</si>
  <si>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</si>
  <si>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</si>
  <si>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</si>
  <si>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</si>
  <si>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</si>
  <si>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</si>
  <si>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</si>
  <si>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</si>
  <si>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</si>
  <si>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</si>
  <si>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</si>
  <si>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</si>
  <si>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</si>
  <si>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</si>
  <si>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</si>
  <si>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</si>
  <si>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</si>
  <si>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</si>
  <si>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</si>
  <si>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12.00f/c</t>
  </si>
  <si>
    <t>MAL REGISTRO DE 1$</t>
  </si>
  <si>
    <t>13.50F/C</t>
  </si>
  <si>
    <t>FALTANTE ES SOBRANTE</t>
  </si>
  <si>
    <t xml:space="preserve">DE LA CAJA 04 DIA </t>
  </si>
  <si>
    <t>15.00 DE PERIODICO</t>
  </si>
  <si>
    <t>3.00F/C</t>
  </si>
  <si>
    <t>10.60F/C</t>
  </si>
  <si>
    <t>5.00F/C</t>
  </si>
  <si>
    <t>DEB. BANCAMIGA</t>
  </si>
  <si>
    <t>8.80F/C</t>
  </si>
  <si>
    <t>CUENTA COBRADA X</t>
  </si>
  <si>
    <t>MENOS 5.00 # 1079</t>
  </si>
  <si>
    <t>54.50F/C</t>
  </si>
  <si>
    <t>33.50F/C</t>
  </si>
  <si>
    <t xml:space="preserve">FALTANTE DE 10.00 </t>
  </si>
  <si>
    <t>CUENTA COBRADA X MENOS</t>
  </si>
  <si>
    <t>#5802</t>
  </si>
  <si>
    <t>34.30F/C</t>
  </si>
  <si>
    <t>20.00F/C</t>
  </si>
  <si>
    <t>MAL REGISTRO 20$</t>
  </si>
  <si>
    <t>FALTANTE EN EFECTIVO</t>
  </si>
  <si>
    <t>31.00F/C</t>
  </si>
  <si>
    <t>MAL REGISTRO DE 4$</t>
  </si>
  <si>
    <t>3.30F/C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</si>
</sst>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38543.079999999994</v>
      </c>
      <c r="C2" s="43">
        <f>MODELO!AH12</f>
        <v>18629.23</v>
      </c>
      <c r="D2" s="43">
        <f>EXQUISITECES!AH12</f>
        <v>7720.9800000000005</v>
      </c>
      <c r="E2" s="43">
        <f>HOYADA!AH12</f>
        <v>6361.3600000000006</v>
      </c>
      <c r="F2" s="43">
        <f>FARMASTOP!AH12</f>
        <v>2033.15</v>
      </c>
      <c r="G2" s="43">
        <f>BOCAS!AH12</f>
        <v>702.06</v>
      </c>
      <c r="H2" s="43">
        <f>LAGUNETICA!AH12</f>
        <v>4338.43</v>
      </c>
      <c r="I2" s="43">
        <f>SANANTONIO!AH12</f>
        <v>0</v>
      </c>
      <c r="J2" s="43">
        <f>SUM(B2:I2)</f>
        <v>78328.289999999979</v>
      </c>
    </row>
    <row r="3" spans="1:10" x14ac:dyDescent="0.25">
      <c r="A3" s="46" t="s">
        <v>0</v>
      </c>
      <c r="B3" s="43">
        <f>AUTOMERCADO!AH15</f>
        <v>369</v>
      </c>
      <c r="C3" s="43">
        <f>MODELO!AH15</f>
        <v>417.5</v>
      </c>
      <c r="D3" s="43">
        <f>EXQUISITECES!AH15</f>
        <v>496.5</v>
      </c>
      <c r="E3" s="43">
        <f>HOYADA!AH15</f>
        <v>640.5</v>
      </c>
      <c r="F3" s="43">
        <f>FARMASTOP!AH15</f>
        <v>112.4</v>
      </c>
      <c r="G3" s="43">
        <f>BOCAS!AH15</f>
        <v>42</v>
      </c>
      <c r="H3" s="43">
        <f>LAGUNETICA!AH15</f>
        <v>644.70000000000005</v>
      </c>
      <c r="I3" s="43">
        <f>SANANTONIO!AH15</f>
        <v>0</v>
      </c>
      <c r="J3" s="43">
        <f t="shared" ref="J3:J52" si="0">SUM(B3:I3)</f>
        <v>2722.6000000000004</v>
      </c>
    </row>
    <row r="4" spans="1:10" x14ac:dyDescent="0.25">
      <c r="A4" s="73" t="s">
        <v>20</v>
      </c>
      <c r="B4" s="43">
        <f>AUTOMERCADO!AH16</f>
        <v>3865</v>
      </c>
      <c r="C4" s="43">
        <f>MODELO!AH16</f>
        <v>1799</v>
      </c>
      <c r="D4" s="43">
        <f>EXQUISITECES!AH16</f>
        <v>794</v>
      </c>
      <c r="E4" s="43">
        <f>HOYADA!AH16</f>
        <v>358</v>
      </c>
      <c r="F4" s="43">
        <f>FARMASTOP!AH16</f>
        <v>151</v>
      </c>
      <c r="G4" s="43">
        <f>BOCAS!AH16</f>
        <v>79</v>
      </c>
      <c r="H4" s="43">
        <f>LAGUNETICA!AH16</f>
        <v>840</v>
      </c>
      <c r="I4" s="43">
        <f>SANANTONIO!AH16</f>
        <v>0</v>
      </c>
      <c r="J4" s="43">
        <f t="shared" si="0"/>
        <v>7886</v>
      </c>
    </row>
    <row r="5" spans="1:10" x14ac:dyDescent="0.25">
      <c r="A5" s="46" t="s">
        <v>27</v>
      </c>
      <c r="B5" s="43">
        <f>AUTOMERCADO!AH17</f>
        <v>17083.3</v>
      </c>
      <c r="C5" s="43">
        <f>MODELO!AH17</f>
        <v>7951.5800000000008</v>
      </c>
      <c r="D5" s="43">
        <f>EXQUISITECES!AH17</f>
        <v>3509.48</v>
      </c>
      <c r="E5" s="43">
        <f>HOYADA!AH17</f>
        <v>1582.3600000000001</v>
      </c>
      <c r="F5" s="43">
        <f>FARMASTOP!AH17</f>
        <v>667.42000000000007</v>
      </c>
      <c r="G5" s="43">
        <f>BOCAS!AH17</f>
        <v>345.23</v>
      </c>
      <c r="H5" s="43">
        <f>LAGUNETICA!AH17</f>
        <v>3712.8</v>
      </c>
      <c r="I5" s="43">
        <f>SANANTONIO!AH17</f>
        <v>0</v>
      </c>
      <c r="J5" s="43">
        <f t="shared" si="0"/>
        <v>34852.17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3865</v>
      </c>
      <c r="C10" s="43">
        <f>MODELO!AH22</f>
        <v>1799</v>
      </c>
      <c r="D10" s="43">
        <f>EXQUISITECES!AH22</f>
        <v>794</v>
      </c>
      <c r="E10" s="43">
        <f>HOYADA!AH22</f>
        <v>358</v>
      </c>
      <c r="F10" s="43">
        <f>FARMASTOP!AH22</f>
        <v>151</v>
      </c>
      <c r="G10" s="43">
        <f>BOCAS!AH22</f>
        <v>79</v>
      </c>
      <c r="H10" s="43">
        <f>LAGUNETICA!AH22</f>
        <v>840</v>
      </c>
      <c r="I10" s="43">
        <f>SANANTONIO!AH22</f>
        <v>0</v>
      </c>
      <c r="J10" s="43">
        <f t="shared" si="0"/>
        <v>7886</v>
      </c>
    </row>
    <row r="11" spans="1:10" x14ac:dyDescent="0.25">
      <c r="A11" s="48" t="s">
        <v>26</v>
      </c>
      <c r="B11" s="43">
        <f>AUTOMERCADO!AH23</f>
        <v>17083.3</v>
      </c>
      <c r="C11" s="43">
        <f>MODELO!AH23</f>
        <v>7951.5800000000008</v>
      </c>
      <c r="D11" s="43">
        <f>EXQUISITECES!AH23</f>
        <v>3509.48</v>
      </c>
      <c r="E11" s="43">
        <f>HOYADA!AH23</f>
        <v>1582.3600000000001</v>
      </c>
      <c r="F11" s="43">
        <f>FARMASTOP!AH23</f>
        <v>667.42000000000007</v>
      </c>
      <c r="G11" s="43">
        <f>BOCAS!AH23</f>
        <v>345.23</v>
      </c>
      <c r="H11" s="43">
        <f>LAGUNETICA!AH23</f>
        <v>3712.8</v>
      </c>
      <c r="I11" s="43">
        <f>SANANTONIO!AH23</f>
        <v>0</v>
      </c>
      <c r="J11" s="43">
        <f t="shared" si="0"/>
        <v>34852.17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250.93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250.93</v>
      </c>
    </row>
    <row r="21" spans="1:10" x14ac:dyDescent="0.25">
      <c r="A21" s="46" t="s">
        <v>35</v>
      </c>
      <c r="B21" s="43">
        <f>AUTOMERCADO!AH33</f>
        <v>1109.1106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1109.1106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250.93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250.93</v>
      </c>
    </row>
    <row r="27" spans="1:10" x14ac:dyDescent="0.25">
      <c r="A27" s="48" t="s">
        <v>42</v>
      </c>
      <c r="B27" s="43">
        <f>AUTOMERCADO!AH39</f>
        <v>1109.1106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1109.1106</v>
      </c>
    </row>
    <row r="28" spans="1:10" x14ac:dyDescent="0.25">
      <c r="A28" s="46" t="s">
        <v>43</v>
      </c>
      <c r="B28" s="43">
        <f>AUTOMERCADO!AH40</f>
        <v>58.480000000000004</v>
      </c>
      <c r="C28" s="43">
        <f>MODELO!AH40</f>
        <v>19.27</v>
      </c>
      <c r="D28" s="43">
        <f>EXQUISITECES!AH40</f>
        <v>0</v>
      </c>
      <c r="E28" s="43">
        <f>HOYADA!AH40</f>
        <v>4.43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82.18</v>
      </c>
    </row>
    <row r="29" spans="1:10" x14ac:dyDescent="0.25">
      <c r="A29" s="46" t="s">
        <v>44</v>
      </c>
      <c r="B29" s="43">
        <f>AUTOMERCADO!AH41</f>
        <v>258.48160000000001</v>
      </c>
      <c r="C29" s="43">
        <f>MODELO!AH41</f>
        <v>85.173400000000001</v>
      </c>
      <c r="D29" s="43">
        <f>EXQUISITECES!AH41</f>
        <v>0</v>
      </c>
      <c r="E29" s="43">
        <f>HOYADA!AH41</f>
        <v>19.580599999999997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363.23560000000003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58.480000000000004</v>
      </c>
      <c r="C34" s="43">
        <f>MODELO!AH46</f>
        <v>19.27</v>
      </c>
      <c r="D34" s="43">
        <f>EXQUISITECES!AH46</f>
        <v>0</v>
      </c>
      <c r="E34" s="43">
        <f>HOYADA!AH46</f>
        <v>4.43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82.18</v>
      </c>
    </row>
    <row r="35" spans="1:10" x14ac:dyDescent="0.25">
      <c r="A35" s="48" t="s">
        <v>48</v>
      </c>
      <c r="B35" s="43">
        <f>AUTOMERCADO!AH47</f>
        <v>258.48160000000001</v>
      </c>
      <c r="C35" s="43">
        <f>MODELO!AH47</f>
        <v>85.173400000000001</v>
      </c>
      <c r="D35" s="43">
        <f>EXQUISITECES!AH47</f>
        <v>0</v>
      </c>
      <c r="E35" s="43">
        <f>HOYADA!AH47</f>
        <v>19.580599999999997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363.23560000000003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17230.539999999997</v>
      </c>
      <c r="C37" s="43">
        <f>MODELO!AH49</f>
        <v>7968.8300000000008</v>
      </c>
      <c r="D37" s="43">
        <f>EXQUISITECES!AH49</f>
        <v>2293.17</v>
      </c>
      <c r="E37" s="43">
        <f>HOYADA!AH49</f>
        <v>2309.67</v>
      </c>
      <c r="F37" s="43">
        <f>FARMASTOP!AH49</f>
        <v>892.27</v>
      </c>
      <c r="G37" s="43">
        <f>BOCAS!AH49</f>
        <v>250.74</v>
      </c>
      <c r="H37" s="43">
        <f>LAGUNETICA!AH49</f>
        <v>0</v>
      </c>
      <c r="I37" s="43">
        <f>SANANTONIO!AH49</f>
        <v>0</v>
      </c>
      <c r="J37" s="43">
        <f t="shared" si="0"/>
        <v>30945.22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123.74000000000001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123.74000000000001</v>
      </c>
    </row>
    <row r="41" spans="1:10" x14ac:dyDescent="0.25">
      <c r="A41" s="74" t="s">
        <v>18</v>
      </c>
      <c r="B41" s="43">
        <f>AUTOMERCADO!AH53</f>
        <v>1645.8700000000003</v>
      </c>
      <c r="C41" s="43">
        <f>MODELO!AH53</f>
        <v>1666.8500000000001</v>
      </c>
      <c r="D41" s="43">
        <f>EXQUISITECES!AH53</f>
        <v>1184.1000000000001</v>
      </c>
      <c r="E41" s="43">
        <f>HOYADA!AH53</f>
        <v>1801.3400000000001</v>
      </c>
      <c r="F41" s="43">
        <f>FARMASTOP!AH53</f>
        <v>174.78</v>
      </c>
      <c r="G41" s="43">
        <f>BOCAS!AH53</f>
        <v>31.38</v>
      </c>
      <c r="H41" s="43">
        <f>LAGUNETICA!AH53</f>
        <v>0</v>
      </c>
      <c r="I41" s="43">
        <f>SANANTONIO!AH53</f>
        <v>0</v>
      </c>
      <c r="J41" s="43">
        <f t="shared" si="0"/>
        <v>6504.3200000000006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163.91</v>
      </c>
      <c r="D42" s="43">
        <f>EXQUISITECES!AH54</f>
        <v>182.27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346.18</v>
      </c>
    </row>
    <row r="43" spans="1:10" x14ac:dyDescent="0.25">
      <c r="A43" s="74" t="s">
        <v>52</v>
      </c>
      <c r="B43" s="43">
        <f>AUTOMERCADO!AH55</f>
        <v>1036.5999999999999</v>
      </c>
      <c r="C43" s="43">
        <f>MODELO!AH55</f>
        <v>340.78000000000003</v>
      </c>
      <c r="D43" s="43">
        <f>EXQUISITECES!AH55</f>
        <v>62.23</v>
      </c>
      <c r="E43" s="43">
        <f>HOYADA!AH55</f>
        <v>5.42</v>
      </c>
      <c r="F43" s="43">
        <f>FARMASTOP!AH55</f>
        <v>184.10000000000002</v>
      </c>
      <c r="G43" s="43">
        <f>BOCAS!AH55</f>
        <v>36.700000000000003</v>
      </c>
      <c r="H43" s="43">
        <f>LAGUNETICA!AH55</f>
        <v>0</v>
      </c>
      <c r="I43" s="43">
        <f>SANANTONIO!AH55</f>
        <v>0</v>
      </c>
      <c r="J43" s="43">
        <f t="shared" si="0"/>
        <v>1665.8300000000002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47.19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47.19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38732.902199999997</v>
      </c>
      <c r="C52" s="75">
        <f>MODELO!AH64</f>
        <v>18718.363399999998</v>
      </c>
      <c r="D52" s="75">
        <f>EXQUISITECES!AH64</f>
        <v>7727.7500000000009</v>
      </c>
      <c r="E52" s="75">
        <f>HOYADA!AH64</f>
        <v>6358.8706000000002</v>
      </c>
      <c r="F52" s="75">
        <f>FARMASTOP!AH64</f>
        <v>2078.16</v>
      </c>
      <c r="G52" s="75">
        <f>BOCAS!AH64</f>
        <v>706.05</v>
      </c>
      <c r="H52" s="75">
        <f>LAGUNETICA!AH64</f>
        <v>4357.5</v>
      </c>
      <c r="I52" s="75">
        <f>SANANTONIO!AH64</f>
        <v>0</v>
      </c>
      <c r="J52" s="75">
        <f t="shared" si="0"/>
        <v>78679.5962</v>
      </c>
    </row>
    <row r="53" spans="1:10" x14ac:dyDescent="0.25">
      <c r="A53" s="56" t="s">
        <v>3</v>
      </c>
      <c r="B53" s="43">
        <f>B2</f>
        <v>38543.079999999994</v>
      </c>
      <c r="C53" s="43">
        <f t="shared" ref="C53:I53" si="1">C2</f>
        <v>18629.23</v>
      </c>
      <c r="D53" s="43">
        <f t="shared" si="1"/>
        <v>7720.9800000000005</v>
      </c>
      <c r="E53" s="43">
        <f t="shared" si="1"/>
        <v>6361.3600000000006</v>
      </c>
      <c r="F53" s="43">
        <f t="shared" si="1"/>
        <v>2033.15</v>
      </c>
      <c r="G53" s="43">
        <f t="shared" si="1"/>
        <v>702.06</v>
      </c>
      <c r="H53" s="43">
        <f t="shared" si="1"/>
        <v>4338.43</v>
      </c>
      <c r="I53" s="43">
        <f t="shared" si="1"/>
        <v>0</v>
      </c>
      <c r="J53" s="43">
        <f>J2</f>
        <v>78328.289999999979</v>
      </c>
    </row>
    <row r="54" spans="1:10" x14ac:dyDescent="0.25">
      <c r="A54" s="58" t="s">
        <v>95</v>
      </c>
      <c r="B54" s="43">
        <f>+B52-B53</f>
        <v>189.82220000000234</v>
      </c>
      <c r="C54" s="43">
        <f t="shared" ref="C54:I54" si="2">+C52-C53</f>
        <v>89.133399999998801</v>
      </c>
      <c r="D54" s="43">
        <f t="shared" si="2"/>
        <v>6.7700000000004366</v>
      </c>
      <c r="E54" s="43">
        <f t="shared" si="2"/>
        <v>-2.4894000000003871</v>
      </c>
      <c r="F54" s="43">
        <f t="shared" si="2"/>
        <v>45.009999999999764</v>
      </c>
      <c r="G54" s="43">
        <f t="shared" si="2"/>
        <v>3.9900000000000091</v>
      </c>
      <c r="H54" s="43">
        <f t="shared" si="2"/>
        <v>19.069999999999709</v>
      </c>
      <c r="I54" s="43">
        <f t="shared" si="2"/>
        <v>0</v>
      </c>
      <c r="J54" s="43">
        <f>+J52-J53</f>
        <v>351.30620000002091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H53" sqref="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71</v>
      </c>
      <c r="G11" s="5" t="s">
        <v>76</v>
      </c>
      <c r="H11" s="5" t="s">
        <v>54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70</v>
      </c>
      <c r="O11" s="5" t="s">
        <v>72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2676.6</v>
      </c>
      <c r="C12" s="26">
        <v>2656.04</v>
      </c>
      <c r="D12" s="26">
        <v>945.64</v>
      </c>
      <c r="E12" s="26">
        <v>4087.57</v>
      </c>
      <c r="F12" s="26">
        <v>1236.8699999999999</v>
      </c>
      <c r="G12" s="26">
        <v>306.97000000000003</v>
      </c>
      <c r="H12" s="26">
        <v>2535.5700000000002</v>
      </c>
      <c r="I12" s="26">
        <v>2873.32</v>
      </c>
      <c r="J12" s="26">
        <v>4281.6899999999996</v>
      </c>
      <c r="K12" s="26">
        <v>3088.33</v>
      </c>
      <c r="L12" s="26">
        <v>2419.73</v>
      </c>
      <c r="M12" s="26">
        <v>4564.12</v>
      </c>
      <c r="N12" s="26">
        <v>1923.73</v>
      </c>
      <c r="O12" s="26">
        <v>3752.66</v>
      </c>
      <c r="P12" s="26">
        <v>423.7</v>
      </c>
      <c r="Q12" s="26">
        <v>770.54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38543.079999999994</v>
      </c>
      <c r="AI12" s="26">
        <v>38543.07</v>
      </c>
      <c r="AJ12" s="69">
        <f>+AI12-AH12</f>
        <v>-9.9999999947613105E-3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16.5</v>
      </c>
      <c r="E15" s="23">
        <v>121</v>
      </c>
      <c r="F15" s="23"/>
      <c r="G15" s="23">
        <v>8</v>
      </c>
      <c r="H15" s="23"/>
      <c r="I15" s="23">
        <v>47</v>
      </c>
      <c r="J15" s="23"/>
      <c r="K15" s="23"/>
      <c r="L15" s="23">
        <v>2</v>
      </c>
      <c r="M15" s="23">
        <v>116.9</v>
      </c>
      <c r="N15" s="23">
        <v>34.6</v>
      </c>
      <c r="O15" s="23"/>
      <c r="P15" s="23">
        <v>4.5</v>
      </c>
      <c r="Q15" s="23">
        <v>18.5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369</v>
      </c>
    </row>
    <row r="16" spans="1:36" s="32" customFormat="1" x14ac:dyDescent="0.25">
      <c r="A16" s="30" t="s">
        <v>20</v>
      </c>
      <c r="B16" s="31">
        <v>151</v>
      </c>
      <c r="C16" s="31">
        <v>159</v>
      </c>
      <c r="D16" s="31">
        <v>135</v>
      </c>
      <c r="E16" s="31">
        <v>345</v>
      </c>
      <c r="F16" s="31">
        <v>166</v>
      </c>
      <c r="G16" s="31">
        <v>10</v>
      </c>
      <c r="H16" s="31">
        <v>226</v>
      </c>
      <c r="I16" s="31">
        <v>330</v>
      </c>
      <c r="J16" s="31">
        <v>483</v>
      </c>
      <c r="K16" s="31">
        <v>518</v>
      </c>
      <c r="L16" s="31">
        <v>217</v>
      </c>
      <c r="M16" s="31">
        <v>475</v>
      </c>
      <c r="N16" s="31">
        <v>162</v>
      </c>
      <c r="O16" s="31">
        <v>400</v>
      </c>
      <c r="P16" s="31">
        <v>30</v>
      </c>
      <c r="Q16" s="31">
        <v>58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3865</v>
      </c>
      <c r="AJ16" s="70"/>
    </row>
    <row r="17" spans="1:36" s="47" customFormat="1" x14ac:dyDescent="0.25">
      <c r="A17" s="46" t="s">
        <v>27</v>
      </c>
      <c r="B17" s="22">
        <f>B16*$B$8</f>
        <v>667.42</v>
      </c>
      <c r="C17" s="22">
        <f>C16*$B$8</f>
        <v>702.78</v>
      </c>
      <c r="D17" s="22">
        <f t="shared" ref="D17:L17" si="2">D16*$B$8</f>
        <v>596.70000000000005</v>
      </c>
      <c r="E17" s="22">
        <f t="shared" si="2"/>
        <v>1524.8999999999999</v>
      </c>
      <c r="F17" s="22">
        <f t="shared" si="2"/>
        <v>733.72</v>
      </c>
      <c r="G17" s="22">
        <f t="shared" si="2"/>
        <v>44.2</v>
      </c>
      <c r="H17" s="22">
        <f t="shared" si="2"/>
        <v>998.92</v>
      </c>
      <c r="I17" s="22">
        <f t="shared" si="2"/>
        <v>1458.6</v>
      </c>
      <c r="J17" s="22">
        <f t="shared" si="2"/>
        <v>2134.86</v>
      </c>
      <c r="K17" s="22">
        <f t="shared" si="2"/>
        <v>2289.56</v>
      </c>
      <c r="L17" s="22">
        <f t="shared" si="2"/>
        <v>959.14</v>
      </c>
      <c r="M17" s="22">
        <f t="shared" ref="M17:R17" si="3">M16*$B$8</f>
        <v>2099.5</v>
      </c>
      <c r="N17" s="22">
        <f t="shared" si="3"/>
        <v>716.04</v>
      </c>
      <c r="O17" s="22">
        <f t="shared" si="3"/>
        <v>1768</v>
      </c>
      <c r="P17" s="22">
        <f t="shared" si="3"/>
        <v>132.6</v>
      </c>
      <c r="Q17" s="22">
        <f t="shared" si="3"/>
        <v>256.36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17083.3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151</v>
      </c>
      <c r="C22" s="20">
        <f t="shared" ref="C22:L22" si="11">+C16+C18+C20</f>
        <v>159</v>
      </c>
      <c r="D22" s="20">
        <f t="shared" si="11"/>
        <v>135</v>
      </c>
      <c r="E22" s="20">
        <f t="shared" si="11"/>
        <v>345</v>
      </c>
      <c r="F22" s="20">
        <f t="shared" si="11"/>
        <v>166</v>
      </c>
      <c r="G22" s="20">
        <f t="shared" si="11"/>
        <v>10</v>
      </c>
      <c r="H22" s="20">
        <f t="shared" si="11"/>
        <v>226</v>
      </c>
      <c r="I22" s="20">
        <f t="shared" si="11"/>
        <v>330</v>
      </c>
      <c r="J22" s="20">
        <f t="shared" si="11"/>
        <v>483</v>
      </c>
      <c r="K22" s="20">
        <f t="shared" si="11"/>
        <v>518</v>
      </c>
      <c r="L22" s="20">
        <f t="shared" si="11"/>
        <v>217</v>
      </c>
      <c r="M22" s="20">
        <f t="shared" ref="M22:S22" si="12">+M16+M18+M20</f>
        <v>475</v>
      </c>
      <c r="N22" s="20">
        <f t="shared" si="12"/>
        <v>162</v>
      </c>
      <c r="O22" s="20">
        <f t="shared" si="12"/>
        <v>400</v>
      </c>
      <c r="P22" s="20">
        <f t="shared" si="12"/>
        <v>30</v>
      </c>
      <c r="Q22" s="20">
        <f t="shared" si="12"/>
        <v>58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3865</v>
      </c>
    </row>
    <row r="23" spans="1:36" s="47" customFormat="1" x14ac:dyDescent="0.25">
      <c r="A23" s="48" t="s">
        <v>26</v>
      </c>
      <c r="B23" s="19">
        <f>+B17+B19+B21</f>
        <v>667.42</v>
      </c>
      <c r="C23" s="19">
        <f t="shared" ref="C23:L23" si="14">+C17+C19+C21</f>
        <v>702.78</v>
      </c>
      <c r="D23" s="19">
        <f t="shared" si="14"/>
        <v>596.70000000000005</v>
      </c>
      <c r="E23" s="19">
        <f t="shared" si="14"/>
        <v>1524.8999999999999</v>
      </c>
      <c r="F23" s="19">
        <f t="shared" si="14"/>
        <v>733.72</v>
      </c>
      <c r="G23" s="19">
        <f t="shared" si="14"/>
        <v>44.2</v>
      </c>
      <c r="H23" s="19">
        <f t="shared" si="14"/>
        <v>998.92</v>
      </c>
      <c r="I23" s="19">
        <f t="shared" si="14"/>
        <v>1458.6</v>
      </c>
      <c r="J23" s="19">
        <f t="shared" si="14"/>
        <v>2134.86</v>
      </c>
      <c r="K23" s="19">
        <f t="shared" si="14"/>
        <v>2289.56</v>
      </c>
      <c r="L23" s="19">
        <f t="shared" si="14"/>
        <v>959.14</v>
      </c>
      <c r="M23" s="19">
        <f t="shared" ref="M23:S23" si="15">+M17+M19+M21</f>
        <v>2099.5</v>
      </c>
      <c r="N23" s="19">
        <f t="shared" si="15"/>
        <v>716.04</v>
      </c>
      <c r="O23" s="19">
        <f t="shared" si="15"/>
        <v>1768</v>
      </c>
      <c r="P23" s="19">
        <f t="shared" si="15"/>
        <v>132.6</v>
      </c>
      <c r="Q23" s="19">
        <f t="shared" si="15"/>
        <v>256.36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17083.3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179.35</v>
      </c>
      <c r="N32" s="37">
        <v>71.58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250.93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792.72699999999998</v>
      </c>
      <c r="N33" s="22">
        <f t="shared" si="31"/>
        <v>316.3836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1109.1106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179.35</v>
      </c>
      <c r="N38" s="20">
        <f t="shared" si="40"/>
        <v>71.58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250.93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792.72699999999998</v>
      </c>
      <c r="N39" s="19">
        <f t="shared" si="43"/>
        <v>316.3836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1109.1106</v>
      </c>
    </row>
    <row r="40" spans="1:34" x14ac:dyDescent="0.25">
      <c r="A40" s="13" t="s">
        <v>43</v>
      </c>
      <c r="B40" s="36">
        <v>28.48</v>
      </c>
      <c r="C40" s="36"/>
      <c r="D40" s="36"/>
      <c r="E40" s="36"/>
      <c r="F40" s="36"/>
      <c r="G40" s="36"/>
      <c r="H40" s="36"/>
      <c r="I40" s="36"/>
      <c r="J40" s="36"/>
      <c r="K40" s="36">
        <v>30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58.480000000000004</v>
      </c>
    </row>
    <row r="41" spans="1:34" s="47" customFormat="1" x14ac:dyDescent="0.25">
      <c r="A41" s="46" t="s">
        <v>44</v>
      </c>
      <c r="B41" s="22">
        <f>B40*$B$8</f>
        <v>125.88160000000001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132.6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258.48160000000001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28.48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30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58.480000000000004</v>
      </c>
    </row>
    <row r="47" spans="1:34" s="47" customFormat="1" x14ac:dyDescent="0.25">
      <c r="A47" s="48" t="s">
        <v>48</v>
      </c>
      <c r="B47" s="19">
        <f>+B41+B43+B45</f>
        <v>125.88160000000001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132.6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258.48160000000001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1789.04</v>
      </c>
      <c r="C49" s="44">
        <v>1750.95</v>
      </c>
      <c r="D49" s="44">
        <v>260.33999999999997</v>
      </c>
      <c r="E49" s="44">
        <v>2385.5</v>
      </c>
      <c r="F49" s="44">
        <v>485.71</v>
      </c>
      <c r="G49" s="44">
        <v>255.4</v>
      </c>
      <c r="H49" s="44">
        <v>1270.8399999999999</v>
      </c>
      <c r="I49" s="44">
        <v>1096.78</v>
      </c>
      <c r="J49" s="44">
        <v>1642.61</v>
      </c>
      <c r="K49" s="44">
        <v>678.71</v>
      </c>
      <c r="L49" s="44">
        <v>1360.98</v>
      </c>
      <c r="M49" s="45">
        <v>1399.03</v>
      </c>
      <c r="N49" s="45">
        <v>858.88</v>
      </c>
      <c r="O49" s="45">
        <v>1260.83</v>
      </c>
      <c r="P49" s="45">
        <v>287.27999999999997</v>
      </c>
      <c r="Q49" s="45">
        <v>447.66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17230.539999999997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104.23</v>
      </c>
      <c r="C53" s="44">
        <v>122.78</v>
      </c>
      <c r="D53" s="44">
        <v>36.79</v>
      </c>
      <c r="E53" s="44"/>
      <c r="F53" s="44">
        <v>73.09</v>
      </c>
      <c r="G53" s="44"/>
      <c r="H53" s="44">
        <v>287.32</v>
      </c>
      <c r="I53" s="44">
        <v>272.17</v>
      </c>
      <c r="J53" s="44">
        <v>290.19</v>
      </c>
      <c r="K53" s="44"/>
      <c r="L53" s="44"/>
      <c r="M53" s="45">
        <v>82.65</v>
      </c>
      <c r="N53" s="45"/>
      <c r="O53" s="45">
        <v>336.72</v>
      </c>
      <c r="P53" s="45"/>
      <c r="Q53" s="45">
        <v>39.93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1645.8700000000003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81.55</v>
      </c>
      <c r="D55" s="44">
        <v>37.58</v>
      </c>
      <c r="E55" s="44">
        <v>61.16</v>
      </c>
      <c r="F55" s="44"/>
      <c r="G55" s="44"/>
      <c r="H55" s="44"/>
      <c r="I55" s="44"/>
      <c r="J55" s="44">
        <v>251.05</v>
      </c>
      <c r="K55" s="44">
        <v>10.27</v>
      </c>
      <c r="L55" s="44">
        <v>97.51</v>
      </c>
      <c r="M55" s="45">
        <v>70.05</v>
      </c>
      <c r="N55" s="45"/>
      <c r="O55" s="45">
        <v>416.76</v>
      </c>
      <c r="P55" s="45"/>
      <c r="Q55" s="45">
        <v>10.67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1036.5999999999999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2686.5715999999998</v>
      </c>
      <c r="C64" s="53">
        <f t="shared" ref="C64:AG64" si="61">+C15+C23+C31+C39+C47+C48+C49+C50+C51+C52+C53+C54+C55+C56+C57+C58+C59+C60+C61+C62+C63</f>
        <v>2658.0600000000004</v>
      </c>
      <c r="D64" s="53">
        <f t="shared" si="61"/>
        <v>947.91</v>
      </c>
      <c r="E64" s="53">
        <f t="shared" si="61"/>
        <v>4092.5599999999995</v>
      </c>
      <c r="F64" s="53">
        <f t="shared" si="61"/>
        <v>1292.52</v>
      </c>
      <c r="G64" s="53">
        <f t="shared" si="61"/>
        <v>307.60000000000002</v>
      </c>
      <c r="H64" s="53">
        <f t="shared" si="61"/>
        <v>2557.08</v>
      </c>
      <c r="I64" s="53">
        <f t="shared" si="61"/>
        <v>2874.55</v>
      </c>
      <c r="J64" s="53">
        <f t="shared" si="61"/>
        <v>4318.71</v>
      </c>
      <c r="K64" s="53">
        <f t="shared" si="61"/>
        <v>3111.14</v>
      </c>
      <c r="L64" s="53">
        <f t="shared" si="61"/>
        <v>2419.63</v>
      </c>
      <c r="M64" s="53">
        <f t="shared" si="61"/>
        <v>4560.857</v>
      </c>
      <c r="N64" s="53">
        <f t="shared" si="61"/>
        <v>1925.9036000000001</v>
      </c>
      <c r="O64" s="53">
        <f t="shared" si="61"/>
        <v>3782.3100000000004</v>
      </c>
      <c r="P64" s="53">
        <f t="shared" si="61"/>
        <v>424.38</v>
      </c>
      <c r="Q64" s="53">
        <f t="shared" si="61"/>
        <v>773.11999999999989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38732.902199999997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10 D</v>
      </c>
      <c r="G66" s="55" t="str">
        <f t="shared" si="62"/>
        <v>CAJA 12 N</v>
      </c>
      <c r="H66" s="55" t="str">
        <f t="shared" si="62"/>
        <v>CAJA 1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9 N</v>
      </c>
      <c r="O66" s="55" t="str">
        <f t="shared" si="62"/>
        <v>CAJA 10 N</v>
      </c>
      <c r="P66" s="55" t="str">
        <f t="shared" si="62"/>
        <v>CAJA 12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2676.6</v>
      </c>
      <c r="C67" s="57">
        <f t="shared" ref="C67:L67" si="63">C12</f>
        <v>2656.04</v>
      </c>
      <c r="D67" s="57">
        <f t="shared" si="63"/>
        <v>945.64</v>
      </c>
      <c r="E67" s="57">
        <f t="shared" si="63"/>
        <v>4087.57</v>
      </c>
      <c r="F67" s="57">
        <f t="shared" si="63"/>
        <v>1236.8699999999999</v>
      </c>
      <c r="G67" s="57">
        <f t="shared" si="63"/>
        <v>306.97000000000003</v>
      </c>
      <c r="H67" s="57">
        <f t="shared" si="63"/>
        <v>2535.5700000000002</v>
      </c>
      <c r="I67" s="57">
        <f t="shared" si="63"/>
        <v>2873.32</v>
      </c>
      <c r="J67" s="57">
        <f t="shared" si="63"/>
        <v>4281.6899999999996</v>
      </c>
      <c r="K67" s="57">
        <f t="shared" si="63"/>
        <v>3088.33</v>
      </c>
      <c r="L67" s="57">
        <f t="shared" si="63"/>
        <v>2419.73</v>
      </c>
      <c r="M67" s="57">
        <f t="shared" ref="M67:AG67" si="64">M12</f>
        <v>4564.12</v>
      </c>
      <c r="N67" s="57">
        <f t="shared" si="64"/>
        <v>1923.73</v>
      </c>
      <c r="O67" s="57">
        <f t="shared" si="64"/>
        <v>3752.66</v>
      </c>
      <c r="P67" s="57">
        <f t="shared" si="64"/>
        <v>423.7</v>
      </c>
      <c r="Q67" s="57">
        <f t="shared" si="64"/>
        <v>770.54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38543.079999999994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2676.6</v>
      </c>
      <c r="C69" s="59">
        <f t="shared" ref="C69:L69" si="67">+C67+C68</f>
        <v>2656.04</v>
      </c>
      <c r="D69" s="59">
        <f t="shared" si="67"/>
        <v>945.64</v>
      </c>
      <c r="E69" s="59">
        <f t="shared" si="67"/>
        <v>4087.57</v>
      </c>
      <c r="F69" s="59">
        <f t="shared" si="67"/>
        <v>1236.8699999999999</v>
      </c>
      <c r="G69" s="59">
        <f t="shared" si="67"/>
        <v>306.97000000000003</v>
      </c>
      <c r="H69" s="59">
        <f t="shared" si="67"/>
        <v>2535.5700000000002</v>
      </c>
      <c r="I69" s="59">
        <f t="shared" si="67"/>
        <v>2873.32</v>
      </c>
      <c r="J69" s="59">
        <f t="shared" si="67"/>
        <v>4281.6899999999996</v>
      </c>
      <c r="K69" s="59">
        <f t="shared" si="67"/>
        <v>3088.33</v>
      </c>
      <c r="L69" s="59">
        <f t="shared" si="67"/>
        <v>2419.73</v>
      </c>
      <c r="M69" s="59">
        <f t="shared" ref="M69:AG69" si="68">+M67+M68</f>
        <v>4564.12</v>
      </c>
      <c r="N69" s="59">
        <f t="shared" si="68"/>
        <v>1923.73</v>
      </c>
      <c r="O69" s="59">
        <f t="shared" si="68"/>
        <v>3752.66</v>
      </c>
      <c r="P69" s="59">
        <f t="shared" si="68"/>
        <v>423.7</v>
      </c>
      <c r="Q69" s="59">
        <f t="shared" si="68"/>
        <v>770.54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38543.079999999994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9.971599999999853</v>
      </c>
      <c r="C70" s="57">
        <f t="shared" si="69"/>
        <v>2.0200000000004366</v>
      </c>
      <c r="D70" s="57">
        <f t="shared" si="69"/>
        <v>2.2699999999999818</v>
      </c>
      <c r="E70" s="57">
        <f t="shared" si="69"/>
        <v>4.989999999999327</v>
      </c>
      <c r="F70" s="57">
        <f t="shared" si="69"/>
        <v>55.650000000000091</v>
      </c>
      <c r="G70" s="57">
        <f t="shared" si="69"/>
        <v>0.62999999999999545</v>
      </c>
      <c r="H70" s="57">
        <f t="shared" si="69"/>
        <v>21.509999999999764</v>
      </c>
      <c r="I70" s="57">
        <f t="shared" si="69"/>
        <v>1.2300000000000182</v>
      </c>
      <c r="J70" s="57">
        <f t="shared" si="69"/>
        <v>37.020000000000437</v>
      </c>
      <c r="K70" s="57">
        <f t="shared" si="69"/>
        <v>22.809999999999945</v>
      </c>
      <c r="L70" s="57">
        <f t="shared" si="69"/>
        <v>-9.9999999999909051E-2</v>
      </c>
      <c r="M70" s="57">
        <f t="shared" ref="M70:AG70" si="70">+M64-M69</f>
        <v>-3.26299999999992</v>
      </c>
      <c r="N70" s="57">
        <f t="shared" si="70"/>
        <v>2.1736000000000786</v>
      </c>
      <c r="O70" s="57">
        <f t="shared" si="70"/>
        <v>29.650000000000546</v>
      </c>
      <c r="P70" s="57">
        <f t="shared" si="70"/>
        <v>0.68000000000000682</v>
      </c>
      <c r="Q70" s="57">
        <f t="shared" si="70"/>
        <v>2.5799999999999272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189.82220000000058</v>
      </c>
    </row>
    <row r="71" spans="1:34" ht="101.25" customHeight="1" x14ac:dyDescent="0.25">
      <c r="A71" s="77" t="s">
        <v>96</v>
      </c>
      <c r="B71" s="14" t="s">
        <v>131</v>
      </c>
      <c r="C71" s="14" t="s">
        <v>132</v>
      </c>
      <c r="D71" s="14"/>
      <c r="E71" s="14"/>
      <c r="F71" s="14" t="s">
        <v>134</v>
      </c>
      <c r="G71" s="14"/>
      <c r="H71" s="14" t="s">
        <v>135</v>
      </c>
      <c r="I71" s="14"/>
      <c r="J71" s="14" t="s">
        <v>139</v>
      </c>
      <c r="K71" s="14" t="s">
        <v>140</v>
      </c>
      <c r="L71" s="14"/>
      <c r="M71" s="29" t="s">
        <v>141</v>
      </c>
      <c r="N71" s="29"/>
      <c r="O71" s="29" t="s">
        <v>143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133</v>
      </c>
      <c r="H72" s="12" t="s">
        <v>136</v>
      </c>
      <c r="M72" s="12" t="s">
        <v>142</v>
      </c>
      <c r="AH72" s="47"/>
    </row>
    <row r="73" spans="1:34" x14ac:dyDescent="0.25">
      <c r="H73" s="12" t="s">
        <v>137</v>
      </c>
      <c r="AH73" s="47"/>
    </row>
    <row r="74" spans="1:34" x14ac:dyDescent="0.25">
      <c r="H74" s="12" t="s">
        <v>138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58</v>
      </c>
      <c r="L11" s="5" t="s">
        <v>60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2319.61</v>
      </c>
      <c r="C12" s="26">
        <v>2109.83</v>
      </c>
      <c r="D12" s="26">
        <v>925.33</v>
      </c>
      <c r="E12" s="26">
        <v>19.89</v>
      </c>
      <c r="F12" s="26">
        <v>539.86</v>
      </c>
      <c r="G12" s="26">
        <v>1201.92</v>
      </c>
      <c r="H12" s="26">
        <v>2023.89</v>
      </c>
      <c r="I12" s="26">
        <v>1802.66</v>
      </c>
      <c r="J12" s="26">
        <v>78.92</v>
      </c>
      <c r="K12" s="26">
        <v>2218.19</v>
      </c>
      <c r="L12" s="26">
        <v>2468.0300000000002</v>
      </c>
      <c r="M12" s="26">
        <v>1535.94</v>
      </c>
      <c r="N12" s="26">
        <v>1385.16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18629.23</v>
      </c>
      <c r="AI12" s="26">
        <v>18629.25</v>
      </c>
      <c r="AJ12" s="69">
        <f>+AI12-AH12</f>
        <v>2.0000000000436557E-2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0</v>
      </c>
      <c r="C15" s="23">
        <v>95.3</v>
      </c>
      <c r="D15" s="23">
        <v>0</v>
      </c>
      <c r="E15" s="23"/>
      <c r="F15" s="23">
        <v>23</v>
      </c>
      <c r="G15" s="23">
        <v>63.5</v>
      </c>
      <c r="H15" s="23">
        <v>162</v>
      </c>
      <c r="I15" s="23">
        <v>23</v>
      </c>
      <c r="J15" s="23">
        <v>10</v>
      </c>
      <c r="K15" s="23"/>
      <c r="L15" s="23">
        <v>32.700000000000003</v>
      </c>
      <c r="M15" s="23"/>
      <c r="N15" s="23">
        <v>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417.5</v>
      </c>
    </row>
    <row r="16" spans="1:36" s="32" customFormat="1" x14ac:dyDescent="0.25">
      <c r="A16" s="30" t="s">
        <v>20</v>
      </c>
      <c r="B16" s="31">
        <v>196</v>
      </c>
      <c r="C16" s="31">
        <v>144</v>
      </c>
      <c r="D16" s="31">
        <v>101</v>
      </c>
      <c r="E16" s="31"/>
      <c r="F16" s="31">
        <v>23</v>
      </c>
      <c r="G16" s="31">
        <v>158</v>
      </c>
      <c r="H16" s="31">
        <v>183</v>
      </c>
      <c r="I16" s="31">
        <v>192</v>
      </c>
      <c r="J16" s="31"/>
      <c r="K16" s="31">
        <v>289</v>
      </c>
      <c r="L16" s="31">
        <v>155</v>
      </c>
      <c r="M16" s="31">
        <v>212</v>
      </c>
      <c r="N16" s="31">
        <v>146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1799</v>
      </c>
      <c r="AJ16" s="70"/>
    </row>
    <row r="17" spans="1:36" s="47" customFormat="1" x14ac:dyDescent="0.25">
      <c r="A17" s="46" t="s">
        <v>27</v>
      </c>
      <c r="B17" s="22">
        <f>B16*$B$8</f>
        <v>866.31999999999994</v>
      </c>
      <c r="C17" s="22">
        <f>C16*$B$8</f>
        <v>636.48</v>
      </c>
      <c r="D17" s="22">
        <f t="shared" ref="D17:AG17" si="2">D16*$B$8</f>
        <v>446.42</v>
      </c>
      <c r="E17" s="22">
        <f t="shared" si="2"/>
        <v>0</v>
      </c>
      <c r="F17" s="22">
        <f t="shared" si="2"/>
        <v>101.66</v>
      </c>
      <c r="G17" s="22">
        <f t="shared" si="2"/>
        <v>698.36</v>
      </c>
      <c r="H17" s="22">
        <f t="shared" si="2"/>
        <v>808.86</v>
      </c>
      <c r="I17" s="22">
        <f t="shared" si="2"/>
        <v>848.64</v>
      </c>
      <c r="J17" s="22">
        <f t="shared" si="2"/>
        <v>0</v>
      </c>
      <c r="K17" s="22">
        <f t="shared" si="2"/>
        <v>1277.3799999999999</v>
      </c>
      <c r="L17" s="22">
        <f t="shared" si="2"/>
        <v>685.1</v>
      </c>
      <c r="M17" s="22">
        <f t="shared" si="2"/>
        <v>937.04</v>
      </c>
      <c r="N17" s="22">
        <f t="shared" si="2"/>
        <v>645.31999999999994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7951.5800000000008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196</v>
      </c>
      <c r="C22" s="20">
        <f t="shared" ref="C22:AG23" si="5">+C16+C18+C20</f>
        <v>144</v>
      </c>
      <c r="D22" s="20">
        <f t="shared" si="5"/>
        <v>101</v>
      </c>
      <c r="E22" s="20">
        <f t="shared" si="5"/>
        <v>0</v>
      </c>
      <c r="F22" s="20">
        <f t="shared" si="5"/>
        <v>23</v>
      </c>
      <c r="G22" s="20">
        <f t="shared" si="5"/>
        <v>158</v>
      </c>
      <c r="H22" s="20">
        <f t="shared" si="5"/>
        <v>183</v>
      </c>
      <c r="I22" s="20">
        <f t="shared" si="5"/>
        <v>192</v>
      </c>
      <c r="J22" s="20">
        <f t="shared" si="5"/>
        <v>0</v>
      </c>
      <c r="K22" s="20">
        <f t="shared" si="5"/>
        <v>289</v>
      </c>
      <c r="L22" s="20">
        <f t="shared" si="5"/>
        <v>155</v>
      </c>
      <c r="M22" s="20">
        <f t="shared" si="5"/>
        <v>212</v>
      </c>
      <c r="N22" s="20">
        <f t="shared" si="5"/>
        <v>146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1799</v>
      </c>
    </row>
    <row r="23" spans="1:36" s="47" customFormat="1" x14ac:dyDescent="0.25">
      <c r="A23" s="48" t="s">
        <v>26</v>
      </c>
      <c r="B23" s="19">
        <f>+B17+B19+B21</f>
        <v>866.31999999999994</v>
      </c>
      <c r="C23" s="19">
        <f t="shared" si="5"/>
        <v>636.48</v>
      </c>
      <c r="D23" s="19">
        <f t="shared" si="5"/>
        <v>446.42</v>
      </c>
      <c r="E23" s="19">
        <f t="shared" si="5"/>
        <v>0</v>
      </c>
      <c r="F23" s="19">
        <f t="shared" si="5"/>
        <v>101.66</v>
      </c>
      <c r="G23" s="19">
        <f t="shared" si="5"/>
        <v>698.36</v>
      </c>
      <c r="H23" s="19">
        <f t="shared" si="5"/>
        <v>808.86</v>
      </c>
      <c r="I23" s="19">
        <f t="shared" si="5"/>
        <v>848.64</v>
      </c>
      <c r="J23" s="19">
        <f t="shared" si="5"/>
        <v>0</v>
      </c>
      <c r="K23" s="19">
        <f t="shared" si="5"/>
        <v>1277.3799999999999</v>
      </c>
      <c r="L23" s="19">
        <f t="shared" si="5"/>
        <v>685.1</v>
      </c>
      <c r="M23" s="19">
        <f t="shared" si="5"/>
        <v>937.04</v>
      </c>
      <c r="N23" s="19">
        <f t="shared" si="5"/>
        <v>645.31999999999994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7951.5800000000008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19.27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19.27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85.173400000000001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85.173400000000001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19.27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19.27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85.173400000000001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85.173400000000001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1145.55</v>
      </c>
      <c r="C49" s="44">
        <v>890.59</v>
      </c>
      <c r="D49" s="44">
        <v>430.95</v>
      </c>
      <c r="E49" s="44">
        <v>0</v>
      </c>
      <c r="F49" s="44">
        <v>282.55</v>
      </c>
      <c r="G49" s="44">
        <v>396.96</v>
      </c>
      <c r="H49" s="44">
        <v>636.53</v>
      </c>
      <c r="I49" s="44">
        <v>770.1</v>
      </c>
      <c r="J49" s="44">
        <v>70.92</v>
      </c>
      <c r="K49" s="44">
        <v>725.61</v>
      </c>
      <c r="L49" s="44">
        <v>1446.6</v>
      </c>
      <c r="M49" s="45">
        <v>591.83000000000004</v>
      </c>
      <c r="N49" s="45">
        <v>580.64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7968.8300000000008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130</v>
      </c>
      <c r="B52" s="44"/>
      <c r="C52" s="44">
        <v>20.61</v>
      </c>
      <c r="D52" s="44">
        <v>56.64</v>
      </c>
      <c r="E52" s="44"/>
      <c r="F52" s="44"/>
      <c r="G52" s="44"/>
      <c r="H52" s="44">
        <v>46.49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123.74000000000001</v>
      </c>
    </row>
    <row r="53" spans="1:34" x14ac:dyDescent="0.25">
      <c r="A53" s="17" t="s">
        <v>18</v>
      </c>
      <c r="B53" s="44">
        <v>149</v>
      </c>
      <c r="C53" s="44">
        <v>434.54</v>
      </c>
      <c r="D53" s="44">
        <v>5.7</v>
      </c>
      <c r="E53" s="44"/>
      <c r="F53" s="44"/>
      <c r="G53" s="44">
        <v>65.349999999999994</v>
      </c>
      <c r="H53" s="44">
        <v>370.02</v>
      </c>
      <c r="I53" s="44">
        <v>125.55</v>
      </c>
      <c r="J53" s="44"/>
      <c r="K53" s="44">
        <v>215.46</v>
      </c>
      <c r="L53" s="44">
        <v>159.97999999999999</v>
      </c>
      <c r="M53" s="45"/>
      <c r="N53" s="45">
        <v>141.25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1666.8500000000001</v>
      </c>
    </row>
    <row r="54" spans="1:34" x14ac:dyDescent="0.25">
      <c r="A54" s="17" t="s">
        <v>114</v>
      </c>
      <c r="B54" s="44">
        <v>145.34</v>
      </c>
      <c r="C54" s="44"/>
      <c r="D54" s="44"/>
      <c r="E54" s="44"/>
      <c r="F54" s="44"/>
      <c r="G54" s="44"/>
      <c r="H54" s="44">
        <v>4.51</v>
      </c>
      <c r="I54" s="44"/>
      <c r="J54" s="44"/>
      <c r="K54" s="44"/>
      <c r="L54" s="44"/>
      <c r="M54" s="45">
        <v>14.06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163.91</v>
      </c>
    </row>
    <row r="55" spans="1:34" x14ac:dyDescent="0.25">
      <c r="A55" s="17" t="s">
        <v>52</v>
      </c>
      <c r="B55" s="44">
        <v>30.35</v>
      </c>
      <c r="C55" s="44">
        <v>47.3</v>
      </c>
      <c r="D55" s="44">
        <v>0</v>
      </c>
      <c r="E55" s="44">
        <v>0</v>
      </c>
      <c r="F55" s="44">
        <v>135.69</v>
      </c>
      <c r="G55" s="44"/>
      <c r="H55" s="44"/>
      <c r="I55" s="44">
        <v>39.090000000000003</v>
      </c>
      <c r="J55" s="44"/>
      <c r="K55" s="44">
        <v>14.2</v>
      </c>
      <c r="L55" s="44">
        <v>61.11</v>
      </c>
      <c r="M55" s="45"/>
      <c r="N55" s="45">
        <v>13.04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340.78000000000003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2336.56</v>
      </c>
      <c r="C64" s="53">
        <f t="shared" ref="C64:AG64" si="21">+C15+C23+C31+C39+C47+C48+C49+C50+C51+C52+C53+C54+C55+C56+C57+C58+C59+C60+C61+C62+C63</f>
        <v>2124.8200000000002</v>
      </c>
      <c r="D64" s="53">
        <f t="shared" si="21"/>
        <v>939.71</v>
      </c>
      <c r="E64" s="53">
        <f t="shared" si="21"/>
        <v>0</v>
      </c>
      <c r="F64" s="53">
        <f t="shared" si="21"/>
        <v>542.90000000000009</v>
      </c>
      <c r="G64" s="53">
        <f t="shared" si="21"/>
        <v>1224.1699999999998</v>
      </c>
      <c r="H64" s="53">
        <f t="shared" si="21"/>
        <v>2028.4099999999999</v>
      </c>
      <c r="I64" s="53">
        <f t="shared" si="21"/>
        <v>1806.3799999999999</v>
      </c>
      <c r="J64" s="53">
        <f t="shared" si="21"/>
        <v>80.92</v>
      </c>
      <c r="K64" s="53">
        <f t="shared" si="21"/>
        <v>2232.6499999999996</v>
      </c>
      <c r="L64" s="53">
        <f t="shared" si="21"/>
        <v>2470.6634000000004</v>
      </c>
      <c r="M64" s="53">
        <f t="shared" si="21"/>
        <v>1542.9299999999998</v>
      </c>
      <c r="N64" s="53">
        <f t="shared" si="21"/>
        <v>1388.25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18718.363399999998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2319.61</v>
      </c>
      <c r="C67" s="57">
        <f t="shared" ref="C67:L67" si="23">C12</f>
        <v>2109.83</v>
      </c>
      <c r="D67" s="57">
        <f t="shared" si="23"/>
        <v>925.33</v>
      </c>
      <c r="E67" s="57">
        <f t="shared" si="23"/>
        <v>19.89</v>
      </c>
      <c r="F67" s="57">
        <f t="shared" si="23"/>
        <v>539.86</v>
      </c>
      <c r="G67" s="57">
        <f t="shared" si="23"/>
        <v>1201.92</v>
      </c>
      <c r="H67" s="57">
        <f t="shared" si="23"/>
        <v>2023.89</v>
      </c>
      <c r="I67" s="57">
        <f t="shared" si="23"/>
        <v>1802.66</v>
      </c>
      <c r="J67" s="57">
        <f t="shared" si="23"/>
        <v>78.92</v>
      </c>
      <c r="K67" s="57">
        <f t="shared" si="23"/>
        <v>2218.19</v>
      </c>
      <c r="L67" s="57">
        <f t="shared" si="23"/>
        <v>2468.0300000000002</v>
      </c>
      <c r="M67" s="57">
        <f t="shared" si="22"/>
        <v>1535.94</v>
      </c>
      <c r="N67" s="57">
        <f t="shared" si="22"/>
        <v>1385.16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18629.23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2319.61</v>
      </c>
      <c r="C69" s="59">
        <f t="shared" ref="C69:AG69" si="25">+C67+C68</f>
        <v>2121.83</v>
      </c>
      <c r="D69" s="59">
        <f t="shared" si="25"/>
        <v>925.33</v>
      </c>
      <c r="E69" s="59">
        <f t="shared" si="25"/>
        <v>19.89</v>
      </c>
      <c r="F69" s="59">
        <f t="shared" si="25"/>
        <v>539.86</v>
      </c>
      <c r="G69" s="59">
        <f t="shared" si="25"/>
        <v>1201.92</v>
      </c>
      <c r="H69" s="59">
        <f t="shared" si="25"/>
        <v>2023.89</v>
      </c>
      <c r="I69" s="59">
        <f t="shared" si="25"/>
        <v>1802.66</v>
      </c>
      <c r="J69" s="59">
        <f t="shared" si="25"/>
        <v>78.92</v>
      </c>
      <c r="K69" s="59">
        <f t="shared" si="25"/>
        <v>2218.19</v>
      </c>
      <c r="L69" s="59">
        <f t="shared" si="25"/>
        <v>2468.0300000000002</v>
      </c>
      <c r="M69" s="59">
        <f t="shared" si="25"/>
        <v>1535.94</v>
      </c>
      <c r="N69" s="59">
        <f t="shared" si="25"/>
        <v>1385.16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18641.23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16.949999999999818</v>
      </c>
      <c r="C70" s="57">
        <f t="shared" si="26"/>
        <v>2.9900000000002365</v>
      </c>
      <c r="D70" s="57">
        <f t="shared" si="26"/>
        <v>14.379999999999995</v>
      </c>
      <c r="E70" s="57">
        <f t="shared" si="26"/>
        <v>-19.89</v>
      </c>
      <c r="F70" s="57">
        <f t="shared" si="26"/>
        <v>3.0400000000000773</v>
      </c>
      <c r="G70" s="57">
        <f t="shared" si="26"/>
        <v>22.249999999999773</v>
      </c>
      <c r="H70" s="57">
        <f t="shared" si="26"/>
        <v>4.5199999999997544</v>
      </c>
      <c r="I70" s="57">
        <f t="shared" si="26"/>
        <v>3.7199999999997999</v>
      </c>
      <c r="J70" s="57">
        <f t="shared" si="26"/>
        <v>2</v>
      </c>
      <c r="K70" s="57">
        <f t="shared" si="26"/>
        <v>14.459999999999582</v>
      </c>
      <c r="L70" s="57">
        <f t="shared" si="26"/>
        <v>2.6334000000001652</v>
      </c>
      <c r="M70" s="57">
        <f t="shared" si="26"/>
        <v>6.9899999999997817</v>
      </c>
      <c r="N70" s="57">
        <f t="shared" si="26"/>
        <v>3.0899999999999181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77.1333999999989</v>
      </c>
    </row>
    <row r="71" spans="1:34" ht="112.5" customHeight="1" x14ac:dyDescent="0.25">
      <c r="A71" s="77" t="s">
        <v>96</v>
      </c>
      <c r="B71" s="14" t="s">
        <v>121</v>
      </c>
      <c r="C71" s="14" t="s">
        <v>122</v>
      </c>
      <c r="D71" s="14" t="s">
        <v>123</v>
      </c>
      <c r="E71" s="14" t="s">
        <v>124</v>
      </c>
      <c r="F71" s="14"/>
      <c r="G71" s="14" t="s">
        <v>126</v>
      </c>
      <c r="H71" s="14" t="s">
        <v>127</v>
      </c>
      <c r="I71" s="14"/>
      <c r="J71" s="14"/>
      <c r="K71" s="14" t="s">
        <v>128</v>
      </c>
      <c r="L71" s="14"/>
      <c r="M71" s="29" t="s">
        <v>129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125</v>
      </c>
      <c r="AH72" s="47"/>
    </row>
    <row r="73" spans="1:34" x14ac:dyDescent="0.25">
      <c r="E73" s="78">
        <v>44654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L62" sqref="AL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58</v>
      </c>
      <c r="E11" s="5" t="s">
        <v>59</v>
      </c>
      <c r="F11" s="5" t="s">
        <v>62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2539.06</v>
      </c>
      <c r="C12" s="26">
        <v>1111.8599999999999</v>
      </c>
      <c r="D12" s="26">
        <v>2433.02</v>
      </c>
      <c r="E12" s="26">
        <v>940.8</v>
      </c>
      <c r="F12" s="26">
        <v>696.24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7720.9800000000005</v>
      </c>
      <c r="AI12" s="26">
        <v>7720.98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124.5</v>
      </c>
      <c r="C15" s="23">
        <v>110.5</v>
      </c>
      <c r="D15" s="23">
        <v>12.5</v>
      </c>
      <c r="E15" s="23">
        <v>188</v>
      </c>
      <c r="F15" s="23">
        <v>61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496.5</v>
      </c>
    </row>
    <row r="16" spans="1:36" s="32" customFormat="1" x14ac:dyDescent="0.25">
      <c r="A16" s="30" t="s">
        <v>20</v>
      </c>
      <c r="B16" s="31">
        <v>306</v>
      </c>
      <c r="C16" s="31">
        <v>125</v>
      </c>
      <c r="D16" s="31">
        <v>190</v>
      </c>
      <c r="E16" s="31">
        <v>83</v>
      </c>
      <c r="F16" s="31">
        <v>90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794</v>
      </c>
      <c r="AJ16" s="70"/>
    </row>
    <row r="17" spans="1:36" s="47" customFormat="1" x14ac:dyDescent="0.25">
      <c r="A17" s="46" t="s">
        <v>27</v>
      </c>
      <c r="B17" s="22">
        <f>B16*$B$8</f>
        <v>1352.52</v>
      </c>
      <c r="C17" s="22">
        <f>C16*$B$8</f>
        <v>552.5</v>
      </c>
      <c r="D17" s="22">
        <f t="shared" ref="D17:AG17" si="2">D16*$B$8</f>
        <v>839.8</v>
      </c>
      <c r="E17" s="22">
        <f t="shared" si="2"/>
        <v>366.86</v>
      </c>
      <c r="F17" s="22">
        <f t="shared" si="2"/>
        <v>397.8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3509.48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306</v>
      </c>
      <c r="C22" s="20">
        <f t="shared" ref="C22:AG23" si="5">+C16+C18+C20</f>
        <v>125</v>
      </c>
      <c r="D22" s="20">
        <f t="shared" si="5"/>
        <v>190</v>
      </c>
      <c r="E22" s="20">
        <f t="shared" si="5"/>
        <v>83</v>
      </c>
      <c r="F22" s="20">
        <f t="shared" si="5"/>
        <v>90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794</v>
      </c>
    </row>
    <row r="23" spans="1:36" s="47" customFormat="1" x14ac:dyDescent="0.25">
      <c r="A23" s="48" t="s">
        <v>26</v>
      </c>
      <c r="B23" s="19">
        <f>+B17+B19+B21</f>
        <v>1352.52</v>
      </c>
      <c r="C23" s="19">
        <f t="shared" si="5"/>
        <v>552.5</v>
      </c>
      <c r="D23" s="19">
        <f t="shared" si="5"/>
        <v>839.8</v>
      </c>
      <c r="E23" s="19">
        <f t="shared" si="5"/>
        <v>366.86</v>
      </c>
      <c r="F23" s="19">
        <f t="shared" si="5"/>
        <v>397.8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3509.48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853.68</v>
      </c>
      <c r="C49" s="44">
        <v>323.91000000000003</v>
      </c>
      <c r="D49" s="44">
        <v>607.55999999999995</v>
      </c>
      <c r="E49" s="44">
        <v>331.83</v>
      </c>
      <c r="F49" s="44">
        <v>176.19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2293.17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212.91</v>
      </c>
      <c r="C53" s="44">
        <v>123.1</v>
      </c>
      <c r="D53" s="44">
        <v>792.68</v>
      </c>
      <c r="E53" s="44">
        <v>55.41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1184.1000000000001</v>
      </c>
    </row>
    <row r="54" spans="1:34" x14ac:dyDescent="0.25">
      <c r="A54" s="17" t="s">
        <v>114</v>
      </c>
      <c r="B54" s="44"/>
      <c r="C54" s="44"/>
      <c r="D54" s="44">
        <v>182.27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182.27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62.23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62.23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2543.6099999999997</v>
      </c>
      <c r="C64" s="53">
        <f t="shared" ref="C64:AG64" si="21">+C15+C23+C31+C39+C47+C48+C49+C50+C51+C52+C53+C54+C55+C56+C57+C58+C59+C60+C61+C62+C63</f>
        <v>1110.01</v>
      </c>
      <c r="D64" s="53">
        <f t="shared" si="21"/>
        <v>2434.81</v>
      </c>
      <c r="E64" s="53">
        <f t="shared" si="21"/>
        <v>942.1</v>
      </c>
      <c r="F64" s="53">
        <f t="shared" si="21"/>
        <v>697.22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7727.7500000000009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4 D</v>
      </c>
      <c r="F66" s="55" t="str">
        <f t="shared" si="22"/>
        <v>CAJA 5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2539.06</v>
      </c>
      <c r="C67" s="57">
        <f t="shared" ref="C67:L67" si="23">C12</f>
        <v>1111.8599999999999</v>
      </c>
      <c r="D67" s="57">
        <f t="shared" si="23"/>
        <v>2433.02</v>
      </c>
      <c r="E67" s="57">
        <f t="shared" si="23"/>
        <v>940.8</v>
      </c>
      <c r="F67" s="57">
        <f t="shared" si="23"/>
        <v>696.24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7720.9800000000005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2539.06</v>
      </c>
      <c r="C69" s="59">
        <f t="shared" ref="C69:AG69" si="25">+C67+C68</f>
        <v>1111.8599999999999</v>
      </c>
      <c r="D69" s="59">
        <f t="shared" si="25"/>
        <v>2433.02</v>
      </c>
      <c r="E69" s="59">
        <f t="shared" si="25"/>
        <v>940.8</v>
      </c>
      <c r="F69" s="59">
        <f t="shared" si="25"/>
        <v>696.24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7720.9800000000005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4.5499999999997272</v>
      </c>
      <c r="C70" s="57">
        <f t="shared" si="26"/>
        <v>-1.8499999999999091</v>
      </c>
      <c r="D70" s="57">
        <f t="shared" si="26"/>
        <v>1.7899999999999636</v>
      </c>
      <c r="E70" s="57">
        <f t="shared" si="26"/>
        <v>1.3000000000000682</v>
      </c>
      <c r="F70" s="57">
        <f t="shared" si="26"/>
        <v>0.98000000000001819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6.7699999999998681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C50" sqref="C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2024.01</v>
      </c>
      <c r="C12" s="26">
        <v>1329.34</v>
      </c>
      <c r="D12" s="26">
        <v>1840.28</v>
      </c>
      <c r="E12" s="26">
        <v>1167.73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6361.3600000000006</v>
      </c>
      <c r="AI12" s="26">
        <v>6361.36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218.5</v>
      </c>
      <c r="C15" s="23">
        <v>248.5</v>
      </c>
      <c r="D15" s="23">
        <v>140</v>
      </c>
      <c r="E15" s="23">
        <v>33.5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640.5</v>
      </c>
    </row>
    <row r="16" spans="1:36" s="32" customFormat="1" x14ac:dyDescent="0.25">
      <c r="A16" s="30" t="s">
        <v>20</v>
      </c>
      <c r="B16" s="31">
        <v>136</v>
      </c>
      <c r="C16" s="31">
        <v>72</v>
      </c>
      <c r="D16" s="31">
        <v>77</v>
      </c>
      <c r="E16" s="31">
        <v>73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358</v>
      </c>
      <c r="AJ16" s="70"/>
    </row>
    <row r="17" spans="1:36" s="47" customFormat="1" x14ac:dyDescent="0.25">
      <c r="A17" s="46" t="s">
        <v>27</v>
      </c>
      <c r="B17" s="22">
        <f>B16*$B$8</f>
        <v>601.12</v>
      </c>
      <c r="C17" s="22">
        <f>C16*$B$8</f>
        <v>318.24</v>
      </c>
      <c r="D17" s="22">
        <f t="shared" ref="D17:AG17" si="2">D16*$B$8</f>
        <v>340.34</v>
      </c>
      <c r="E17" s="22">
        <f t="shared" si="2"/>
        <v>322.65999999999997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1582.3600000000001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136</v>
      </c>
      <c r="C22" s="20">
        <f t="shared" ref="C22:AG23" si="5">+C16+C18+C20</f>
        <v>72</v>
      </c>
      <c r="D22" s="20">
        <f t="shared" si="5"/>
        <v>77</v>
      </c>
      <c r="E22" s="20">
        <f t="shared" si="5"/>
        <v>73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358</v>
      </c>
    </row>
    <row r="23" spans="1:36" s="47" customFormat="1" x14ac:dyDescent="0.25">
      <c r="A23" s="48" t="s">
        <v>26</v>
      </c>
      <c r="B23" s="19">
        <f>+B17+B19+B21</f>
        <v>601.12</v>
      </c>
      <c r="C23" s="19">
        <f t="shared" si="5"/>
        <v>318.24</v>
      </c>
      <c r="D23" s="19">
        <f t="shared" si="5"/>
        <v>340.34</v>
      </c>
      <c r="E23" s="19">
        <f t="shared" si="5"/>
        <v>322.65999999999997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1582.3600000000001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4.43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19.580599999999997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19.580599999999997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4.43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19.580599999999997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19.580599999999997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758.92</v>
      </c>
      <c r="C49" s="44">
        <v>430.01</v>
      </c>
      <c r="D49" s="44">
        <v>731.49</v>
      </c>
      <c r="E49" s="44">
        <v>389.25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2309.67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445.87</v>
      </c>
      <c r="C53" s="44">
        <v>324.22000000000003</v>
      </c>
      <c r="D53" s="44">
        <v>627.33000000000004</v>
      </c>
      <c r="E53" s="44">
        <v>403.92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1801.3400000000001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5.42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5.42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2024.4099999999999</v>
      </c>
      <c r="C64" s="53">
        <f t="shared" ref="C64:AG64" si="21">+C15+C23+C31+C39+C47+C48+C49+C50+C51+C52+C53+C54+C55+C56+C57+C58+C59+C60+C61+C62+C63</f>
        <v>1326.39</v>
      </c>
      <c r="D64" s="53">
        <f t="shared" si="21"/>
        <v>1839.1599999999999</v>
      </c>
      <c r="E64" s="53">
        <f t="shared" si="21"/>
        <v>1168.9105999999999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6358.8706000000002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2024.01</v>
      </c>
      <c r="C67" s="57">
        <f t="shared" ref="C67:L67" si="23">C12</f>
        <v>1329.34</v>
      </c>
      <c r="D67" s="57">
        <f t="shared" si="23"/>
        <v>1840.28</v>
      </c>
      <c r="E67" s="57">
        <f t="shared" si="23"/>
        <v>1167.73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6361.3600000000006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2024.01</v>
      </c>
      <c r="C69" s="59">
        <f t="shared" ref="C69:AG69" si="25">+C67+C68</f>
        <v>1329.34</v>
      </c>
      <c r="D69" s="59">
        <f t="shared" si="25"/>
        <v>1840.28</v>
      </c>
      <c r="E69" s="59">
        <f t="shared" si="25"/>
        <v>1167.73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6361.3600000000006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0.39999999999986358</v>
      </c>
      <c r="C70" s="57">
        <f t="shared" si="26"/>
        <v>-2.9499999999998181</v>
      </c>
      <c r="D70" s="57">
        <f t="shared" si="26"/>
        <v>-1.1200000000001182</v>
      </c>
      <c r="E70" s="57">
        <f t="shared" si="26"/>
        <v>1.1805999999999131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-2.4894000000001597</v>
      </c>
    </row>
    <row r="71" spans="1:34" ht="107.25" customHeight="1" x14ac:dyDescent="0.25">
      <c r="A71" s="77" t="s">
        <v>96</v>
      </c>
      <c r="B71" s="14"/>
      <c r="C71" s="14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923.21</v>
      </c>
      <c r="C12" s="26">
        <v>1109.94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2033.15</v>
      </c>
      <c r="AI12" s="26">
        <v>2033.15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24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19.399999999999999</v>
      </c>
      <c r="C15" s="23">
        <v>93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112.4</v>
      </c>
    </row>
    <row r="16" spans="1:36" s="32" customFormat="1" x14ac:dyDescent="0.25">
      <c r="A16" s="30" t="s">
        <v>20</v>
      </c>
      <c r="B16" s="31">
        <v>104</v>
      </c>
      <c r="C16" s="31">
        <v>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151</v>
      </c>
      <c r="AJ16" s="70"/>
    </row>
    <row r="17" spans="1:36" s="47" customFormat="1" x14ac:dyDescent="0.25">
      <c r="A17" s="46" t="s">
        <v>27</v>
      </c>
      <c r="B17" s="22">
        <f>B16*$B$8</f>
        <v>459.68</v>
      </c>
      <c r="C17" s="22">
        <f>C16*$B$8</f>
        <v>207.74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667.42000000000007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151</v>
      </c>
    </row>
    <row r="23" spans="1:36" s="47" customFormat="1" x14ac:dyDescent="0.25">
      <c r="A23" s="48" t="s">
        <v>26</v>
      </c>
      <c r="B23" s="19">
        <f>+B17+B19+B21</f>
        <v>459.68</v>
      </c>
      <c r="C23" s="19">
        <f t="shared" si="5"/>
        <v>207.74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667.42000000000007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322.77999999999997</v>
      </c>
      <c r="C49" s="44">
        <v>569.49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892.27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</v>
      </c>
      <c r="C53" s="44">
        <v>109.78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83.23</v>
      </c>
      <c r="C55" s="44">
        <v>100.87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184.10000000000002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47.19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47.19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950.08999999999992</v>
      </c>
      <c r="C64" s="53">
        <f t="shared" ref="C64:AG64" si="21">+C15+C23+C31+C39+C47+C48+C49+C50+C51+C52+C53+C54+C55+C56+C57+C58+C59+C60+C61+C62+C63</f>
        <v>1128.0700000000002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2078.16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923.21</v>
      </c>
      <c r="C67" s="57">
        <f t="shared" ref="C67:L67" si="23">C12</f>
        <v>1109.94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2033.15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42</v>
      </c>
    </row>
    <row r="69" spans="1:34" s="47" customFormat="1" x14ac:dyDescent="0.25">
      <c r="A69" s="58" t="s">
        <v>94</v>
      </c>
      <c r="B69" s="59">
        <f>+B67+B68</f>
        <v>947.21</v>
      </c>
      <c r="C69" s="59">
        <f t="shared" ref="C69:AG69" si="25">+C67+C68</f>
        <v>1127.94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2075.15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2.8799999999998818</v>
      </c>
      <c r="C70" s="57">
        <f t="shared" si="26"/>
        <v>0.13000000000010914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3.0099999999999909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281.58</v>
      </c>
      <c r="C12" s="26">
        <v>420.48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702.06</v>
      </c>
      <c r="AI12" s="26">
        <v>702.06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</v>
      </c>
      <c r="C15" s="23">
        <v>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</v>
      </c>
    </row>
    <row r="16" spans="1:36" s="32" customFormat="1" x14ac:dyDescent="0.25">
      <c r="A16" s="30" t="s">
        <v>20</v>
      </c>
      <c r="B16" s="31">
        <v>17</v>
      </c>
      <c r="C16" s="31">
        <v>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</v>
      </c>
      <c r="AJ16" s="70"/>
    </row>
    <row r="17" spans="1:36" s="47" customFormat="1" x14ac:dyDescent="0.25">
      <c r="A17" s="46" t="s">
        <v>27</v>
      </c>
      <c r="B17" s="22">
        <f>B16*$B$8</f>
        <v>74.290000000000006</v>
      </c>
      <c r="C17" s="22">
        <f>C16*$B$8</f>
        <v>270.94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345.23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</v>
      </c>
      <c r="C22" s="20">
        <f t="shared" ref="C22:AG23" si="5">+C16+C18+C20</f>
        <v>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</v>
      </c>
    </row>
    <row r="23" spans="1:36" s="47" customFormat="1" x14ac:dyDescent="0.25">
      <c r="A23" s="48" t="s">
        <v>26</v>
      </c>
      <c r="B23" s="19">
        <f>+B17+B19+B21</f>
        <v>74.290000000000006</v>
      </c>
      <c r="C23" s="19">
        <f t="shared" si="5"/>
        <v>270.94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345.23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177.24</v>
      </c>
      <c r="C49" s="44">
        <v>73.5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250.74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2.5</v>
      </c>
      <c r="C53" s="44">
        <v>28.88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31.38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36.700000000000003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36.700000000000003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282.03000000000003</v>
      </c>
      <c r="C64" s="53">
        <f t="shared" ref="C64:AG64" si="21">+C15+C23+C31+C39+C47+C48+C49+C50+C51+C52+C53+C54+C55+C56+C57+C58+C59+C60+C61+C62+C63</f>
        <v>424.02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706.05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281.58</v>
      </c>
      <c r="C67" s="57">
        <f t="shared" ref="C67:L67" si="23">C12</f>
        <v>420.48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702.06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281.58</v>
      </c>
      <c r="C69" s="59">
        <f t="shared" ref="C69:AG69" si="25">+C67+C68</f>
        <v>420.48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702.06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0.45000000000004547</v>
      </c>
      <c r="C70" s="57">
        <f t="shared" si="26"/>
        <v>3.5399999999999636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3.9900000000000091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22" sqref="AI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858.15</v>
      </c>
      <c r="C12" s="26">
        <v>408.4</v>
      </c>
      <c r="D12" s="26">
        <v>325.89</v>
      </c>
      <c r="E12" s="26">
        <v>1009.63</v>
      </c>
      <c r="F12" s="26">
        <v>460.45</v>
      </c>
      <c r="G12" s="26">
        <v>1275.9100000000001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4338.43</v>
      </c>
      <c r="AI12" s="26">
        <v>4338.43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133.69999999999999</v>
      </c>
      <c r="C15" s="23">
        <v>140</v>
      </c>
      <c r="D15" s="23">
        <v>129.5</v>
      </c>
      <c r="E15" s="23">
        <v>177</v>
      </c>
      <c r="F15" s="23">
        <v>64.5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644.70000000000005</v>
      </c>
    </row>
    <row r="16" spans="1:36" s="32" customFormat="1" x14ac:dyDescent="0.25">
      <c r="A16" s="30" t="s">
        <v>20</v>
      </c>
      <c r="B16" s="31">
        <v>164</v>
      </c>
      <c r="C16" s="31">
        <v>61</v>
      </c>
      <c r="D16" s="31">
        <v>45</v>
      </c>
      <c r="E16" s="31">
        <v>189</v>
      </c>
      <c r="F16" s="31">
        <v>90</v>
      </c>
      <c r="G16" s="31">
        <v>291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840</v>
      </c>
      <c r="AJ16" s="70"/>
    </row>
    <row r="17" spans="1:36" s="47" customFormat="1" x14ac:dyDescent="0.25">
      <c r="A17" s="46" t="s">
        <v>27</v>
      </c>
      <c r="B17" s="22">
        <f>B16*$B$8</f>
        <v>724.88</v>
      </c>
      <c r="C17" s="22">
        <f>C16*$B$8</f>
        <v>269.62</v>
      </c>
      <c r="D17" s="22">
        <f t="shared" ref="D17:AG17" si="2">D16*$B$8</f>
        <v>198.9</v>
      </c>
      <c r="E17" s="22">
        <f t="shared" si="2"/>
        <v>835.38</v>
      </c>
      <c r="F17" s="22">
        <f t="shared" si="2"/>
        <v>397.8</v>
      </c>
      <c r="G17" s="22">
        <f t="shared" si="2"/>
        <v>1286.22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3712.8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164</v>
      </c>
      <c r="C22" s="20">
        <f t="shared" ref="C22:AG23" si="5">+C16+C18+C20</f>
        <v>61</v>
      </c>
      <c r="D22" s="20">
        <f t="shared" si="5"/>
        <v>45</v>
      </c>
      <c r="E22" s="20">
        <f t="shared" si="5"/>
        <v>189</v>
      </c>
      <c r="F22" s="20">
        <f t="shared" si="5"/>
        <v>90</v>
      </c>
      <c r="G22" s="20">
        <f t="shared" si="5"/>
        <v>291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840</v>
      </c>
    </row>
    <row r="23" spans="1:36" s="47" customFormat="1" x14ac:dyDescent="0.25">
      <c r="A23" s="48" t="s">
        <v>26</v>
      </c>
      <c r="B23" s="19">
        <f>+B17+B19+B21</f>
        <v>724.88</v>
      </c>
      <c r="C23" s="19">
        <f t="shared" si="5"/>
        <v>269.62</v>
      </c>
      <c r="D23" s="19">
        <f t="shared" si="5"/>
        <v>198.9</v>
      </c>
      <c r="E23" s="19">
        <f t="shared" si="5"/>
        <v>835.38</v>
      </c>
      <c r="F23" s="19">
        <f t="shared" si="5"/>
        <v>397.8</v>
      </c>
      <c r="G23" s="19">
        <f t="shared" si="5"/>
        <v>1286.22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3712.8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858.57999999999993</v>
      </c>
      <c r="C64" s="53">
        <f t="shared" ref="C64:AG64" si="21">+C15+C23+C31+C39+C47+C48+C49+C50+C51+C52+C53+C54+C55+C56+C57+C58+C59+C60+C61+C62+C63</f>
        <v>409.62</v>
      </c>
      <c r="D64" s="53">
        <f t="shared" si="21"/>
        <v>328.4</v>
      </c>
      <c r="E64" s="53">
        <f t="shared" si="21"/>
        <v>1012.38</v>
      </c>
      <c r="F64" s="53">
        <f t="shared" si="21"/>
        <v>462.3</v>
      </c>
      <c r="G64" s="53">
        <f t="shared" si="21"/>
        <v>1286.22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4357.5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858.15</v>
      </c>
      <c r="C67" s="57">
        <f t="shared" ref="C67:L67" si="23">C12</f>
        <v>408.4</v>
      </c>
      <c r="D67" s="57">
        <f t="shared" si="23"/>
        <v>325.89</v>
      </c>
      <c r="E67" s="57">
        <f t="shared" si="23"/>
        <v>1009.63</v>
      </c>
      <c r="F67" s="57">
        <f t="shared" si="23"/>
        <v>460.45</v>
      </c>
      <c r="G67" s="57">
        <f t="shared" si="23"/>
        <v>1275.9100000000001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4338.43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858.15</v>
      </c>
      <c r="C69" s="59">
        <f t="shared" ref="C69:AG69" si="25">+C67+C68</f>
        <v>408.4</v>
      </c>
      <c r="D69" s="59">
        <f t="shared" si="25"/>
        <v>325.89</v>
      </c>
      <c r="E69" s="59">
        <f t="shared" si="25"/>
        <v>1009.63</v>
      </c>
      <c r="F69" s="59">
        <f t="shared" si="25"/>
        <v>460.45</v>
      </c>
      <c r="G69" s="59">
        <f t="shared" si="25"/>
        <v>1275.9100000000001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4338.43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0.42999999999994998</v>
      </c>
      <c r="C70" s="57">
        <f t="shared" si="26"/>
        <v>1.2200000000000273</v>
      </c>
      <c r="D70" s="57">
        <f t="shared" si="26"/>
        <v>2.5099999999999909</v>
      </c>
      <c r="E70" s="57">
        <f t="shared" si="26"/>
        <v>2.75</v>
      </c>
      <c r="F70" s="57">
        <f t="shared" si="26"/>
        <v>1.8500000000000227</v>
      </c>
      <c r="G70" s="57">
        <f t="shared" si="26"/>
        <v>10.309999999999945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19.069999999999936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145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2022-04-07T13:31:28Z</dcterms:modified>
</cp:coreProperties>
</file>