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3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Y64" i="150" l="1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AD23" i="40"/>
  <c r="Z23" i="40"/>
  <c r="V23" i="40"/>
  <c r="V64" i="40" s="1"/>
  <c r="V70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P47" i="40" l="1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S64" i="40" l="1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<sst xmlns="http://schemas.openxmlformats.org/spreadsheetml/2006/main" count="754" uniqueCount="141">
  <si>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</si>
  <si>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</si>
  <si>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</si>
  <si>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</si>
  <si>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</si>
  <si>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</si>
  <si>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</si>
  <si>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</si>
  <si>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</si>
  <si>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</si>
  <si>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</si>
  <si>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</si>
  <si>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</si>
  <si>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</si>
  <si>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</si>
  <si>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</si>
  <si>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</si>
  <si>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</si>
  <si>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</si>
  <si>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</si>
  <si>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</si>
  <si>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</si>
  <si>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</si>
  <si>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</si>
  <si>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</si>
  <si>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</si>
  <si>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</si>
  <si>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</si>
  <si>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</si>
  <si>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</si>
  <si>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</si>
  <si>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</si>
  <si>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</si>
  <si>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</si>
  <si>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</si>
  <si>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</si>
  <si>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</si>
  <si>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</si>
  <si>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</si>
  <si>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</si>
  <si>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</si>
  <si>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</si>
  <si>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</si>
  <si>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</si>
  <si>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</si>
  <si>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</si>
  <si>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</si>
  <si>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</si>
  <si>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</si>
  <si>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</si>
  <si>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</si>
  <si>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</si>
  <si>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</si>
  <si>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</si>
  <si>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</si>
  <si>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</si>
  <si>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</si>
  <si>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</si>
  <si>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</si>
  <si>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</si>
  <si>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</si>
  <si>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</si>
  <si>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</si>
  <si>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</si>
  <si>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</si>
  <si>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</si>
  <si>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</si>
  <si>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</si>
  <si>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</si>
  <si>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</si>
  <si>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</si>
  <si>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</si>
  <si>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</si>
  <si>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</si>
  <si>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</si>
  <si>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</si>
  <si>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</si>
  <si>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</si>
  <si>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</si>
  <si>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</si>
  <si>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</si>
  <si>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</si>
  <si>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</si>
  <si>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</si>
  <si>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</si>
  <si>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</si>
  <si>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</si>
  <si>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</si>
  <si>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</si>
  <si>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</si>
  <si>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</si>
  <si>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</si>
  <si>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</si>
  <si>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</si>
  <si>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</si>
  <si>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</si>
  <si>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</si>
  <si>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</si>
  <si>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</si>
  <si>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</si>
  <si>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</si>
  <si>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</si>
  <si>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</si>
  <si>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</si>
  <si>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</si>
  <si>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</si>
  <si>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</si>
  <si>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</si>
  <si>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</si>
  <si>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</si>
  <si>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</si>
  <si>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</si>
  <si>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</si>
  <si>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</si>
  <si>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</si>
  <si>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</si>
  <si>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</si>
  <si>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</si>
  <si>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</si>
  <si>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</si>
  <si>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</si>
  <si>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</si>
  <si>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</si>
  <si>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0.50F/C</t>
  </si>
  <si>
    <t>11.50F/C</t>
  </si>
  <si>
    <t>FALTANTEX DEVOLUCION</t>
  </si>
  <si>
    <t>NO REALIZADA EN SISTEMA</t>
  </si>
  <si>
    <t>X PROBLEMAS</t>
  </si>
  <si>
    <t>3.70F/C</t>
  </si>
  <si>
    <t>41.50F/C</t>
  </si>
  <si>
    <t>64.50F/C</t>
  </si>
  <si>
    <t>MAL REGISTRO DE 0.02$</t>
  </si>
  <si>
    <t>FALTANTE DE 5$</t>
  </si>
  <si>
    <t>10.00F/C</t>
  </si>
  <si>
    <t>4.50F/C</t>
  </si>
  <si>
    <t xml:space="preserve">CUENTA NO COBRADA </t>
  </si>
  <si>
    <t>5.30 #1403</t>
  </si>
  <si>
    <t>SECARGO 5.00 MAS EN SISTEMA</t>
  </si>
  <si>
    <t>54.50F/C</t>
  </si>
  <si>
    <t>1.50F/C</t>
  </si>
  <si>
    <t>72.50F/C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</si>
</sst>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9807.9699999999993</v>
      </c>
      <c r="C2" s="43">
        <f>MODELO!AH12</f>
        <v>19788.729999999996</v>
      </c>
      <c r="D2" s="43">
        <f>EXQUISITECES!AH12</f>
        <v>6658.84</v>
      </c>
      <c r="E2" s="43">
        <f>HOYADA!AH12</f>
        <v>4674.0999999999995</v>
      </c>
      <c r="F2" s="43">
        <f>FARMASTOP!AH12</f>
        <v>2050.17</v>
      </c>
      <c r="G2" s="43">
        <f>BOCAS!AH12</f>
        <v>2162.5299999999997</v>
      </c>
      <c r="H2" s="43">
        <f>LAGUNETICA!AH12</f>
        <v>0</v>
      </c>
      <c r="I2" s="43">
        <f>SANANTONIO!AH12</f>
        <v>0</v>
      </c>
      <c r="J2" s="43">
        <f>SUM(B2:I2)</f>
        <v>45142.339999999989</v>
      </c>
    </row>
    <row r="3" spans="1:10" x14ac:dyDescent="0.25">
      <c r="A3" s="46" t="s">
        <v>0</v>
      </c>
      <c r="B3" s="43">
        <f>AUTOMERCADO!AH15</f>
        <v>397.4</v>
      </c>
      <c r="C3" s="43">
        <f>MODELO!AH15</f>
        <v>729</v>
      </c>
      <c r="D3" s="43">
        <f>EXQUISITECES!AH15</f>
        <v>467</v>
      </c>
      <c r="E3" s="43">
        <f>HOYADA!AH15</f>
        <v>886.8</v>
      </c>
      <c r="F3" s="43">
        <f>FARMASTOP!AH15</f>
        <v>47.5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2527.6999999999998</v>
      </c>
    </row>
    <row r="4" spans="1:10" x14ac:dyDescent="0.25">
      <c r="A4" s="73" t="s">
        <v>20</v>
      </c>
      <c r="B4" s="43">
        <f>AUTOMERCADO!AH16</f>
        <v>3575</v>
      </c>
      <c r="C4" s="43">
        <f>MODELO!AH16</f>
        <v>1434</v>
      </c>
      <c r="D4" s="43">
        <f>EXQUISITECES!AH16</f>
        <v>371</v>
      </c>
      <c r="E4" s="43">
        <f>HOYADA!AH16</f>
        <v>271</v>
      </c>
      <c r="F4" s="43">
        <f>FARMASTOP!AH16</f>
        <v>229</v>
      </c>
      <c r="G4" s="43">
        <f>BOCAS!AH16</f>
        <v>312</v>
      </c>
      <c r="H4" s="43">
        <f>LAGUNETICA!AH16</f>
        <v>0</v>
      </c>
      <c r="I4" s="43">
        <f>SANANTONIO!AH16</f>
        <v>0</v>
      </c>
      <c r="J4" s="43">
        <f t="shared" si="0"/>
        <v>6192</v>
      </c>
    </row>
    <row r="5" spans="1:10" x14ac:dyDescent="0.25">
      <c r="A5" s="46" t="s">
        <v>27</v>
      </c>
      <c r="B5" s="43">
        <f>AUTOMERCADO!AH17</f>
        <v>15801.499999999998</v>
      </c>
      <c r="C5" s="43">
        <f>MODELO!AH17</f>
        <v>6338.28</v>
      </c>
      <c r="D5" s="43">
        <f>EXQUISITECES!AH17</f>
        <v>1639.8200000000002</v>
      </c>
      <c r="E5" s="43">
        <f>HOYADA!AH17</f>
        <v>1197.82</v>
      </c>
      <c r="F5" s="43">
        <f>FARMASTOP!AH17</f>
        <v>1012.1800000000001</v>
      </c>
      <c r="G5" s="43">
        <f>BOCAS!AH17</f>
        <v>1363.44</v>
      </c>
      <c r="H5" s="43">
        <f>LAGUNETICA!AH17</f>
        <v>0</v>
      </c>
      <c r="I5" s="43">
        <f>SANANTONIO!AH17</f>
        <v>0</v>
      </c>
      <c r="J5" s="43">
        <f t="shared" si="0"/>
        <v>27353.039999999997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3575</v>
      </c>
      <c r="C10" s="43">
        <f>MODELO!AH22</f>
        <v>1434</v>
      </c>
      <c r="D10" s="43">
        <f>EXQUISITECES!AH22</f>
        <v>371</v>
      </c>
      <c r="E10" s="43">
        <f>HOYADA!AH22</f>
        <v>271</v>
      </c>
      <c r="F10" s="43">
        <f>FARMASTOP!AH22</f>
        <v>229</v>
      </c>
      <c r="G10" s="43">
        <f>BOCAS!AH22</f>
        <v>312</v>
      </c>
      <c r="H10" s="43">
        <f>LAGUNETICA!AH22</f>
        <v>0</v>
      </c>
      <c r="I10" s="43">
        <f>SANANTONIO!AH22</f>
        <v>0</v>
      </c>
      <c r="J10" s="43">
        <f t="shared" si="0"/>
        <v>6192</v>
      </c>
    </row>
    <row r="11" spans="1:10" x14ac:dyDescent="0.25">
      <c r="A11" s="48" t="s">
        <v>26</v>
      </c>
      <c r="B11" s="43">
        <f>AUTOMERCADO!AH23</f>
        <v>15801.499999999998</v>
      </c>
      <c r="C11" s="43">
        <f>MODELO!AH23</f>
        <v>6338.28</v>
      </c>
      <c r="D11" s="43">
        <f>EXQUISITECES!AH23</f>
        <v>1639.8200000000002</v>
      </c>
      <c r="E11" s="43">
        <f>HOYADA!AH23</f>
        <v>1197.82</v>
      </c>
      <c r="F11" s="43">
        <f>FARMASTOP!AH23</f>
        <v>1012.1800000000001</v>
      </c>
      <c r="G11" s="43">
        <f>BOCAS!AH23</f>
        <v>1363.44</v>
      </c>
      <c r="H11" s="43">
        <f>LAGUNETICA!AH23</f>
        <v>0</v>
      </c>
      <c r="I11" s="43">
        <f>SANANTONIO!AH23</f>
        <v>0</v>
      </c>
      <c r="J11" s="43">
        <f t="shared" si="0"/>
        <v>27353.039999999997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20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97.6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97.6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20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97.6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97.6</v>
      </c>
    </row>
    <row r="20" spans="1:10" x14ac:dyDescent="0.25">
      <c r="A20" s="46" t="s">
        <v>34</v>
      </c>
      <c r="B20" s="43">
        <f>AUTOMERCADO!AH32</f>
        <v>209.70000000000002</v>
      </c>
      <c r="C20" s="43">
        <f>MODELO!AH32</f>
        <v>0</v>
      </c>
      <c r="D20" s="43">
        <f>EXQUISITECES!AH32</f>
        <v>0</v>
      </c>
      <c r="E20" s="43">
        <f>HOYADA!AH32</f>
        <v>30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239.70000000000002</v>
      </c>
    </row>
    <row r="21" spans="1:10" x14ac:dyDescent="0.25">
      <c r="A21" s="46" t="s">
        <v>35</v>
      </c>
      <c r="B21" s="43">
        <f>AUTOMERCADO!AH33</f>
        <v>926.87400000000002</v>
      </c>
      <c r="C21" s="43">
        <f>MODELO!AH33</f>
        <v>0</v>
      </c>
      <c r="D21" s="43">
        <f>EXQUISITECES!AH33</f>
        <v>0</v>
      </c>
      <c r="E21" s="43">
        <f>HOYADA!AH33</f>
        <v>132.6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1059.4739999999999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209.70000000000002</v>
      </c>
      <c r="C26" s="43">
        <f>MODELO!AH38</f>
        <v>0</v>
      </c>
      <c r="D26" s="43">
        <f>EXQUISITECES!AH38</f>
        <v>0</v>
      </c>
      <c r="E26" s="43">
        <f>HOYADA!AH38</f>
        <v>30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239.70000000000002</v>
      </c>
    </row>
    <row r="27" spans="1:10" x14ac:dyDescent="0.25">
      <c r="A27" s="48" t="s">
        <v>42</v>
      </c>
      <c r="B27" s="43">
        <f>AUTOMERCADO!AH39</f>
        <v>926.87400000000002</v>
      </c>
      <c r="C27" s="43">
        <f>MODELO!AH39</f>
        <v>0</v>
      </c>
      <c r="D27" s="43">
        <f>EXQUISITECES!AH39</f>
        <v>0</v>
      </c>
      <c r="E27" s="43">
        <f>HOYADA!AH39</f>
        <v>132.6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1059.4739999999999</v>
      </c>
    </row>
    <row r="28" spans="1:10" x14ac:dyDescent="0.25">
      <c r="A28" s="46" t="s">
        <v>43</v>
      </c>
      <c r="B28" s="43">
        <f>AUTOMERCADO!AH40</f>
        <v>2.91</v>
      </c>
      <c r="C28" s="43">
        <f>MODELO!AH40</f>
        <v>25.46</v>
      </c>
      <c r="D28" s="43">
        <f>EXQUISITECES!AH40</f>
        <v>0</v>
      </c>
      <c r="E28" s="43">
        <f>HOYADA!AH40</f>
        <v>0.79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29.16</v>
      </c>
    </row>
    <row r="29" spans="1:10" x14ac:dyDescent="0.25">
      <c r="A29" s="46" t="s">
        <v>44</v>
      </c>
      <c r="B29" s="43">
        <f>AUTOMERCADO!AH41</f>
        <v>12.8622</v>
      </c>
      <c r="C29" s="43">
        <f>MODELO!AH41</f>
        <v>112.53319999999999</v>
      </c>
      <c r="D29" s="43">
        <f>EXQUISITECES!AH41</f>
        <v>0</v>
      </c>
      <c r="E29" s="43">
        <f>HOYADA!AH41</f>
        <v>3.4918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128.88720000000001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2.91</v>
      </c>
      <c r="C34" s="43">
        <f>MODELO!AH46</f>
        <v>25.46</v>
      </c>
      <c r="D34" s="43">
        <f>EXQUISITECES!AH46</f>
        <v>0</v>
      </c>
      <c r="E34" s="43">
        <f>HOYADA!AH46</f>
        <v>0.79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29.16</v>
      </c>
    </row>
    <row r="35" spans="1:10" x14ac:dyDescent="0.25">
      <c r="A35" s="48" t="s">
        <v>48</v>
      </c>
      <c r="B35" s="43">
        <f>AUTOMERCADO!AH47</f>
        <v>12.8622</v>
      </c>
      <c r="C35" s="43">
        <f>MODELO!AH47</f>
        <v>112.53319999999999</v>
      </c>
      <c r="D35" s="43">
        <f>EXQUISITECES!AH47</f>
        <v>0</v>
      </c>
      <c r="E35" s="43">
        <f>HOYADA!AH47</f>
        <v>3.4918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128.88720000000001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16804.45</v>
      </c>
      <c r="C37" s="43">
        <f>MODELO!AH49</f>
        <v>7852.8200000000006</v>
      </c>
      <c r="D37" s="43">
        <f>EXQUISITECES!AH49</f>
        <v>3499.73</v>
      </c>
      <c r="E37" s="43">
        <f>HOYADA!AH49</f>
        <v>2376.1</v>
      </c>
      <c r="F37" s="43">
        <f>FARMASTOP!AH49</f>
        <v>941.86</v>
      </c>
      <c r="G37" s="43">
        <f>BOCAS!AH49</f>
        <v>807.11</v>
      </c>
      <c r="H37" s="43">
        <f>LAGUNETICA!AH49</f>
        <v>0</v>
      </c>
      <c r="I37" s="43">
        <f>SANANTONIO!AH49</f>
        <v>0</v>
      </c>
      <c r="J37" s="43">
        <f t="shared" si="0"/>
        <v>32282.07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355.68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355.68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1526.79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1526.79</v>
      </c>
    </row>
    <row r="41" spans="1:10" x14ac:dyDescent="0.25">
      <c r="A41" s="74" t="s">
        <v>18</v>
      </c>
      <c r="B41" s="43">
        <f>AUTOMERCADO!AH53</f>
        <v>2611.0199999999995</v>
      </c>
      <c r="C41" s="43">
        <f>MODELO!AH53</f>
        <v>1944.6800000000003</v>
      </c>
      <c r="D41" s="43">
        <f>EXQUISITECES!AH53</f>
        <v>984.86000000000013</v>
      </c>
      <c r="E41" s="43">
        <f>HOYADA!AH53</f>
        <v>0</v>
      </c>
      <c r="F41" s="43">
        <f>FARMASTOP!AH53</f>
        <v>119.77000000000001</v>
      </c>
      <c r="G41" s="43">
        <f>BOCAS!AH53</f>
        <v>68.430000000000007</v>
      </c>
      <c r="H41" s="43">
        <f>LAGUNETICA!AH53</f>
        <v>0</v>
      </c>
      <c r="I41" s="43">
        <f>SANANTONIO!AH53</f>
        <v>0</v>
      </c>
      <c r="J41" s="43">
        <f t="shared" si="0"/>
        <v>5728.76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105.32000000000001</v>
      </c>
      <c r="D42" s="43">
        <f>EXQUISITECES!AH54</f>
        <v>0</v>
      </c>
      <c r="E42" s="43">
        <f>HOYADA!AH54</f>
        <v>85.42</v>
      </c>
      <c r="F42" s="43">
        <f>FARMASTOP!AH54</f>
        <v>7.16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197.9</v>
      </c>
    </row>
    <row r="43" spans="1:10" x14ac:dyDescent="0.25">
      <c r="A43" s="74" t="s">
        <v>52</v>
      </c>
      <c r="B43" s="43">
        <f>AUTOMERCADO!AH55</f>
        <v>638.44000000000005</v>
      </c>
      <c r="C43" s="43">
        <f>MODELO!AH55</f>
        <v>681.86</v>
      </c>
      <c r="D43" s="43">
        <f>EXQUISITECES!AH55</f>
        <v>75.11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1395.41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19.940000000000001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19.940000000000001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28.93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28.93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37192.546199999997</v>
      </c>
      <c r="C52" s="75">
        <f>MODELO!AH64</f>
        <v>19793.433199999999</v>
      </c>
      <c r="D52" s="75">
        <f>EXQUISITECES!AH64</f>
        <v>6666.52</v>
      </c>
      <c r="E52" s="75">
        <f>HOYADA!AH64</f>
        <v>4682.2317999999996</v>
      </c>
      <c r="F52" s="75">
        <f>FARMASTOP!AH64</f>
        <v>2128.4700000000003</v>
      </c>
      <c r="G52" s="75">
        <f>BOCAS!AH64</f>
        <v>2238.9800000000005</v>
      </c>
      <c r="H52" s="75">
        <f>LAGUNETICA!AH64</f>
        <v>0</v>
      </c>
      <c r="I52" s="75">
        <f>SANANTONIO!AH64</f>
        <v>0</v>
      </c>
      <c r="J52" s="75">
        <f t="shared" si="0"/>
        <v>72702.181199999992</v>
      </c>
    </row>
    <row r="53" spans="1:10" x14ac:dyDescent="0.25">
      <c r="A53" s="56" t="s">
        <v>3</v>
      </c>
      <c r="B53" s="43">
        <f>B2</f>
        <v>9807.9699999999993</v>
      </c>
      <c r="C53" s="43">
        <f t="shared" ref="C53:I53" si="1">C2</f>
        <v>19788.729999999996</v>
      </c>
      <c r="D53" s="43">
        <f t="shared" si="1"/>
        <v>6658.84</v>
      </c>
      <c r="E53" s="43">
        <f t="shared" si="1"/>
        <v>4674.0999999999995</v>
      </c>
      <c r="F53" s="43">
        <f t="shared" si="1"/>
        <v>2050.17</v>
      </c>
      <c r="G53" s="43">
        <f t="shared" si="1"/>
        <v>2162.5299999999997</v>
      </c>
      <c r="H53" s="43">
        <f t="shared" si="1"/>
        <v>0</v>
      </c>
      <c r="I53" s="43">
        <f t="shared" si="1"/>
        <v>0</v>
      </c>
      <c r="J53" s="43">
        <f>J2</f>
        <v>45142.339999999989</v>
      </c>
    </row>
    <row r="54" spans="1:10" x14ac:dyDescent="0.25">
      <c r="A54" s="58" t="s">
        <v>95</v>
      </c>
      <c r="B54" s="43">
        <f>+B52-B53</f>
        <v>27384.576199999996</v>
      </c>
      <c r="C54" s="43">
        <f t="shared" ref="C54:I54" si="2">+C52-C53</f>
        <v>4.7032000000035623</v>
      </c>
      <c r="D54" s="43">
        <f t="shared" si="2"/>
        <v>7.680000000000291</v>
      </c>
      <c r="E54" s="43">
        <f t="shared" si="2"/>
        <v>8.131800000000112</v>
      </c>
      <c r="F54" s="43">
        <f t="shared" si="2"/>
        <v>78.300000000000182</v>
      </c>
      <c r="G54" s="43">
        <f t="shared" si="2"/>
        <v>76.450000000000728</v>
      </c>
      <c r="H54" s="43">
        <f t="shared" si="2"/>
        <v>0</v>
      </c>
      <c r="I54" s="43">
        <f t="shared" si="2"/>
        <v>0</v>
      </c>
      <c r="J54" s="43">
        <f>+J52-J53</f>
        <v>27559.841200000003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67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109.98</v>
      </c>
      <c r="C12" s="26"/>
      <c r="D12" s="26">
        <v>2220.7199999999998</v>
      </c>
      <c r="E12" s="26"/>
      <c r="F12" s="26"/>
      <c r="G12" s="26">
        <v>4381.3100000000004</v>
      </c>
      <c r="H12" s="26"/>
      <c r="I12" s="26">
        <v>2310.2399999999998</v>
      </c>
      <c r="J12" s="26"/>
      <c r="K12" s="26"/>
      <c r="L12" s="26"/>
      <c r="M12" s="26"/>
      <c r="N12" s="26"/>
      <c r="O12" s="26"/>
      <c r="P12" s="26"/>
      <c r="Q12" s="26"/>
      <c r="R12" s="26">
        <v>785.72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9807.9699999999993</v>
      </c>
      <c r="AI12" s="26"/>
      <c r="AJ12" s="69">
        <f>+AI12-AH12</f>
        <v>-9807.9699999999993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12.5</v>
      </c>
      <c r="C15" s="23"/>
      <c r="D15" s="23">
        <v>86</v>
      </c>
      <c r="E15" s="23"/>
      <c r="F15" s="23"/>
      <c r="G15" s="23">
        <v>124</v>
      </c>
      <c r="H15" s="23"/>
      <c r="I15" s="23">
        <v>14</v>
      </c>
      <c r="J15" s="23"/>
      <c r="K15" s="23"/>
      <c r="L15" s="23">
        <v>80</v>
      </c>
      <c r="M15" s="23"/>
      <c r="N15" s="23">
        <v>16.5</v>
      </c>
      <c r="O15" s="23">
        <v>3</v>
      </c>
      <c r="P15" s="23">
        <v>24.9</v>
      </c>
      <c r="Q15" s="23">
        <v>1.5</v>
      </c>
      <c r="R15" s="23">
        <v>35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397.4</v>
      </c>
    </row>
    <row r="16" spans="1:36" s="32" customFormat="1" x14ac:dyDescent="0.25">
      <c r="A16" s="30" t="s">
        <v>20</v>
      </c>
      <c r="B16" s="31">
        <v>10</v>
      </c>
      <c r="C16" s="31">
        <v>135</v>
      </c>
      <c r="D16" s="31">
        <v>121</v>
      </c>
      <c r="E16" s="31">
        <v>185</v>
      </c>
      <c r="F16" s="31">
        <v>27</v>
      </c>
      <c r="G16" s="31">
        <v>310</v>
      </c>
      <c r="H16" s="31">
        <v>247</v>
      </c>
      <c r="I16" s="31">
        <v>183</v>
      </c>
      <c r="J16" s="31">
        <v>348</v>
      </c>
      <c r="K16" s="31">
        <v>327</v>
      </c>
      <c r="L16" s="31">
        <v>391</v>
      </c>
      <c r="M16" s="31">
        <v>379</v>
      </c>
      <c r="N16" s="31">
        <v>263</v>
      </c>
      <c r="O16" s="31">
        <v>133</v>
      </c>
      <c r="P16" s="31">
        <v>400</v>
      </c>
      <c r="Q16" s="31">
        <v>73</v>
      </c>
      <c r="R16" s="31">
        <v>43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3575</v>
      </c>
      <c r="AJ16" s="70"/>
    </row>
    <row r="17" spans="1:36" s="47" customFormat="1" x14ac:dyDescent="0.25">
      <c r="A17" s="46" t="s">
        <v>27</v>
      </c>
      <c r="B17" s="22">
        <f>B16*$B$8</f>
        <v>44.2</v>
      </c>
      <c r="C17" s="22">
        <f>C16*$B$8</f>
        <v>596.70000000000005</v>
      </c>
      <c r="D17" s="22">
        <f t="shared" ref="D17:L17" si="2">D16*$B$8</f>
        <v>534.81999999999994</v>
      </c>
      <c r="E17" s="22">
        <f t="shared" si="2"/>
        <v>817.69999999999993</v>
      </c>
      <c r="F17" s="22">
        <f t="shared" si="2"/>
        <v>119.34</v>
      </c>
      <c r="G17" s="22">
        <f t="shared" si="2"/>
        <v>1370.2</v>
      </c>
      <c r="H17" s="22">
        <f t="shared" si="2"/>
        <v>1091.74</v>
      </c>
      <c r="I17" s="22">
        <f t="shared" si="2"/>
        <v>808.86</v>
      </c>
      <c r="J17" s="22">
        <f t="shared" si="2"/>
        <v>1538.16</v>
      </c>
      <c r="K17" s="22">
        <f t="shared" si="2"/>
        <v>1445.34</v>
      </c>
      <c r="L17" s="22">
        <f t="shared" si="2"/>
        <v>1728.22</v>
      </c>
      <c r="M17" s="22">
        <f t="shared" ref="M17:R17" si="3">M16*$B$8</f>
        <v>1675.18</v>
      </c>
      <c r="N17" s="22">
        <f t="shared" si="3"/>
        <v>1162.46</v>
      </c>
      <c r="O17" s="22">
        <f t="shared" si="3"/>
        <v>587.86</v>
      </c>
      <c r="P17" s="22">
        <f t="shared" si="3"/>
        <v>1768</v>
      </c>
      <c r="Q17" s="22">
        <f t="shared" si="3"/>
        <v>322.65999999999997</v>
      </c>
      <c r="R17" s="22">
        <f t="shared" si="3"/>
        <v>190.06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15801.499999999998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</v>
      </c>
      <c r="C22" s="20">
        <f t="shared" ref="C22:L22" si="11">+C16+C18+C20</f>
        <v>135</v>
      </c>
      <c r="D22" s="20">
        <f t="shared" si="11"/>
        <v>121</v>
      </c>
      <c r="E22" s="20">
        <f t="shared" si="11"/>
        <v>185</v>
      </c>
      <c r="F22" s="20">
        <f t="shared" si="11"/>
        <v>27</v>
      </c>
      <c r="G22" s="20">
        <f t="shared" si="11"/>
        <v>310</v>
      </c>
      <c r="H22" s="20">
        <f t="shared" si="11"/>
        <v>247</v>
      </c>
      <c r="I22" s="20">
        <f t="shared" si="11"/>
        <v>183</v>
      </c>
      <c r="J22" s="20">
        <f t="shared" si="11"/>
        <v>348</v>
      </c>
      <c r="K22" s="20">
        <f t="shared" si="11"/>
        <v>327</v>
      </c>
      <c r="L22" s="20">
        <f t="shared" si="11"/>
        <v>391</v>
      </c>
      <c r="M22" s="20">
        <f t="shared" ref="M22:S22" si="12">+M16+M18+M20</f>
        <v>379</v>
      </c>
      <c r="N22" s="20">
        <f t="shared" si="12"/>
        <v>263</v>
      </c>
      <c r="O22" s="20">
        <f t="shared" si="12"/>
        <v>133</v>
      </c>
      <c r="P22" s="20">
        <f t="shared" si="12"/>
        <v>400</v>
      </c>
      <c r="Q22" s="20">
        <f t="shared" si="12"/>
        <v>73</v>
      </c>
      <c r="R22" s="20">
        <f t="shared" si="12"/>
        <v>43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3575</v>
      </c>
    </row>
    <row r="23" spans="1:36" s="47" customFormat="1" x14ac:dyDescent="0.25">
      <c r="A23" s="48" t="s">
        <v>26</v>
      </c>
      <c r="B23" s="19">
        <f>+B17+B19+B21</f>
        <v>44.2</v>
      </c>
      <c r="C23" s="19">
        <f t="shared" ref="C23:L23" si="14">+C17+C19+C21</f>
        <v>596.70000000000005</v>
      </c>
      <c r="D23" s="19">
        <f t="shared" si="14"/>
        <v>534.81999999999994</v>
      </c>
      <c r="E23" s="19">
        <f t="shared" si="14"/>
        <v>817.69999999999993</v>
      </c>
      <c r="F23" s="19">
        <f t="shared" si="14"/>
        <v>119.34</v>
      </c>
      <c r="G23" s="19">
        <f t="shared" si="14"/>
        <v>1370.2</v>
      </c>
      <c r="H23" s="19">
        <f t="shared" si="14"/>
        <v>1091.74</v>
      </c>
      <c r="I23" s="19">
        <f t="shared" si="14"/>
        <v>808.86</v>
      </c>
      <c r="J23" s="19">
        <f t="shared" si="14"/>
        <v>1538.16</v>
      </c>
      <c r="K23" s="19">
        <f t="shared" si="14"/>
        <v>1445.34</v>
      </c>
      <c r="L23" s="19">
        <f t="shared" si="14"/>
        <v>1728.22</v>
      </c>
      <c r="M23" s="19">
        <f t="shared" ref="M23:S23" si="15">+M17+M19+M21</f>
        <v>1675.18</v>
      </c>
      <c r="N23" s="19">
        <f t="shared" si="15"/>
        <v>1162.46</v>
      </c>
      <c r="O23" s="19">
        <f t="shared" si="15"/>
        <v>587.86</v>
      </c>
      <c r="P23" s="19">
        <f t="shared" si="15"/>
        <v>1768</v>
      </c>
      <c r="Q23" s="19">
        <f t="shared" si="15"/>
        <v>322.65999999999997</v>
      </c>
      <c r="R23" s="19">
        <f t="shared" si="15"/>
        <v>190.06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15801.499999999998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39.68</v>
      </c>
      <c r="E32" s="36"/>
      <c r="F32" s="36"/>
      <c r="G32" s="36"/>
      <c r="H32" s="36">
        <v>129.93</v>
      </c>
      <c r="I32" s="36"/>
      <c r="J32" s="36"/>
      <c r="K32" s="36"/>
      <c r="L32" s="36"/>
      <c r="M32" s="37"/>
      <c r="N32" s="37"/>
      <c r="O32" s="37"/>
      <c r="P32" s="37">
        <v>40.090000000000003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209.70000000000002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175.38559999999998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574.29060000000004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177.1978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926.87400000000002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39.68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129.93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40.090000000000003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209.70000000000002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175.38559999999998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574.29060000000004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177.1978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926.87400000000002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2.91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2.91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12.8622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12.8622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2.91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2.91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12.8622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12.8622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53.23</v>
      </c>
      <c r="C49" s="44">
        <v>242.06</v>
      </c>
      <c r="D49" s="44">
        <v>1243.6600000000001</v>
      </c>
      <c r="E49" s="44">
        <v>1118.5899999999999</v>
      </c>
      <c r="F49" s="44">
        <v>349.79</v>
      </c>
      <c r="G49" s="44">
        <v>2463.63</v>
      </c>
      <c r="H49" s="44">
        <v>684.91</v>
      </c>
      <c r="I49" s="44">
        <v>1104.95</v>
      </c>
      <c r="J49" s="44">
        <v>1300.72</v>
      </c>
      <c r="K49" s="44">
        <v>783.49</v>
      </c>
      <c r="L49" s="44">
        <v>2264.1999999999998</v>
      </c>
      <c r="M49" s="45">
        <v>1366.79</v>
      </c>
      <c r="N49" s="45">
        <v>504.48</v>
      </c>
      <c r="O49" s="45">
        <v>1646.01</v>
      </c>
      <c r="P49" s="45">
        <v>968.8</v>
      </c>
      <c r="Q49" s="45">
        <v>207.52</v>
      </c>
      <c r="R49" s="45">
        <v>501.62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16804.45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>
        <v>56.63</v>
      </c>
      <c r="D53" s="44">
        <v>181.75</v>
      </c>
      <c r="E53" s="44"/>
      <c r="F53" s="44"/>
      <c r="G53" s="44">
        <v>239.21</v>
      </c>
      <c r="H53" s="44">
        <v>67.25</v>
      </c>
      <c r="I53" s="44">
        <v>382</v>
      </c>
      <c r="J53" s="44">
        <v>472.35</v>
      </c>
      <c r="K53" s="44">
        <v>746.93</v>
      </c>
      <c r="L53" s="44"/>
      <c r="M53" s="45"/>
      <c r="N53" s="45"/>
      <c r="O53" s="45">
        <v>402.24</v>
      </c>
      <c r="P53" s="45"/>
      <c r="Q53" s="45"/>
      <c r="R53" s="45">
        <v>62.66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2611.0199999999995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69.290000000000006</v>
      </c>
      <c r="D55" s="44"/>
      <c r="E55" s="44"/>
      <c r="F55" s="44"/>
      <c r="G55" s="44">
        <v>169.84</v>
      </c>
      <c r="H55" s="44">
        <v>93.68</v>
      </c>
      <c r="I55" s="44">
        <v>0.53</v>
      </c>
      <c r="J55" s="44">
        <v>17.64</v>
      </c>
      <c r="K55" s="44"/>
      <c r="L55" s="44">
        <v>193.51</v>
      </c>
      <c r="M55" s="45">
        <v>6.71</v>
      </c>
      <c r="N55" s="45">
        <v>87.24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638.44000000000005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109.93</v>
      </c>
      <c r="C64" s="53">
        <f t="shared" ref="C64:AG64" si="61">+C15+C23+C31+C39+C47+C48+C49+C50+C51+C52+C53+C54+C55+C56+C57+C58+C59+C60+C61+C62+C63</f>
        <v>964.68</v>
      </c>
      <c r="D64" s="53">
        <f t="shared" si="61"/>
        <v>2221.6156000000001</v>
      </c>
      <c r="E64" s="53">
        <f t="shared" si="61"/>
        <v>1936.29</v>
      </c>
      <c r="F64" s="53">
        <f t="shared" si="61"/>
        <v>469.13</v>
      </c>
      <c r="G64" s="53">
        <f t="shared" si="61"/>
        <v>4366.88</v>
      </c>
      <c r="H64" s="53">
        <f t="shared" si="61"/>
        <v>2511.8705999999997</v>
      </c>
      <c r="I64" s="53">
        <f t="shared" si="61"/>
        <v>2310.34</v>
      </c>
      <c r="J64" s="53">
        <f t="shared" si="61"/>
        <v>3328.87</v>
      </c>
      <c r="K64" s="53">
        <f t="shared" si="61"/>
        <v>2975.7599999999998</v>
      </c>
      <c r="L64" s="53">
        <f t="shared" si="61"/>
        <v>4278.7921999999999</v>
      </c>
      <c r="M64" s="53">
        <f t="shared" si="61"/>
        <v>3048.6800000000003</v>
      </c>
      <c r="N64" s="53">
        <f t="shared" si="61"/>
        <v>1770.68</v>
      </c>
      <c r="O64" s="53">
        <f t="shared" si="61"/>
        <v>2639.1099999999997</v>
      </c>
      <c r="P64" s="53">
        <f t="shared" si="61"/>
        <v>2938.8977999999997</v>
      </c>
      <c r="Q64" s="53">
        <f t="shared" si="61"/>
        <v>531.67999999999995</v>
      </c>
      <c r="R64" s="53">
        <f t="shared" si="61"/>
        <v>789.34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37192.546199999997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1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109.98</v>
      </c>
      <c r="C67" s="57">
        <f t="shared" ref="C67:L67" si="63">C12</f>
        <v>0</v>
      </c>
      <c r="D67" s="57">
        <f t="shared" si="63"/>
        <v>2220.7199999999998</v>
      </c>
      <c r="E67" s="57">
        <f t="shared" si="63"/>
        <v>0</v>
      </c>
      <c r="F67" s="57">
        <f t="shared" si="63"/>
        <v>0</v>
      </c>
      <c r="G67" s="57">
        <f t="shared" si="63"/>
        <v>4381.3100000000004</v>
      </c>
      <c r="H67" s="57">
        <f t="shared" si="63"/>
        <v>0</v>
      </c>
      <c r="I67" s="57">
        <f t="shared" si="63"/>
        <v>2310.2399999999998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785.72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9807.9699999999993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109.98</v>
      </c>
      <c r="C69" s="59">
        <f t="shared" ref="C69:L69" si="67">+C67+C68</f>
        <v>0</v>
      </c>
      <c r="D69" s="59">
        <f t="shared" si="67"/>
        <v>2220.7199999999998</v>
      </c>
      <c r="E69" s="59">
        <f t="shared" si="67"/>
        <v>0</v>
      </c>
      <c r="F69" s="59">
        <f t="shared" si="67"/>
        <v>0</v>
      </c>
      <c r="G69" s="59">
        <f t="shared" si="67"/>
        <v>4381.3100000000004</v>
      </c>
      <c r="H69" s="59">
        <f t="shared" si="67"/>
        <v>0</v>
      </c>
      <c r="I69" s="59">
        <f t="shared" si="67"/>
        <v>2310.2399999999998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785.72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9807.9699999999993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-4.9999999999997158E-2</v>
      </c>
      <c r="C70" s="57">
        <f t="shared" si="69"/>
        <v>964.68</v>
      </c>
      <c r="D70" s="57">
        <f t="shared" si="69"/>
        <v>0.89560000000028595</v>
      </c>
      <c r="E70" s="57">
        <f t="shared" si="69"/>
        <v>1936.29</v>
      </c>
      <c r="F70" s="57">
        <f t="shared" si="69"/>
        <v>469.13</v>
      </c>
      <c r="G70" s="57">
        <f t="shared" si="69"/>
        <v>-14.430000000000291</v>
      </c>
      <c r="H70" s="57">
        <f t="shared" si="69"/>
        <v>2511.8705999999997</v>
      </c>
      <c r="I70" s="57">
        <f t="shared" si="69"/>
        <v>0.1000000000003638</v>
      </c>
      <c r="J70" s="57">
        <f t="shared" si="69"/>
        <v>3328.87</v>
      </c>
      <c r="K70" s="57">
        <f t="shared" si="69"/>
        <v>2975.7599999999998</v>
      </c>
      <c r="L70" s="57">
        <f t="shared" si="69"/>
        <v>4278.7921999999999</v>
      </c>
      <c r="M70" s="57">
        <f t="shared" ref="M70:AG70" si="70">+M64-M69</f>
        <v>3048.6800000000003</v>
      </c>
      <c r="N70" s="57">
        <f t="shared" si="70"/>
        <v>1770.68</v>
      </c>
      <c r="O70" s="57">
        <f t="shared" si="70"/>
        <v>2639.1099999999997</v>
      </c>
      <c r="P70" s="57">
        <f t="shared" si="70"/>
        <v>2938.8977999999997</v>
      </c>
      <c r="Q70" s="57">
        <f t="shared" si="70"/>
        <v>531.67999999999995</v>
      </c>
      <c r="R70" s="57">
        <f t="shared" si="70"/>
        <v>3.6200000000000045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27384.5762</v>
      </c>
    </row>
    <row r="71" spans="1:34" ht="101.25" customHeight="1" x14ac:dyDescent="0.25">
      <c r="A71" s="77" t="s">
        <v>96</v>
      </c>
      <c r="B71" s="14"/>
      <c r="C71" s="14" t="s">
        <v>123</v>
      </c>
      <c r="D71" s="14"/>
      <c r="E71" s="14" t="s">
        <v>124</v>
      </c>
      <c r="F71" s="14"/>
      <c r="G71" s="14" t="s">
        <v>125</v>
      </c>
      <c r="H71" s="14" t="s">
        <v>128</v>
      </c>
      <c r="I71" s="14"/>
      <c r="J71" s="14" t="s">
        <v>123</v>
      </c>
      <c r="K71" s="14" t="s">
        <v>129</v>
      </c>
      <c r="L71" s="14"/>
      <c r="M71" s="29" t="s">
        <v>130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126</v>
      </c>
      <c r="AH72" s="47"/>
    </row>
    <row r="73" spans="1:34" x14ac:dyDescent="0.25">
      <c r="G73" s="12" t="s">
        <v>127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disablePrompts="1"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4.88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67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1208.42</v>
      </c>
      <c r="C12" s="26">
        <v>1417.09</v>
      </c>
      <c r="D12" s="26">
        <v>906.2</v>
      </c>
      <c r="E12" s="26">
        <v>1411.39</v>
      </c>
      <c r="F12" s="26">
        <v>719.29</v>
      </c>
      <c r="G12" s="26">
        <v>709.74</v>
      </c>
      <c r="H12" s="26">
        <v>823.7</v>
      </c>
      <c r="I12" s="26">
        <v>1852.04</v>
      </c>
      <c r="J12" s="26">
        <v>2374.25</v>
      </c>
      <c r="K12" s="26">
        <v>2778.83</v>
      </c>
      <c r="L12" s="26">
        <v>2191.5700000000002</v>
      </c>
      <c r="M12" s="26">
        <v>1289.19</v>
      </c>
      <c r="N12" s="26">
        <v>1196.76</v>
      </c>
      <c r="O12" s="26">
        <v>910.26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19788.729999999996</v>
      </c>
      <c r="AI12" s="26">
        <v>19788.73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13.5</v>
      </c>
      <c r="C15" s="23">
        <v>152</v>
      </c>
      <c r="D15" s="23">
        <v>3.5</v>
      </c>
      <c r="E15" s="23">
        <v>69</v>
      </c>
      <c r="F15" s="23">
        <v>60.2</v>
      </c>
      <c r="G15" s="23">
        <v>34.5</v>
      </c>
      <c r="H15" s="23">
        <v>20</v>
      </c>
      <c r="I15" s="23">
        <v>22.2</v>
      </c>
      <c r="J15" s="23">
        <v>92</v>
      </c>
      <c r="K15" s="23">
        <v>112</v>
      </c>
      <c r="L15" s="23">
        <v>48.1</v>
      </c>
      <c r="M15" s="23">
        <v>34</v>
      </c>
      <c r="N15" s="23">
        <v>68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729</v>
      </c>
    </row>
    <row r="16" spans="1:36" s="32" customFormat="1" x14ac:dyDescent="0.25">
      <c r="A16" s="30" t="s">
        <v>20</v>
      </c>
      <c r="B16" s="31">
        <v>50</v>
      </c>
      <c r="C16" s="31">
        <v>95</v>
      </c>
      <c r="D16" s="31">
        <v>25</v>
      </c>
      <c r="E16" s="31">
        <v>65</v>
      </c>
      <c r="F16" s="31">
        <v>34</v>
      </c>
      <c r="G16" s="31">
        <v>37</v>
      </c>
      <c r="H16" s="31">
        <v>82</v>
      </c>
      <c r="I16" s="31">
        <v>153</v>
      </c>
      <c r="J16" s="31">
        <v>193</v>
      </c>
      <c r="K16" s="31">
        <v>206</v>
      </c>
      <c r="L16" s="31">
        <v>210</v>
      </c>
      <c r="M16" s="31">
        <v>119</v>
      </c>
      <c r="N16" s="31">
        <v>92</v>
      </c>
      <c r="O16" s="31">
        <v>73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1434</v>
      </c>
      <c r="AJ16" s="70"/>
    </row>
    <row r="17" spans="1:36" s="47" customFormat="1" x14ac:dyDescent="0.25">
      <c r="A17" s="46" t="s">
        <v>27</v>
      </c>
      <c r="B17" s="22">
        <f>B16*$B$8</f>
        <v>221</v>
      </c>
      <c r="C17" s="22">
        <f>C16*$B$8</f>
        <v>419.9</v>
      </c>
      <c r="D17" s="22">
        <f t="shared" ref="D17:AG17" si="2">D16*$B$8</f>
        <v>110.5</v>
      </c>
      <c r="E17" s="22">
        <f t="shared" si="2"/>
        <v>287.3</v>
      </c>
      <c r="F17" s="22">
        <f t="shared" si="2"/>
        <v>150.28</v>
      </c>
      <c r="G17" s="22">
        <f t="shared" si="2"/>
        <v>163.54</v>
      </c>
      <c r="H17" s="22">
        <f t="shared" si="2"/>
        <v>362.44</v>
      </c>
      <c r="I17" s="22">
        <f t="shared" si="2"/>
        <v>676.26</v>
      </c>
      <c r="J17" s="22">
        <f t="shared" si="2"/>
        <v>853.06</v>
      </c>
      <c r="K17" s="22">
        <f t="shared" si="2"/>
        <v>910.52</v>
      </c>
      <c r="L17" s="22">
        <f t="shared" si="2"/>
        <v>928.19999999999993</v>
      </c>
      <c r="M17" s="22">
        <f t="shared" si="2"/>
        <v>525.98</v>
      </c>
      <c r="N17" s="22">
        <f t="shared" si="2"/>
        <v>406.64</v>
      </c>
      <c r="O17" s="22">
        <f t="shared" si="2"/>
        <v>322.65999999999997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6338.28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95</v>
      </c>
      <c r="D22" s="20">
        <f t="shared" si="5"/>
        <v>25</v>
      </c>
      <c r="E22" s="20">
        <f t="shared" si="5"/>
        <v>65</v>
      </c>
      <c r="F22" s="20">
        <f t="shared" si="5"/>
        <v>34</v>
      </c>
      <c r="G22" s="20">
        <f t="shared" si="5"/>
        <v>37</v>
      </c>
      <c r="H22" s="20">
        <f t="shared" si="5"/>
        <v>82</v>
      </c>
      <c r="I22" s="20">
        <f t="shared" si="5"/>
        <v>153</v>
      </c>
      <c r="J22" s="20">
        <f t="shared" si="5"/>
        <v>193</v>
      </c>
      <c r="K22" s="20">
        <f t="shared" si="5"/>
        <v>206</v>
      </c>
      <c r="L22" s="20">
        <f t="shared" si="5"/>
        <v>210</v>
      </c>
      <c r="M22" s="20">
        <f t="shared" si="5"/>
        <v>119</v>
      </c>
      <c r="N22" s="20">
        <f t="shared" si="5"/>
        <v>92</v>
      </c>
      <c r="O22" s="20">
        <f t="shared" si="5"/>
        <v>73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1434</v>
      </c>
    </row>
    <row r="23" spans="1:36" s="47" customFormat="1" x14ac:dyDescent="0.25">
      <c r="A23" s="48" t="s">
        <v>26</v>
      </c>
      <c r="B23" s="19">
        <f>+B17+B19+B21</f>
        <v>221</v>
      </c>
      <c r="C23" s="19">
        <f t="shared" si="5"/>
        <v>419.9</v>
      </c>
      <c r="D23" s="19">
        <f t="shared" si="5"/>
        <v>110.5</v>
      </c>
      <c r="E23" s="19">
        <f t="shared" si="5"/>
        <v>287.3</v>
      </c>
      <c r="F23" s="19">
        <f t="shared" si="5"/>
        <v>150.28</v>
      </c>
      <c r="G23" s="19">
        <f t="shared" si="5"/>
        <v>163.54</v>
      </c>
      <c r="H23" s="19">
        <f t="shared" si="5"/>
        <v>362.44</v>
      </c>
      <c r="I23" s="19">
        <f t="shared" si="5"/>
        <v>676.26</v>
      </c>
      <c r="J23" s="19">
        <f t="shared" si="5"/>
        <v>853.06</v>
      </c>
      <c r="K23" s="19">
        <f t="shared" si="5"/>
        <v>910.52</v>
      </c>
      <c r="L23" s="19">
        <f t="shared" si="5"/>
        <v>928.19999999999993</v>
      </c>
      <c r="M23" s="19">
        <f t="shared" si="5"/>
        <v>525.98</v>
      </c>
      <c r="N23" s="19">
        <f t="shared" si="5"/>
        <v>406.64</v>
      </c>
      <c r="O23" s="19">
        <f t="shared" si="5"/>
        <v>322.65999999999997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6338.28</v>
      </c>
    </row>
    <row r="24" spans="1:36" x14ac:dyDescent="0.25">
      <c r="A24" s="13" t="s">
        <v>28</v>
      </c>
      <c r="B24" s="34">
        <v>20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97.6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97.6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20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97.6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97.6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10.62</v>
      </c>
      <c r="H40" s="36"/>
      <c r="I40" s="36"/>
      <c r="J40" s="36"/>
      <c r="K40" s="36"/>
      <c r="L40" s="36"/>
      <c r="M40" s="36">
        <v>14.84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25.46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46.940399999999997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65.592799999999997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112.53319999999999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10.62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14.84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25.46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46.940399999999997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65.592799999999997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112.53319999999999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380.44</v>
      </c>
      <c r="C49" s="44">
        <v>505.71</v>
      </c>
      <c r="D49" s="44">
        <v>503.19</v>
      </c>
      <c r="E49" s="44">
        <v>672.04</v>
      </c>
      <c r="F49" s="44">
        <v>428.73</v>
      </c>
      <c r="G49" s="44">
        <v>426.94</v>
      </c>
      <c r="H49" s="44">
        <v>369.83</v>
      </c>
      <c r="I49" s="44">
        <v>808.79</v>
      </c>
      <c r="J49" s="44">
        <v>649.85</v>
      </c>
      <c r="K49" s="44">
        <v>650.12</v>
      </c>
      <c r="L49" s="44">
        <v>874.98</v>
      </c>
      <c r="M49" s="45">
        <v>554.27</v>
      </c>
      <c r="N49" s="45">
        <v>713.23</v>
      </c>
      <c r="O49" s="45">
        <v>314.7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7852.8200000000006</v>
      </c>
    </row>
    <row r="50" spans="1:34" x14ac:dyDescent="0.25">
      <c r="A50" s="17" t="s">
        <v>1</v>
      </c>
      <c r="B50" s="44">
        <v>355.68</v>
      </c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355.68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40.43</v>
      </c>
      <c r="D52" s="44">
        <v>56.34</v>
      </c>
      <c r="E52" s="44"/>
      <c r="F52" s="44"/>
      <c r="G52" s="44"/>
      <c r="H52" s="44"/>
      <c r="I52" s="44"/>
      <c r="J52" s="44">
        <v>501.72</v>
      </c>
      <c r="K52" s="44">
        <v>928.3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1526.79</v>
      </c>
    </row>
    <row r="53" spans="1:34" x14ac:dyDescent="0.25">
      <c r="A53" s="17" t="s">
        <v>18</v>
      </c>
      <c r="B53" s="44">
        <v>101.01</v>
      </c>
      <c r="C53" s="44">
        <v>191.85</v>
      </c>
      <c r="D53" s="44">
        <v>127.93</v>
      </c>
      <c r="E53" s="44">
        <v>381.85</v>
      </c>
      <c r="F53" s="44">
        <v>0</v>
      </c>
      <c r="G53" s="44"/>
      <c r="H53" s="44">
        <v>72.819999999999993</v>
      </c>
      <c r="I53" s="44">
        <v>302.73</v>
      </c>
      <c r="J53" s="44">
        <v>264.70999999999998</v>
      </c>
      <c r="K53" s="44">
        <v>124.21</v>
      </c>
      <c r="L53" s="44">
        <v>106.91</v>
      </c>
      <c r="M53" s="45"/>
      <c r="N53" s="45"/>
      <c r="O53" s="45">
        <v>270.66000000000003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1944.6800000000003</v>
      </c>
    </row>
    <row r="54" spans="1:34" x14ac:dyDescent="0.25">
      <c r="A54" s="17" t="s">
        <v>114</v>
      </c>
      <c r="B54" s="44">
        <v>18.87</v>
      </c>
      <c r="C54" s="44"/>
      <c r="D54" s="44"/>
      <c r="E54" s="44"/>
      <c r="F54" s="44">
        <v>58.86</v>
      </c>
      <c r="G54" s="44"/>
      <c r="H54" s="44"/>
      <c r="I54" s="44"/>
      <c r="J54" s="44">
        <v>17.87</v>
      </c>
      <c r="K54" s="44"/>
      <c r="L54" s="44"/>
      <c r="M54" s="45"/>
      <c r="N54" s="45">
        <v>9.7200000000000006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105.32000000000001</v>
      </c>
    </row>
    <row r="55" spans="1:34" x14ac:dyDescent="0.25">
      <c r="A55" s="17" t="s">
        <v>52</v>
      </c>
      <c r="B55" s="44">
        <v>0</v>
      </c>
      <c r="C55" s="44">
        <v>108.33</v>
      </c>
      <c r="D55" s="44">
        <v>108.87</v>
      </c>
      <c r="E55" s="44">
        <v>1.82</v>
      </c>
      <c r="F55" s="44"/>
      <c r="G55" s="44">
        <v>38.630000000000003</v>
      </c>
      <c r="H55" s="44"/>
      <c r="I55" s="44">
        <v>41.58</v>
      </c>
      <c r="J55" s="44"/>
      <c r="K55" s="44">
        <v>27.24</v>
      </c>
      <c r="L55" s="44">
        <v>236.41</v>
      </c>
      <c r="M55" s="45">
        <v>118.98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681.86</v>
      </c>
    </row>
    <row r="56" spans="1:34" x14ac:dyDescent="0.25">
      <c r="A56" s="17" t="s">
        <v>2</v>
      </c>
      <c r="B56" s="44">
        <v>19.940000000000001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19.940000000000001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28.93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28.93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1208.04</v>
      </c>
      <c r="C64" s="53">
        <f t="shared" ref="C64:AG64" si="21">+C15+C23+C31+C39+C47+C48+C49+C50+C51+C52+C53+C54+C55+C56+C57+C58+C59+C60+C61+C62+C63</f>
        <v>1418.2199999999998</v>
      </c>
      <c r="D64" s="53">
        <f t="shared" si="21"/>
        <v>910.33</v>
      </c>
      <c r="E64" s="53">
        <f t="shared" si="21"/>
        <v>1412.01</v>
      </c>
      <c r="F64" s="53">
        <f t="shared" si="21"/>
        <v>698.07</v>
      </c>
      <c r="G64" s="53">
        <f t="shared" si="21"/>
        <v>710.55039999999997</v>
      </c>
      <c r="H64" s="53">
        <f t="shared" si="21"/>
        <v>825.08999999999992</v>
      </c>
      <c r="I64" s="53">
        <f t="shared" si="21"/>
        <v>1851.56</v>
      </c>
      <c r="J64" s="53">
        <f t="shared" si="21"/>
        <v>2379.21</v>
      </c>
      <c r="K64" s="53">
        <f t="shared" si="21"/>
        <v>2781.3199999999993</v>
      </c>
      <c r="L64" s="53">
        <f t="shared" si="21"/>
        <v>2194.6</v>
      </c>
      <c r="M64" s="53">
        <f t="shared" si="21"/>
        <v>1298.8227999999999</v>
      </c>
      <c r="N64" s="53">
        <f t="shared" si="21"/>
        <v>1197.5899999999999</v>
      </c>
      <c r="O64" s="53">
        <f t="shared" si="21"/>
        <v>908.02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19793.433199999999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D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1208.42</v>
      </c>
      <c r="C67" s="57">
        <f t="shared" ref="C67:L67" si="23">C12</f>
        <v>1417.09</v>
      </c>
      <c r="D67" s="57">
        <f t="shared" si="23"/>
        <v>906.2</v>
      </c>
      <c r="E67" s="57">
        <f t="shared" si="23"/>
        <v>1411.39</v>
      </c>
      <c r="F67" s="57">
        <f t="shared" si="23"/>
        <v>719.29</v>
      </c>
      <c r="G67" s="57">
        <f t="shared" si="23"/>
        <v>709.74</v>
      </c>
      <c r="H67" s="57">
        <f t="shared" si="23"/>
        <v>823.7</v>
      </c>
      <c r="I67" s="57">
        <f t="shared" si="23"/>
        <v>1852.04</v>
      </c>
      <c r="J67" s="57">
        <f t="shared" si="23"/>
        <v>2374.25</v>
      </c>
      <c r="K67" s="57">
        <f t="shared" si="23"/>
        <v>2778.83</v>
      </c>
      <c r="L67" s="57">
        <f t="shared" si="23"/>
        <v>2191.5700000000002</v>
      </c>
      <c r="M67" s="57">
        <f t="shared" si="22"/>
        <v>1289.19</v>
      </c>
      <c r="N67" s="57">
        <f t="shared" si="22"/>
        <v>1196.76</v>
      </c>
      <c r="O67" s="57">
        <f t="shared" si="22"/>
        <v>910.26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19788.729999999996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1208.42</v>
      </c>
      <c r="C69" s="59">
        <f t="shared" ref="C69:AG69" si="25">+C67+C68</f>
        <v>1417.09</v>
      </c>
      <c r="D69" s="59">
        <f t="shared" si="25"/>
        <v>906.2</v>
      </c>
      <c r="E69" s="59">
        <f t="shared" si="25"/>
        <v>1411.39</v>
      </c>
      <c r="F69" s="59">
        <f t="shared" si="25"/>
        <v>719.29</v>
      </c>
      <c r="G69" s="59">
        <f t="shared" si="25"/>
        <v>709.74</v>
      </c>
      <c r="H69" s="59">
        <f t="shared" si="25"/>
        <v>823.7</v>
      </c>
      <c r="I69" s="59">
        <f t="shared" si="25"/>
        <v>1852.04</v>
      </c>
      <c r="J69" s="59">
        <f t="shared" si="25"/>
        <v>2374.25</v>
      </c>
      <c r="K69" s="59">
        <f t="shared" si="25"/>
        <v>2778.83</v>
      </c>
      <c r="L69" s="59">
        <f t="shared" si="25"/>
        <v>2191.5700000000002</v>
      </c>
      <c r="M69" s="59">
        <f t="shared" si="25"/>
        <v>1289.19</v>
      </c>
      <c r="N69" s="59">
        <f t="shared" si="25"/>
        <v>1196.76</v>
      </c>
      <c r="O69" s="59">
        <f t="shared" si="25"/>
        <v>910.26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19788.729999999996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-0.38000000000010914</v>
      </c>
      <c r="C70" s="57">
        <f t="shared" si="26"/>
        <v>1.1299999999998818</v>
      </c>
      <c r="D70" s="57">
        <f t="shared" si="26"/>
        <v>4.1299999999999955</v>
      </c>
      <c r="E70" s="57">
        <f t="shared" si="26"/>
        <v>0.61999999999989086</v>
      </c>
      <c r="F70" s="57">
        <f t="shared" si="26"/>
        <v>-21.219999999999914</v>
      </c>
      <c r="G70" s="57">
        <f t="shared" si="26"/>
        <v>0.81039999999995871</v>
      </c>
      <c r="H70" s="57">
        <f t="shared" si="26"/>
        <v>1.3899999999998727</v>
      </c>
      <c r="I70" s="57">
        <f t="shared" si="26"/>
        <v>-0.48000000000001819</v>
      </c>
      <c r="J70" s="57">
        <f t="shared" si="26"/>
        <v>4.9600000000000364</v>
      </c>
      <c r="K70" s="57">
        <f t="shared" si="26"/>
        <v>2.489999999999327</v>
      </c>
      <c r="L70" s="57">
        <f t="shared" si="26"/>
        <v>3.0299999999997453</v>
      </c>
      <c r="M70" s="57">
        <f t="shared" si="26"/>
        <v>9.632799999999861</v>
      </c>
      <c r="N70" s="57">
        <f t="shared" si="26"/>
        <v>0.82999999999992724</v>
      </c>
      <c r="O70" s="57">
        <f t="shared" si="26"/>
        <v>-2.2400000000000091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4.7031999999984464</v>
      </c>
    </row>
    <row r="71" spans="1:34" ht="112.5" customHeight="1" x14ac:dyDescent="0.25">
      <c r="A71" s="77" t="s">
        <v>96</v>
      </c>
      <c r="B71" s="14"/>
      <c r="C71" s="14" t="s">
        <v>131</v>
      </c>
      <c r="D71" s="14"/>
      <c r="E71" s="14"/>
      <c r="F71" s="14" t="s">
        <v>132</v>
      </c>
      <c r="G71" s="14"/>
      <c r="H71" s="14"/>
      <c r="I71" s="14"/>
      <c r="J71" s="14"/>
      <c r="K71" s="14"/>
      <c r="L71" s="14"/>
      <c r="M71" s="29" t="s">
        <v>133</v>
      </c>
      <c r="N71" s="29"/>
      <c r="O71" s="29" t="s">
        <v>134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O72" s="12" t="s">
        <v>135</v>
      </c>
      <c r="AH72" s="47"/>
    </row>
    <row r="73" spans="1:34" x14ac:dyDescent="0.25">
      <c r="O73" s="12" t="s">
        <v>136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415.49</v>
      </c>
      <c r="C12" s="26">
        <v>1997.47</v>
      </c>
      <c r="D12" s="26">
        <v>1349.35</v>
      </c>
      <c r="E12" s="26">
        <v>1595.86</v>
      </c>
      <c r="F12" s="26">
        <v>1300.67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6658.84</v>
      </c>
      <c r="AI12" s="26">
        <v>6658.84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</v>
      </c>
      <c r="C15" s="23">
        <v>16</v>
      </c>
      <c r="D15" s="23">
        <v>166.5</v>
      </c>
      <c r="E15" s="23">
        <v>250</v>
      </c>
      <c r="F15" s="23">
        <v>12.5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467</v>
      </c>
    </row>
    <row r="16" spans="1:36" s="32" customFormat="1" x14ac:dyDescent="0.25">
      <c r="A16" s="30" t="s">
        <v>20</v>
      </c>
      <c r="B16" s="31">
        <v>5</v>
      </c>
      <c r="C16" s="31">
        <v>145</v>
      </c>
      <c r="D16" s="31">
        <v>69</v>
      </c>
      <c r="E16" s="31">
        <v>76</v>
      </c>
      <c r="F16" s="31">
        <v>76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371</v>
      </c>
      <c r="AJ16" s="70"/>
    </row>
    <row r="17" spans="1:36" s="47" customFormat="1" x14ac:dyDescent="0.25">
      <c r="A17" s="46" t="s">
        <v>27</v>
      </c>
      <c r="B17" s="22">
        <f>B16*$B$8</f>
        <v>22.1</v>
      </c>
      <c r="C17" s="22">
        <f>C16*$B$8</f>
        <v>640.9</v>
      </c>
      <c r="D17" s="22">
        <f t="shared" ref="D17:AG17" si="2">D16*$B$8</f>
        <v>304.98</v>
      </c>
      <c r="E17" s="22">
        <f t="shared" si="2"/>
        <v>335.92</v>
      </c>
      <c r="F17" s="22">
        <f t="shared" si="2"/>
        <v>335.92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1639.8200000000002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AG23" si="5">+C16+C18+C20</f>
        <v>145</v>
      </c>
      <c r="D22" s="20">
        <f t="shared" si="5"/>
        <v>69</v>
      </c>
      <c r="E22" s="20">
        <f t="shared" si="5"/>
        <v>76</v>
      </c>
      <c r="F22" s="20">
        <f t="shared" si="5"/>
        <v>76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371</v>
      </c>
    </row>
    <row r="23" spans="1:36" s="47" customFormat="1" x14ac:dyDescent="0.25">
      <c r="A23" s="48" t="s">
        <v>26</v>
      </c>
      <c r="B23" s="19">
        <f>+B17+B19+B21</f>
        <v>22.1</v>
      </c>
      <c r="C23" s="19">
        <f t="shared" si="5"/>
        <v>640.9</v>
      </c>
      <c r="D23" s="19">
        <f t="shared" si="5"/>
        <v>304.98</v>
      </c>
      <c r="E23" s="19">
        <f t="shared" si="5"/>
        <v>335.92</v>
      </c>
      <c r="F23" s="19">
        <f t="shared" si="5"/>
        <v>335.92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1639.8200000000002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215.07</v>
      </c>
      <c r="C49" s="44">
        <v>1170.67</v>
      </c>
      <c r="D49" s="44">
        <v>638.73</v>
      </c>
      <c r="E49" s="44">
        <v>765.37</v>
      </c>
      <c r="F49" s="44">
        <v>709.89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3499.73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125.68</v>
      </c>
      <c r="C53" s="44">
        <v>177.63</v>
      </c>
      <c r="D53" s="44">
        <v>224.65</v>
      </c>
      <c r="E53" s="44">
        <v>242.43</v>
      </c>
      <c r="F53" s="44">
        <v>214.47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984.86000000000013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30.97</v>
      </c>
      <c r="C55" s="44"/>
      <c r="D55" s="44">
        <v>17.11</v>
      </c>
      <c r="E55" s="44"/>
      <c r="F55" s="44">
        <v>27.03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415.82000000000005</v>
      </c>
      <c r="C64" s="53">
        <f t="shared" ref="C64:AG64" si="21">+C15+C23+C31+C39+C47+C48+C49+C50+C51+C52+C53+C54+C55+C56+C57+C58+C59+C60+C61+C62+C63</f>
        <v>2005.2000000000003</v>
      </c>
      <c r="D64" s="53">
        <f t="shared" si="21"/>
        <v>1351.97</v>
      </c>
      <c r="E64" s="53">
        <f t="shared" si="21"/>
        <v>1593.72</v>
      </c>
      <c r="F64" s="53">
        <f t="shared" si="21"/>
        <v>1299.81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6666.52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415.49</v>
      </c>
      <c r="C67" s="57">
        <f t="shared" ref="C67:L67" si="23">C12</f>
        <v>1997.47</v>
      </c>
      <c r="D67" s="57">
        <f t="shared" si="23"/>
        <v>1349.35</v>
      </c>
      <c r="E67" s="57">
        <f t="shared" si="23"/>
        <v>1595.86</v>
      </c>
      <c r="F67" s="57">
        <f t="shared" si="23"/>
        <v>1300.67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6658.84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415.49</v>
      </c>
      <c r="C69" s="59">
        <f t="shared" ref="C69:AG69" si="25">+C67+C68</f>
        <v>1997.47</v>
      </c>
      <c r="D69" s="59">
        <f t="shared" si="25"/>
        <v>1349.35</v>
      </c>
      <c r="E69" s="59">
        <f t="shared" si="25"/>
        <v>1595.86</v>
      </c>
      <c r="F69" s="59">
        <f t="shared" si="25"/>
        <v>1300.67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6658.84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0.33000000000004093</v>
      </c>
      <c r="C70" s="57">
        <f t="shared" si="26"/>
        <v>7.7300000000002456</v>
      </c>
      <c r="D70" s="57">
        <f t="shared" si="26"/>
        <v>2.6200000000001182</v>
      </c>
      <c r="E70" s="57">
        <f t="shared" si="26"/>
        <v>-2.1399999999998727</v>
      </c>
      <c r="F70" s="57">
        <f t="shared" si="26"/>
        <v>-0.86000000000012733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7.6800000000004047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 t="s">
        <v>137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34" sqref="AH3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1612.73</v>
      </c>
      <c r="C12" s="26">
        <v>1400.51</v>
      </c>
      <c r="D12" s="26">
        <v>617.99</v>
      </c>
      <c r="E12" s="26">
        <v>1042.8699999999999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4674.0999999999995</v>
      </c>
      <c r="AI12" s="26">
        <v>4674.08</v>
      </c>
      <c r="AJ12" s="69">
        <f>+AI12-AH12</f>
        <v>-1.9999999999527063E-2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346</v>
      </c>
      <c r="C15" s="23">
        <v>325</v>
      </c>
      <c r="D15" s="23">
        <v>82.5</v>
      </c>
      <c r="E15" s="23">
        <v>133.30000000000001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886.8</v>
      </c>
    </row>
    <row r="16" spans="1:36" s="32" customFormat="1" x14ac:dyDescent="0.25">
      <c r="A16" s="30" t="s">
        <v>20</v>
      </c>
      <c r="B16" s="31">
        <v>99</v>
      </c>
      <c r="C16" s="31">
        <v>69</v>
      </c>
      <c r="D16" s="31">
        <v>40</v>
      </c>
      <c r="E16" s="31">
        <v>63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271</v>
      </c>
      <c r="AJ16" s="70"/>
    </row>
    <row r="17" spans="1:36" s="47" customFormat="1" x14ac:dyDescent="0.25">
      <c r="A17" s="46" t="s">
        <v>27</v>
      </c>
      <c r="B17" s="22">
        <f>B16*$B$8</f>
        <v>437.58</v>
      </c>
      <c r="C17" s="22">
        <f>C16*$B$8</f>
        <v>304.98</v>
      </c>
      <c r="D17" s="22">
        <f t="shared" ref="D17:AG17" si="2">D16*$B$8</f>
        <v>176.8</v>
      </c>
      <c r="E17" s="22">
        <f t="shared" si="2"/>
        <v>278.45999999999998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1197.82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99</v>
      </c>
      <c r="C22" s="20">
        <f t="shared" ref="C22:AG23" si="5">+C16+C18+C20</f>
        <v>69</v>
      </c>
      <c r="D22" s="20">
        <f t="shared" si="5"/>
        <v>40</v>
      </c>
      <c r="E22" s="20">
        <f t="shared" si="5"/>
        <v>63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271</v>
      </c>
    </row>
    <row r="23" spans="1:36" s="47" customFormat="1" x14ac:dyDescent="0.25">
      <c r="A23" s="48" t="s">
        <v>26</v>
      </c>
      <c r="B23" s="19">
        <f>+B17+B19+B21</f>
        <v>437.58</v>
      </c>
      <c r="C23" s="19">
        <f t="shared" si="5"/>
        <v>304.98</v>
      </c>
      <c r="D23" s="19">
        <f t="shared" si="5"/>
        <v>176.8</v>
      </c>
      <c r="E23" s="19">
        <f t="shared" si="5"/>
        <v>278.45999999999998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1197.82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132.6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132.6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132.6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132.6</v>
      </c>
    </row>
    <row r="40" spans="1:34" x14ac:dyDescent="0.25">
      <c r="A40" s="13" t="s">
        <v>43</v>
      </c>
      <c r="B40" s="36"/>
      <c r="C40" s="36"/>
      <c r="D40" s="36"/>
      <c r="E40" s="36">
        <v>0.79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0.79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3.4918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3.4918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0.79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0.79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3.4918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3.4918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831.16</v>
      </c>
      <c r="C49" s="44">
        <v>775.85</v>
      </c>
      <c r="D49" s="44">
        <v>358.61</v>
      </c>
      <c r="E49" s="44">
        <v>410.48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2376.1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>
        <v>85.42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85.42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1614.7399999999998</v>
      </c>
      <c r="C64" s="53">
        <f t="shared" ref="C64:AG64" si="21">+C15+C23+C31+C39+C47+C48+C49+C50+C51+C52+C53+C54+C55+C56+C57+C58+C59+C60+C61+C62+C63</f>
        <v>1405.83</v>
      </c>
      <c r="D64" s="53">
        <f t="shared" si="21"/>
        <v>617.91000000000008</v>
      </c>
      <c r="E64" s="53">
        <f t="shared" si="21"/>
        <v>1043.7518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4682.2317999999996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1612.73</v>
      </c>
      <c r="C67" s="57">
        <f t="shared" ref="C67:L67" si="23">C12</f>
        <v>1400.51</v>
      </c>
      <c r="D67" s="57">
        <f t="shared" si="23"/>
        <v>617.99</v>
      </c>
      <c r="E67" s="57">
        <f t="shared" si="23"/>
        <v>1042.8699999999999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4674.0999999999995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1612.73</v>
      </c>
      <c r="C69" s="59">
        <f t="shared" ref="C69:AG69" si="25">+C67+C68</f>
        <v>1400.51</v>
      </c>
      <c r="D69" s="59">
        <f t="shared" si="25"/>
        <v>617.99</v>
      </c>
      <c r="E69" s="59">
        <f t="shared" si="25"/>
        <v>1042.8699999999999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4674.0999999999995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2.0099999999997635</v>
      </c>
      <c r="C70" s="57">
        <f t="shared" si="26"/>
        <v>5.3199999999999363</v>
      </c>
      <c r="D70" s="57">
        <f t="shared" si="26"/>
        <v>-7.999999999992724E-2</v>
      </c>
      <c r="E70" s="57">
        <f t="shared" si="26"/>
        <v>0.88180000000011205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8.1317999999998847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829.6</v>
      </c>
      <c r="C12" s="26">
        <v>1220.57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2050.17</v>
      </c>
      <c r="AI12" s="26">
        <v>2050.17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47.5</v>
      </c>
    </row>
    <row r="16" spans="1:36" s="32" customFormat="1" x14ac:dyDescent="0.25">
      <c r="A16" s="30" t="s">
        <v>20</v>
      </c>
      <c r="B16" s="31">
        <v>102</v>
      </c>
      <c r="C16" s="31">
        <v>127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229</v>
      </c>
      <c r="AJ16" s="70"/>
    </row>
    <row r="17" spans="1:36" s="47" customFormat="1" x14ac:dyDescent="0.25">
      <c r="A17" s="46" t="s">
        <v>27</v>
      </c>
      <c r="B17" s="22">
        <f>B16*$B$8</f>
        <v>450.84</v>
      </c>
      <c r="C17" s="22">
        <f>C16*$B$8</f>
        <v>561.34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1012.1800000000001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102</v>
      </c>
      <c r="C22" s="20">
        <f t="shared" ref="C22:AG23" si="5">+C16+C18+C20</f>
        <v>127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229</v>
      </c>
    </row>
    <row r="23" spans="1:36" s="47" customFormat="1" x14ac:dyDescent="0.25">
      <c r="A23" s="48" t="s">
        <v>26</v>
      </c>
      <c r="B23" s="19">
        <f>+B17+B19+B21</f>
        <v>450.84</v>
      </c>
      <c r="C23" s="19">
        <f t="shared" si="5"/>
        <v>561.34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1012.1800000000001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310.36</v>
      </c>
      <c r="C49" s="44">
        <v>631.5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941.86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43.87</v>
      </c>
      <c r="C53" s="44">
        <v>75.900000000000006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119.77000000000001</v>
      </c>
    </row>
    <row r="54" spans="1:34" x14ac:dyDescent="0.25">
      <c r="A54" s="17" t="s">
        <v>114</v>
      </c>
      <c r="B54" s="44"/>
      <c r="C54" s="44">
        <v>7.16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7.16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852.57</v>
      </c>
      <c r="C64" s="53">
        <f t="shared" ref="C64:AG64" si="21">+C15+C23+C31+C39+C47+C48+C49+C50+C51+C52+C53+C54+C55+C56+C57+C58+C59+C60+C61+C62+C63</f>
        <v>1275.9000000000003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2128.4700000000003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829.6</v>
      </c>
      <c r="C67" s="57">
        <f t="shared" ref="C67:L67" si="23">C12</f>
        <v>1220.57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2050.17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847.6</v>
      </c>
      <c r="C69" s="59">
        <f t="shared" ref="C69:AG69" si="25">+C67+C68</f>
        <v>1220.57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2068.17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4.9700000000000273</v>
      </c>
      <c r="C70" s="57">
        <f t="shared" si="26"/>
        <v>55.330000000000382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60.300000000000409</v>
      </c>
    </row>
    <row r="71" spans="1:34" ht="102.75" customHeight="1" x14ac:dyDescent="0.25">
      <c r="A71" s="77" t="s">
        <v>96</v>
      </c>
      <c r="B71" s="14"/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732.17</v>
      </c>
      <c r="C12" s="26">
        <v>1430.36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2162.5299999999997</v>
      </c>
      <c r="AI12" s="26"/>
      <c r="AJ12" s="69">
        <f>+AI12-AH12</f>
        <v>-2162.5299999999997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86</v>
      </c>
      <c r="C16" s="31">
        <v>226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312</v>
      </c>
      <c r="AJ16" s="70"/>
    </row>
    <row r="17" spans="1:36" s="47" customFormat="1" x14ac:dyDescent="0.25">
      <c r="A17" s="46" t="s">
        <v>27</v>
      </c>
      <c r="B17" s="22">
        <f>B16*$B$8</f>
        <v>375.82</v>
      </c>
      <c r="C17" s="22">
        <f>C16*$B$8</f>
        <v>987.62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1363.44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226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312</v>
      </c>
    </row>
    <row r="23" spans="1:36" s="47" customFormat="1" x14ac:dyDescent="0.25">
      <c r="A23" s="48" t="s">
        <v>26</v>
      </c>
      <c r="B23" s="19">
        <f>+B17+B19+B21</f>
        <v>375.82</v>
      </c>
      <c r="C23" s="19">
        <f t="shared" si="5"/>
        <v>987.62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1363.44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315.39</v>
      </c>
      <c r="C49" s="44">
        <v>491.72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807.11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42.28</v>
      </c>
      <c r="C53" s="44">
        <v>26.15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68.430000000000007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733.49</v>
      </c>
      <c r="C64" s="53">
        <f t="shared" ref="C64:AG64" si="21">+C15+C23+C31+C39+C47+C48+C49+C50+C51+C52+C53+C54+C55+C56+C57+C58+C59+C60+C61+C62+C63</f>
        <v>1505.4900000000002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2238.9800000000005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732.17</v>
      </c>
      <c r="C67" s="57">
        <f t="shared" ref="C67:L67" si="23">C12</f>
        <v>1430.36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2162.5299999999997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732.17</v>
      </c>
      <c r="C69" s="59">
        <f t="shared" ref="C69:AG69" si="25">+C67+C68</f>
        <v>1430.36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2162.5299999999997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1.32000000000005</v>
      </c>
      <c r="C70" s="57">
        <f t="shared" si="26"/>
        <v>75.130000000000337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76.450000000000387</v>
      </c>
    </row>
    <row r="71" spans="1:34" ht="96" customHeight="1" x14ac:dyDescent="0.25">
      <c r="A71" s="77" t="s">
        <v>96</v>
      </c>
      <c r="B71" s="14" t="s">
        <v>139</v>
      </c>
      <c r="C71" s="14" t="s">
        <v>140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2022-04-11T14:34:32Z</dcterms:modified>
</cp:coreProperties>
</file>