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16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P47" i="40" l="1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Q64" i="40" l="1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D64" i="40"/>
  <c r="D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<sst xmlns="http://schemas.openxmlformats.org/spreadsheetml/2006/main" count="709" uniqueCount="128">
  <si>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</si>
  <si>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</si>
  <si>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</si>
  <si>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</si>
  <si>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</si>
  <si>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</si>
  <si>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</si>
  <si>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</si>
  <si>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</si>
  <si>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</si>
  <si>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</si>
  <si>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</si>
  <si>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</si>
  <si>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</si>
  <si>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</si>
  <si>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</si>
  <si>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</si>
  <si>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</si>
  <si>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</si>
  <si>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</si>
  <si>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</si>
  <si>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</si>
  <si>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</si>
  <si>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</si>
  <si>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</si>
  <si>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</si>
  <si>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</si>
  <si>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</si>
  <si>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</si>
  <si>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</si>
  <si>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</si>
  <si>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</si>
  <si>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</si>
  <si>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</si>
  <si>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</si>
  <si>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</si>
  <si>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</si>
  <si>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</si>
  <si>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</si>
  <si>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</si>
  <si>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</si>
  <si>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</si>
  <si>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</si>
  <si>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</si>
  <si>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</si>
  <si>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</si>
  <si>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</si>
  <si>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</si>
  <si>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</si>
  <si>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</si>
  <si>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</si>
  <si>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</si>
  <si>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</si>
  <si>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</si>
  <si>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</si>
  <si>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</si>
  <si>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</si>
  <si>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</si>
  <si>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</si>
  <si>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</si>
  <si>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</si>
  <si>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</si>
  <si>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</si>
  <si>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</si>
  <si>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</si>
  <si>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</si>
  <si>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</si>
  <si>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</si>
  <si>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</si>
  <si>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</si>
  <si>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</si>
  <si>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</si>
  <si>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</si>
  <si>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</si>
  <si>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</si>
  <si>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</si>
  <si>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</si>
  <si>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</si>
  <si>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</si>
  <si>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</si>
  <si>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</si>
  <si>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</si>
  <si>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</si>
  <si>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</si>
  <si>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</si>
  <si>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</si>
  <si>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</si>
  <si>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</si>
  <si>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</si>
  <si>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</si>
  <si>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</si>
  <si>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</si>
  <si>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</si>
  <si>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</si>
  <si>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</si>
  <si>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</si>
  <si>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</si>
  <si>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</si>
  <si>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</si>
  <si>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</si>
  <si>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</si>
  <si>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</si>
  <si>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</si>
  <si>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</si>
  <si>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</si>
  <si>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</si>
  <si>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</si>
  <si>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</si>
  <si>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</si>
  <si>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</si>
  <si>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</si>
  <si>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</si>
  <si>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</si>
  <si>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</si>
  <si>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</si>
  <si>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</si>
  <si>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</si>
  <si>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</si>
  <si>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</si>
  <si>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</si>
  <si>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</si>
  <si>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</si>
  <si>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</si>
  <si>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25.00f/c</t>
  </si>
  <si>
    <t>116.50F/C</t>
  </si>
  <si>
    <t>142.50F/C</t>
  </si>
  <si>
    <t>FALTANTE DE 1 PAGO</t>
  </si>
  <si>
    <t>MOVIL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</si>
</sst>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28852.190000000006</v>
      </c>
      <c r="D2" s="43">
        <f>EXQUISITECES!AH12</f>
        <v>0</v>
      </c>
      <c r="E2" s="43">
        <f>HOYADA!AH12</f>
        <v>0</v>
      </c>
      <c r="F2" s="43">
        <f>FARMASTOP!AH12</f>
        <v>0</v>
      </c>
      <c r="G2" s="43">
        <f>BOCAS!AH12</f>
        <v>0</v>
      </c>
      <c r="H2" s="43">
        <f>LAGUNETICA!AH12</f>
        <v>0</v>
      </c>
      <c r="I2" s="43">
        <f>SANANTONIO!AH12</f>
        <v>0</v>
      </c>
      <c r="J2" s="43">
        <f>SUM(B2:I2)</f>
        <v>28852.190000000006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1255.4000000000001</v>
      </c>
      <c r="D3" s="43">
        <f>EXQUISITECES!AH15</f>
        <v>0</v>
      </c>
      <c r="E3" s="43">
        <f>HOYADA!AH15</f>
        <v>0</v>
      </c>
      <c r="F3" s="43">
        <f>FARMASTOP!AH15</f>
        <v>0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1255.4000000000001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2100</v>
      </c>
      <c r="D4" s="43">
        <f>EXQUISITECES!AH16</f>
        <v>0</v>
      </c>
      <c r="E4" s="43">
        <f>HOYADA!AH16</f>
        <v>0</v>
      </c>
      <c r="F4" s="43">
        <f>FARMASTOP!AH16</f>
        <v>0</v>
      </c>
      <c r="G4" s="43">
        <f>BOCAS!AH16</f>
        <v>0</v>
      </c>
      <c r="H4" s="43">
        <f>LAGUNETICA!AH16</f>
        <v>0</v>
      </c>
      <c r="I4" s="43">
        <f>SANANTONIO!AH16</f>
        <v>0</v>
      </c>
      <c r="J4" s="43">
        <f t="shared" si="0"/>
        <v>2100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9324.0000000000018</v>
      </c>
      <c r="D5" s="43">
        <f>EXQUISITECES!AH17</f>
        <v>0</v>
      </c>
      <c r="E5" s="43">
        <f>HOYADA!AH17</f>
        <v>0</v>
      </c>
      <c r="F5" s="43">
        <f>FARMASTOP!AH17</f>
        <v>0</v>
      </c>
      <c r="G5" s="43">
        <f>BOCAS!AH17</f>
        <v>0</v>
      </c>
      <c r="H5" s="43">
        <f>LAGUNETICA!AH17</f>
        <v>0</v>
      </c>
      <c r="I5" s="43">
        <f>SANANTONIO!AH17</f>
        <v>0</v>
      </c>
      <c r="J5" s="43">
        <f t="shared" si="0"/>
        <v>9324.0000000000018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2100</v>
      </c>
      <c r="D10" s="43">
        <f>EXQUISITECES!AH22</f>
        <v>0</v>
      </c>
      <c r="E10" s="43">
        <f>HOYADA!AH22</f>
        <v>0</v>
      </c>
      <c r="F10" s="43">
        <f>FARMASTOP!AH22</f>
        <v>0</v>
      </c>
      <c r="G10" s="43">
        <f>BOCAS!AH22</f>
        <v>0</v>
      </c>
      <c r="H10" s="43">
        <f>LAGUNETICA!AH22</f>
        <v>0</v>
      </c>
      <c r="I10" s="43">
        <f>SANANTONIO!AH22</f>
        <v>0</v>
      </c>
      <c r="J10" s="43">
        <f t="shared" si="0"/>
        <v>2100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9324.0000000000018</v>
      </c>
      <c r="D11" s="43">
        <f>EXQUISITECES!AH23</f>
        <v>0</v>
      </c>
      <c r="E11" s="43">
        <f>HOYADA!AH23</f>
        <v>0</v>
      </c>
      <c r="F11" s="43">
        <f>FARMASTOP!AH23</f>
        <v>0</v>
      </c>
      <c r="G11" s="43">
        <f>BOCAS!AH23</f>
        <v>0</v>
      </c>
      <c r="H11" s="43">
        <f>LAGUNETICA!AH23</f>
        <v>0</v>
      </c>
      <c r="I11" s="43">
        <f>SANANTONIO!AH23</f>
        <v>0</v>
      </c>
      <c r="J11" s="43">
        <f t="shared" si="0"/>
        <v>9324.0000000000018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252.45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252.45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1120.8780000000002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1120.8780000000002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252.45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252.45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1120.8780000000002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1120.8780000000002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87.47999999999999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87.47999999999999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388.41120000000001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388.41120000000001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87.47999999999999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87.47999999999999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388.41120000000001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388.41120000000001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10393.589999999998</v>
      </c>
      <c r="D37" s="43">
        <f>EXQUISITECES!AH49</f>
        <v>0</v>
      </c>
      <c r="E37" s="43">
        <f>HOYADA!AH49</f>
        <v>0</v>
      </c>
      <c r="F37" s="43">
        <f>FARMASTOP!AH49</f>
        <v>0</v>
      </c>
      <c r="G37" s="43">
        <f>BOCAS!AH49</f>
        <v>0</v>
      </c>
      <c r="H37" s="43">
        <f>LAGUNETICA!AH49</f>
        <v>0</v>
      </c>
      <c r="I37" s="43">
        <f>SANANTONIO!AH49</f>
        <v>0</v>
      </c>
      <c r="J37" s="43">
        <f t="shared" si="0"/>
        <v>10393.589999999998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18.739999999999998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18.739999999999998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2274.6099999999997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2274.6099999999997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3459.76</v>
      </c>
      <c r="D41" s="43">
        <f>EXQUISITECES!AH53</f>
        <v>0</v>
      </c>
      <c r="E41" s="43">
        <f>HOYADA!AH53</f>
        <v>0</v>
      </c>
      <c r="F41" s="43">
        <f>FARMASTOP!AH53</f>
        <v>0</v>
      </c>
      <c r="G41" s="43">
        <f>BOCAS!AH53</f>
        <v>0</v>
      </c>
      <c r="H41" s="43">
        <f>LAGUNETICA!AH53</f>
        <v>0</v>
      </c>
      <c r="I41" s="43">
        <f>SANANTONIO!AH53</f>
        <v>0</v>
      </c>
      <c r="J41" s="43">
        <f t="shared" si="0"/>
        <v>3459.76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100.22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100.22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736.22</v>
      </c>
      <c r="D43" s="43">
        <f>EXQUISITECES!AH55</f>
        <v>0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736.22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65.33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65.33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29137.159199999998</v>
      </c>
      <c r="D52" s="75">
        <f>EXQUISITECES!AH64</f>
        <v>0</v>
      </c>
      <c r="E52" s="75">
        <f>HOYADA!AH64</f>
        <v>0</v>
      </c>
      <c r="F52" s="75">
        <f>FARMASTOP!AH64</f>
        <v>0</v>
      </c>
      <c r="G52" s="75">
        <f>BOCAS!AH64</f>
        <v>0</v>
      </c>
      <c r="H52" s="75">
        <f>LAGUNETICA!AH64</f>
        <v>0</v>
      </c>
      <c r="I52" s="75">
        <f>SANANTONIO!AH64</f>
        <v>0</v>
      </c>
      <c r="J52" s="75">
        <f t="shared" si="0"/>
        <v>29137.159199999998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28852.190000000006</v>
      </c>
      <c r="D53" s="43">
        <f t="shared" si="1"/>
        <v>0</v>
      </c>
      <c r="E53" s="43">
        <f t="shared" si="1"/>
        <v>0</v>
      </c>
      <c r="F53" s="43">
        <f t="shared" si="1"/>
        <v>0</v>
      </c>
      <c r="G53" s="43">
        <f t="shared" si="1"/>
        <v>0</v>
      </c>
      <c r="H53" s="43">
        <f t="shared" si="1"/>
        <v>0</v>
      </c>
      <c r="I53" s="43">
        <f t="shared" si="1"/>
        <v>0</v>
      </c>
      <c r="J53" s="43">
        <f>J2</f>
        <v>28852.190000000006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284.96919999999227</v>
      </c>
      <c r="D54" s="43">
        <f t="shared" si="2"/>
        <v>0</v>
      </c>
      <c r="E54" s="43">
        <f t="shared" si="2"/>
        <v>0</v>
      </c>
      <c r="F54" s="43">
        <f t="shared" si="2"/>
        <v>0</v>
      </c>
      <c r="G54" s="43">
        <f t="shared" si="2"/>
        <v>0</v>
      </c>
      <c r="H54" s="43">
        <f t="shared" si="2"/>
        <v>0</v>
      </c>
      <c r="I54" s="43">
        <f t="shared" si="2"/>
        <v>0</v>
      </c>
      <c r="J54" s="43">
        <f>+J52-J53</f>
        <v>284.96919999999227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L57" activePane="bottomRight" state="frozen"/>
      <selection pane="topRight" activeCell="B1" sqref="B1"/>
      <selection pane="bottomLeft" activeCell="A5" sqref="A5"/>
      <selection pane="bottomRight" activeCell="N72" sqref="N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2899.25</v>
      </c>
      <c r="C12" s="26">
        <v>2389.46</v>
      </c>
      <c r="D12" s="26">
        <v>1677.28</v>
      </c>
      <c r="E12" s="26">
        <v>1392.54</v>
      </c>
      <c r="F12" s="26">
        <v>1004.37</v>
      </c>
      <c r="G12" s="26">
        <v>1286.5999999999999</v>
      </c>
      <c r="H12" s="26">
        <v>3885.04</v>
      </c>
      <c r="I12" s="26">
        <v>3954.75</v>
      </c>
      <c r="J12" s="26">
        <v>1923.57</v>
      </c>
      <c r="K12" s="26">
        <v>1898.58</v>
      </c>
      <c r="L12" s="26">
        <v>2314.56</v>
      </c>
      <c r="M12" s="26">
        <v>1210.6300000000001</v>
      </c>
      <c r="N12" s="26">
        <v>3015.56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28852.190000000006</v>
      </c>
      <c r="AI12" s="26"/>
      <c r="AJ12" s="69">
        <f>+AI12-AH12</f>
        <v>-28852.190000000006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7.5</v>
      </c>
      <c r="C15" s="23">
        <v>128.4</v>
      </c>
      <c r="D15" s="23">
        <v>184</v>
      </c>
      <c r="E15" s="23">
        <v>82.5</v>
      </c>
      <c r="F15" s="23">
        <v>116.5</v>
      </c>
      <c r="G15" s="23">
        <v>0</v>
      </c>
      <c r="H15" s="23">
        <v>0</v>
      </c>
      <c r="I15" s="23"/>
      <c r="J15" s="23">
        <v>174.5</v>
      </c>
      <c r="K15" s="23">
        <v>67.5</v>
      </c>
      <c r="L15" s="23">
        <v>258.5</v>
      </c>
      <c r="M15" s="23">
        <v>185.5</v>
      </c>
      <c r="N15" s="23">
        <v>50.5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1255.4000000000001</v>
      </c>
    </row>
    <row r="16" spans="1:36" s="32" customFormat="1" x14ac:dyDescent="0.25">
      <c r="A16" s="30" t="s">
        <v>20</v>
      </c>
      <c r="B16" s="31">
        <v>246</v>
      </c>
      <c r="C16" s="31">
        <v>180</v>
      </c>
      <c r="D16" s="31">
        <v>0</v>
      </c>
      <c r="E16" s="31">
        <v>0</v>
      </c>
      <c r="F16" s="31">
        <v>0</v>
      </c>
      <c r="G16" s="31">
        <v>135</v>
      </c>
      <c r="H16" s="31">
        <v>580</v>
      </c>
      <c r="I16" s="31">
        <v>508</v>
      </c>
      <c r="J16" s="31"/>
      <c r="K16" s="31"/>
      <c r="L16" s="31"/>
      <c r="M16" s="31"/>
      <c r="N16" s="31">
        <v>451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2100</v>
      </c>
      <c r="AJ16" s="70"/>
    </row>
    <row r="17" spans="1:36" s="47" customFormat="1" x14ac:dyDescent="0.25">
      <c r="A17" s="46" t="s">
        <v>27</v>
      </c>
      <c r="B17" s="22">
        <f>B16*$B$8</f>
        <v>1092.24</v>
      </c>
      <c r="C17" s="22">
        <f>C16*$B$8</f>
        <v>799.2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599.40000000000009</v>
      </c>
      <c r="H17" s="22">
        <f t="shared" si="2"/>
        <v>2575.2000000000003</v>
      </c>
      <c r="I17" s="22">
        <f t="shared" si="2"/>
        <v>2255.52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2002.4400000000003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9324.0000000000018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246</v>
      </c>
      <c r="C22" s="20">
        <f t="shared" ref="C22:AG23" si="5">+C16+C18+C20</f>
        <v>180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135</v>
      </c>
      <c r="H22" s="20">
        <f t="shared" si="5"/>
        <v>580</v>
      </c>
      <c r="I22" s="20">
        <f t="shared" si="5"/>
        <v>508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451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2100</v>
      </c>
    </row>
    <row r="23" spans="1:36" s="47" customFormat="1" x14ac:dyDescent="0.25">
      <c r="A23" s="48" t="s">
        <v>26</v>
      </c>
      <c r="B23" s="19">
        <f>+B17+B19+B21</f>
        <v>1092.24</v>
      </c>
      <c r="C23" s="19">
        <f t="shared" si="5"/>
        <v>799.2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599.40000000000009</v>
      </c>
      <c r="H23" s="19">
        <f t="shared" si="5"/>
        <v>2575.2000000000003</v>
      </c>
      <c r="I23" s="19">
        <f t="shared" si="5"/>
        <v>2255.52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2002.4400000000003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9324.0000000000018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24.64</v>
      </c>
      <c r="D32" s="36"/>
      <c r="E32" s="36"/>
      <c r="F32" s="36"/>
      <c r="G32" s="36"/>
      <c r="H32" s="36"/>
      <c r="I32" s="36">
        <v>168.24</v>
      </c>
      <c r="J32" s="36"/>
      <c r="K32" s="36"/>
      <c r="L32" s="36"/>
      <c r="M32" s="37"/>
      <c r="N32" s="37">
        <v>59.57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252.45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109.40160000000002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746.98560000000009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264.49080000000004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1120.8780000000002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24.64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168.24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59.57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252.45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109.40160000000002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746.98560000000009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264.49080000000004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1120.8780000000002</v>
      </c>
    </row>
    <row r="40" spans="1:34" x14ac:dyDescent="0.25">
      <c r="A40" s="13" t="s">
        <v>43</v>
      </c>
      <c r="B40" s="36">
        <v>52.58</v>
      </c>
      <c r="C40" s="36"/>
      <c r="D40" s="36"/>
      <c r="E40" s="36"/>
      <c r="F40" s="36"/>
      <c r="G40" s="36">
        <v>9.69</v>
      </c>
      <c r="H40" s="36">
        <v>6.02</v>
      </c>
      <c r="I40" s="36">
        <v>19.190000000000001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87.47999999999999</v>
      </c>
    </row>
    <row r="41" spans="1:34" s="47" customFormat="1" x14ac:dyDescent="0.25">
      <c r="A41" s="46" t="s">
        <v>44</v>
      </c>
      <c r="B41" s="22">
        <f>B40*$B$8</f>
        <v>233.45520000000002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43.023600000000002</v>
      </c>
      <c r="H41" s="22">
        <f t="shared" si="16"/>
        <v>26.7288</v>
      </c>
      <c r="I41" s="22">
        <f t="shared" si="16"/>
        <v>85.203600000000009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388.41120000000001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52.58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9.69</v>
      </c>
      <c r="H46" s="20">
        <f t="shared" si="19"/>
        <v>6.02</v>
      </c>
      <c r="I46" s="20">
        <f t="shared" si="19"/>
        <v>19.190000000000001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87.47999999999999</v>
      </c>
    </row>
    <row r="47" spans="1:34" s="47" customFormat="1" x14ac:dyDescent="0.25">
      <c r="A47" s="48" t="s">
        <v>48</v>
      </c>
      <c r="B47" s="19">
        <f>+B41+B43+B45</f>
        <v>233.45520000000002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43.023600000000002</v>
      </c>
      <c r="H47" s="19">
        <f t="shared" si="19"/>
        <v>26.7288</v>
      </c>
      <c r="I47" s="19">
        <f t="shared" si="19"/>
        <v>85.203600000000009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388.41120000000001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1113.5999999999999</v>
      </c>
      <c r="C49" s="44">
        <v>1132.53</v>
      </c>
      <c r="D49" s="44">
        <v>1123.3499999999999</v>
      </c>
      <c r="E49" s="44"/>
      <c r="F49" s="44">
        <v>769.89</v>
      </c>
      <c r="G49" s="44">
        <v>339.29</v>
      </c>
      <c r="H49" s="44">
        <v>1009.24</v>
      </c>
      <c r="I49" s="44">
        <v>635.12</v>
      </c>
      <c r="J49" s="44">
        <v>998.03</v>
      </c>
      <c r="K49" s="44"/>
      <c r="L49" s="44">
        <v>2050.98</v>
      </c>
      <c r="M49" s="45">
        <v>895.13</v>
      </c>
      <c r="N49" s="45">
        <v>326.43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10393.589999999998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>
        <v>18.739999999999998</v>
      </c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18.739999999999998</v>
      </c>
    </row>
    <row r="52" spans="1:34" x14ac:dyDescent="0.25">
      <c r="A52" s="17" t="s">
        <v>121</v>
      </c>
      <c r="B52" s="44"/>
      <c r="C52" s="44">
        <v>3.41</v>
      </c>
      <c r="D52" s="44"/>
      <c r="E52" s="44">
        <v>907.39</v>
      </c>
      <c r="F52" s="44"/>
      <c r="G52" s="44"/>
      <c r="H52" s="44"/>
      <c r="I52" s="44"/>
      <c r="J52" s="44"/>
      <c r="K52" s="44">
        <v>1363.81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2274.6099999999997</v>
      </c>
    </row>
    <row r="53" spans="1:34" x14ac:dyDescent="0.25">
      <c r="A53" s="17" t="s">
        <v>18</v>
      </c>
      <c r="B53" s="44">
        <v>250.47</v>
      </c>
      <c r="C53" s="44">
        <v>224.5</v>
      </c>
      <c r="D53" s="44">
        <v>318.39999999999998</v>
      </c>
      <c r="E53" s="44">
        <v>369.44</v>
      </c>
      <c r="F53" s="44">
        <v>0</v>
      </c>
      <c r="G53" s="44">
        <v>267.70999999999998</v>
      </c>
      <c r="H53" s="44">
        <v>299.33999999999997</v>
      </c>
      <c r="I53" s="44">
        <v>376.7</v>
      </c>
      <c r="J53" s="44">
        <v>645.6</v>
      </c>
      <c r="K53" s="44">
        <v>359.13</v>
      </c>
      <c r="L53" s="44"/>
      <c r="M53" s="45"/>
      <c r="N53" s="45">
        <v>348.47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3459.76</v>
      </c>
    </row>
    <row r="54" spans="1:34" x14ac:dyDescent="0.25">
      <c r="A54" s="17" t="s">
        <v>114</v>
      </c>
      <c r="B54" s="44"/>
      <c r="C54" s="44"/>
      <c r="D54" s="44">
        <v>16.3</v>
      </c>
      <c r="E54" s="44"/>
      <c r="F54" s="44"/>
      <c r="G54" s="44"/>
      <c r="H54" s="44">
        <v>26.35</v>
      </c>
      <c r="I54" s="44"/>
      <c r="J54" s="44"/>
      <c r="K54" s="44">
        <v>57.57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100.22</v>
      </c>
    </row>
    <row r="55" spans="1:34" x14ac:dyDescent="0.25">
      <c r="A55" s="17" t="s">
        <v>52</v>
      </c>
      <c r="B55" s="44">
        <v>207.41</v>
      </c>
      <c r="C55" s="44"/>
      <c r="D55" s="44">
        <v>35.33</v>
      </c>
      <c r="E55" s="44">
        <v>0</v>
      </c>
      <c r="F55" s="44">
        <v>119.22</v>
      </c>
      <c r="G55" s="44">
        <v>63.84</v>
      </c>
      <c r="H55" s="44">
        <v>63.54</v>
      </c>
      <c r="I55" s="44"/>
      <c r="J55" s="44">
        <v>107.74</v>
      </c>
      <c r="K55" s="44"/>
      <c r="L55" s="44">
        <v>9.68</v>
      </c>
      <c r="M55" s="45">
        <v>129.46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736.22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14.42</v>
      </c>
      <c r="F58" s="44"/>
      <c r="G58" s="44"/>
      <c r="H58" s="44"/>
      <c r="I58" s="44"/>
      <c r="J58" s="44"/>
      <c r="K58" s="44">
        <v>50.91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65.33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2904.6751999999997</v>
      </c>
      <c r="C64" s="53">
        <f t="shared" ref="C64:AG64" si="21">+C15+C23+C31+C39+C47+C48+C49+C50+C51+C52+C53+C54+C55+C56+C57+C58+C59+C60+C61+C62+C63</f>
        <v>2397.4416000000001</v>
      </c>
      <c r="D64" s="53">
        <f t="shared" si="21"/>
        <v>1677.3799999999999</v>
      </c>
      <c r="E64" s="53">
        <f t="shared" si="21"/>
        <v>1392.49</v>
      </c>
      <c r="F64" s="53">
        <f t="shared" si="21"/>
        <v>1005.61</v>
      </c>
      <c r="G64" s="53">
        <f t="shared" si="21"/>
        <v>1313.2636</v>
      </c>
      <c r="H64" s="53">
        <f t="shared" si="21"/>
        <v>4000.3988000000004</v>
      </c>
      <c r="I64" s="53">
        <f t="shared" si="21"/>
        <v>4099.5291999999999</v>
      </c>
      <c r="J64" s="53">
        <f t="shared" si="21"/>
        <v>1925.8700000000001</v>
      </c>
      <c r="K64" s="53">
        <f t="shared" si="21"/>
        <v>1898.92</v>
      </c>
      <c r="L64" s="53">
        <f t="shared" si="21"/>
        <v>2319.16</v>
      </c>
      <c r="M64" s="53">
        <f t="shared" si="21"/>
        <v>1210.0900000000001</v>
      </c>
      <c r="N64" s="53">
        <f t="shared" si="21"/>
        <v>2992.3308000000006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29137.159199999998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2899.25</v>
      </c>
      <c r="C67" s="57">
        <f t="shared" ref="C67:L67" si="23">C12</f>
        <v>2389.46</v>
      </c>
      <c r="D67" s="57">
        <f t="shared" si="23"/>
        <v>1677.28</v>
      </c>
      <c r="E67" s="57">
        <f t="shared" si="23"/>
        <v>1392.54</v>
      </c>
      <c r="F67" s="57">
        <f t="shared" si="23"/>
        <v>1004.37</v>
      </c>
      <c r="G67" s="57">
        <f t="shared" si="23"/>
        <v>1286.5999999999999</v>
      </c>
      <c r="H67" s="57">
        <f t="shared" si="23"/>
        <v>3885.04</v>
      </c>
      <c r="I67" s="57">
        <f t="shared" si="23"/>
        <v>3954.75</v>
      </c>
      <c r="J67" s="57">
        <f t="shared" si="23"/>
        <v>1923.57</v>
      </c>
      <c r="K67" s="57">
        <f t="shared" si="23"/>
        <v>1898.58</v>
      </c>
      <c r="L67" s="57">
        <f t="shared" si="23"/>
        <v>2314.56</v>
      </c>
      <c r="M67" s="57">
        <f t="shared" si="22"/>
        <v>1210.6300000000001</v>
      </c>
      <c r="N67" s="57">
        <f t="shared" si="22"/>
        <v>3015.56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28852.190000000006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2899.25</v>
      </c>
      <c r="C69" s="59">
        <f t="shared" ref="C69:AG69" si="25">+C67+C68</f>
        <v>2389.46</v>
      </c>
      <c r="D69" s="59">
        <f t="shared" si="25"/>
        <v>1677.28</v>
      </c>
      <c r="E69" s="59">
        <f t="shared" si="25"/>
        <v>1392.54</v>
      </c>
      <c r="F69" s="59">
        <f t="shared" si="25"/>
        <v>1004.37</v>
      </c>
      <c r="G69" s="59">
        <f t="shared" si="25"/>
        <v>1286.5999999999999</v>
      </c>
      <c r="H69" s="59">
        <f t="shared" si="25"/>
        <v>3885.04</v>
      </c>
      <c r="I69" s="59">
        <f t="shared" si="25"/>
        <v>3954.75</v>
      </c>
      <c r="J69" s="59">
        <f t="shared" si="25"/>
        <v>1923.57</v>
      </c>
      <c r="K69" s="59">
        <f t="shared" si="25"/>
        <v>1898.58</v>
      </c>
      <c r="L69" s="59">
        <f t="shared" si="25"/>
        <v>2314.56</v>
      </c>
      <c r="M69" s="59">
        <f t="shared" si="25"/>
        <v>1210.6300000000001</v>
      </c>
      <c r="N69" s="59">
        <f t="shared" si="25"/>
        <v>3015.56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28852.190000000006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5.4251999999996769</v>
      </c>
      <c r="C70" s="57">
        <f t="shared" si="26"/>
        <v>7.9816000000000713</v>
      </c>
      <c r="D70" s="57">
        <f t="shared" si="26"/>
        <v>9.9999999999909051E-2</v>
      </c>
      <c r="E70" s="57">
        <f t="shared" si="26"/>
        <v>-4.9999999999954525E-2</v>
      </c>
      <c r="F70" s="57">
        <f t="shared" si="26"/>
        <v>1.2400000000000091</v>
      </c>
      <c r="G70" s="57">
        <f t="shared" si="26"/>
        <v>26.663600000000088</v>
      </c>
      <c r="H70" s="57">
        <f t="shared" si="26"/>
        <v>115.35880000000043</v>
      </c>
      <c r="I70" s="57">
        <f t="shared" si="26"/>
        <v>144.77919999999995</v>
      </c>
      <c r="J70" s="57">
        <f t="shared" si="26"/>
        <v>2.3000000000001819</v>
      </c>
      <c r="K70" s="57">
        <f t="shared" si="26"/>
        <v>0.34000000000014552</v>
      </c>
      <c r="L70" s="57">
        <f t="shared" si="26"/>
        <v>4.5999999999999091</v>
      </c>
      <c r="M70" s="57">
        <f t="shared" si="26"/>
        <v>-0.53999999999996362</v>
      </c>
      <c r="N70" s="57">
        <f t="shared" si="26"/>
        <v>-23.22919999999931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284.96920000000114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 t="s">
        <v>124</v>
      </c>
      <c r="I71" s="14" t="s">
        <v>125</v>
      </c>
      <c r="J71" s="14"/>
      <c r="K71" s="14"/>
      <c r="L71" s="14"/>
      <c r="M71" s="29"/>
      <c r="N71" s="29" t="s">
        <v>126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N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>
        <v>0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2022-04-17T15:14:31Z</dcterms:modified>
</cp:coreProperties>
</file>