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RAL ABRIL 2022\"/>
    </mc:Choice>
  </mc:AlternateContent>
  <bookViews>
    <workbookView xWindow="0" yWindow="0" windowWidth="19200" windowHeight="1089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G69" i="152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K64" i="151"/>
  <c r="K70" i="151" s="1"/>
  <c r="S64" i="151"/>
  <c r="S70" i="151" s="1"/>
  <c r="C64" i="151"/>
  <c r="C70" i="151" s="1"/>
  <c r="AG64" i="149"/>
  <c r="AG70" i="149" s="1"/>
  <c r="Q64" i="149"/>
  <c r="Q70" i="149" s="1"/>
  <c r="I64" i="149"/>
  <c r="I70" i="149" s="1"/>
  <c r="AH23" i="149"/>
  <c r="F11" i="145" s="1"/>
  <c r="Y64" i="149"/>
  <c r="Y70" i="149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C64" i="150"/>
  <c r="AC70" i="150" s="1"/>
  <c r="U64" i="150"/>
  <c r="U70" i="150" s="1"/>
  <c r="M64" i="150"/>
  <c r="M70" i="150" s="1"/>
  <c r="E64" i="150"/>
  <c r="E70" i="150" s="1"/>
  <c r="AC64" i="149"/>
  <c r="AC70" i="149" s="1"/>
  <c r="M64" i="149"/>
  <c r="M70" i="149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W69" i="148" l="1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47" i="40"/>
  <c r="W47" i="40"/>
  <c r="AD39" i="40"/>
  <c r="AA39" i="40"/>
  <c r="W39" i="40"/>
  <c r="AA47" i="40"/>
  <c r="X39" i="40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B64" i="40"/>
  <c r="AB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V64" i="40" l="1"/>
  <c r="V70" i="40" s="1"/>
  <c r="H69" i="40"/>
  <c r="D69" i="40"/>
  <c r="Z64" i="40"/>
  <c r="Z70" i="40" s="1"/>
  <c r="AD64" i="40"/>
  <c r="AD70" i="40" s="1"/>
  <c r="C69" i="40"/>
  <c r="Q39" i="40"/>
  <c r="M39" i="40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Q23" i="40"/>
  <c r="P23" i="40"/>
  <c r="P64" i="40" s="1"/>
  <c r="P70" i="40" s="1"/>
  <c r="O23" i="40"/>
  <c r="N23" i="40"/>
  <c r="M23" i="40"/>
  <c r="M64" i="40" s="1"/>
  <c r="M70" i="40" s="1"/>
  <c r="R64" i="40" l="1"/>
  <c r="R70" i="40" s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E39" i="40" l="1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<sst xmlns="http://schemas.openxmlformats.org/spreadsheetml/2006/main" count="765" uniqueCount="140">
  <si>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</si>
  <si>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</si>
  <si>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</si>
  <si>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</si>
  <si>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</si>
  <si>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</si>
  <si>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</si>
  <si>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</si>
  <si>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</si>
  <si>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</si>
  <si>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</si>
  <si>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</si>
  <si>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</si>
  <si>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</si>
  <si>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</si>
  <si>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</si>
  <si>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</si>
  <si>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</si>
  <si>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</si>
  <si>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</si>
  <si>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</si>
  <si>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</si>
  <si>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</si>
  <si>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</si>
  <si>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</si>
  <si>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</si>
  <si>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</si>
  <si>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</si>
  <si>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</si>
  <si>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</si>
  <si>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</si>
  <si>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</si>
  <si>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</si>
  <si>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</si>
  <si>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</si>
  <si>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</si>
  <si>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</si>
  <si>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</si>
  <si>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</si>
  <si>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</si>
  <si>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</si>
  <si>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</si>
  <si>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</si>
  <si>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</si>
  <si>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</si>
  <si>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</si>
  <si>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</si>
  <si>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</si>
  <si>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</si>
  <si>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</si>
  <si>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</si>
  <si>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</si>
  <si>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</si>
  <si>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</si>
  <si>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</si>
  <si>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</si>
  <si>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</si>
  <si>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</si>
  <si>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</si>
  <si>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</si>
  <si>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</si>
  <si>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</si>
  <si>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</si>
  <si>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</si>
  <si>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</si>
  <si>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</si>
  <si>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</si>
  <si>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</si>
  <si>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</si>
  <si>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</si>
  <si>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</si>
  <si>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</si>
  <si>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</si>
  <si>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</si>
  <si>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</si>
  <si>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</si>
  <si>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</si>
  <si>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</si>
  <si>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</si>
  <si>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</si>
  <si>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</si>
  <si>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</si>
  <si>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</si>
  <si>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</si>
  <si>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</si>
  <si>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</si>
  <si>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</si>
  <si>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</si>
  <si>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</si>
  <si>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</si>
  <si>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</si>
  <si>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</si>
  <si>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</si>
  <si>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</si>
  <si>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</si>
  <si>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</si>
  <si>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</si>
  <si>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</si>
  <si>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</si>
  <si>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</si>
  <si>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</si>
  <si>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</si>
  <si>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</si>
  <si>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</si>
  <si>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</si>
  <si>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</si>
  <si>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</si>
  <si>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</si>
  <si>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</si>
  <si>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</si>
  <si>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</si>
  <si>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</si>
  <si>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</si>
  <si>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</si>
  <si>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</si>
  <si>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</si>
  <si>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</si>
  <si>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</si>
  <si>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</si>
  <si>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</si>
  <si>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</si>
  <si>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</si>
  <si>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</si>
  <si>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CUENTA COBRADA 2</t>
  </si>
  <si>
    <t>VECES 26.08 #8959</t>
  </si>
  <si>
    <t>7.50F/C FALTANTE DE</t>
  </si>
  <si>
    <t>10$</t>
  </si>
  <si>
    <t>11.00F/C</t>
  </si>
  <si>
    <t>SOBRANTE DE 2$</t>
  </si>
  <si>
    <t>25.50F/C</t>
  </si>
  <si>
    <t>59.00F/C</t>
  </si>
  <si>
    <t>43.00F/C</t>
  </si>
  <si>
    <t>8.00F/C</t>
  </si>
  <si>
    <t>EN BIOPAGO CUENTA</t>
  </si>
  <si>
    <t xml:space="preserve">COBRADA POR MENOS </t>
  </si>
  <si>
    <t>#3877</t>
  </si>
  <si>
    <t>20.00F/C</t>
  </si>
  <si>
    <t>CUENTA NO COBRADA</t>
  </si>
  <si>
    <t>12.00 #2419</t>
  </si>
  <si>
    <t>107.30F/C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</si>
</sst>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44882.30999999999</v>
      </c>
      <c r="C2" s="43">
        <f>MODELO!AH12</f>
        <v>25800.180000000004</v>
      </c>
      <c r="D2" s="43">
        <f>EXQUISITECES!AH12</f>
        <v>8114.7999999999993</v>
      </c>
      <c r="E2" s="43">
        <f>HOYADA!AH12</f>
        <v>7456.74</v>
      </c>
      <c r="F2" s="43">
        <f>FARMASTOP!AH12</f>
        <v>1927.3799999999999</v>
      </c>
      <c r="G2" s="43">
        <f>BOCAS!AH12</f>
        <v>3599.11</v>
      </c>
      <c r="H2" s="43">
        <f>LAGUNETICA!AH12</f>
        <v>11442.95</v>
      </c>
      <c r="I2" s="43">
        <f>SANANTONIO!AH12</f>
        <v>0</v>
      </c>
      <c r="J2" s="43">
        <f>SUM(B2:I2)</f>
        <v>103223.47</v>
      </c>
    </row>
    <row r="3" spans="1:10" x14ac:dyDescent="0.25">
      <c r="A3" s="46" t="s">
        <v>0</v>
      </c>
      <c r="B3" s="43">
        <f>AUTOMERCADO!AH15</f>
        <v>1001.5</v>
      </c>
      <c r="C3" s="43">
        <f>MODELO!AH15</f>
        <v>1163.5</v>
      </c>
      <c r="D3" s="43">
        <f>EXQUISITECES!AH15</f>
        <v>175.95</v>
      </c>
      <c r="E3" s="43">
        <f>HOYADA!AH15</f>
        <v>598.9</v>
      </c>
      <c r="F3" s="43">
        <f>FARMASTOP!AH15</f>
        <v>63.5</v>
      </c>
      <c r="G3" s="43">
        <f>BOCAS!AH15</f>
        <v>39.5</v>
      </c>
      <c r="H3" s="43">
        <f>LAGUNETICA!AH15</f>
        <v>1189.5</v>
      </c>
      <c r="I3" s="43">
        <f>SANANTONIO!AH15</f>
        <v>0</v>
      </c>
      <c r="J3" s="43">
        <f t="shared" ref="J3:J52" si="0">SUM(B3:I3)</f>
        <v>4232.3500000000004</v>
      </c>
    </row>
    <row r="4" spans="1:10" x14ac:dyDescent="0.25">
      <c r="A4" s="73" t="s">
        <v>20</v>
      </c>
      <c r="B4" s="43">
        <f>AUTOMERCADO!AH16</f>
        <v>3412</v>
      </c>
      <c r="C4" s="43">
        <f>MODELO!AH16</f>
        <v>1833</v>
      </c>
      <c r="D4" s="43">
        <f>EXQUISITECES!AH16</f>
        <v>684</v>
      </c>
      <c r="E4" s="43">
        <f>HOYADA!AH16</f>
        <v>278</v>
      </c>
      <c r="F4" s="43">
        <f>FARMASTOP!AH16</f>
        <v>108</v>
      </c>
      <c r="G4" s="43">
        <f>BOCAS!AH16</f>
        <v>413</v>
      </c>
      <c r="H4" s="43">
        <f>LAGUNETICA!AH16</f>
        <v>828</v>
      </c>
      <c r="I4" s="43">
        <f>SANANTONIO!AH16</f>
        <v>0</v>
      </c>
      <c r="J4" s="43">
        <f t="shared" si="0"/>
        <v>7556</v>
      </c>
    </row>
    <row r="5" spans="1:10" x14ac:dyDescent="0.25">
      <c r="A5" s="46" t="s">
        <v>27</v>
      </c>
      <c r="B5" s="43">
        <f>AUTOMERCADO!AH17</f>
        <v>15149.28</v>
      </c>
      <c r="C5" s="43">
        <f>MODELO!AH17</f>
        <v>8138.52</v>
      </c>
      <c r="D5" s="43">
        <f>EXQUISITECES!AH17</f>
        <v>3036.9600000000005</v>
      </c>
      <c r="E5" s="43">
        <f>HOYADA!AH17</f>
        <v>1234.3200000000002</v>
      </c>
      <c r="F5" s="43">
        <f>FARMASTOP!AH17</f>
        <v>479.5200000000001</v>
      </c>
      <c r="G5" s="43">
        <f>BOCAS!AH17</f>
        <v>1825.4599999999998</v>
      </c>
      <c r="H5" s="43">
        <f>LAGUNETICA!AH17</f>
        <v>3676.32</v>
      </c>
      <c r="I5" s="43">
        <f>SANANTONIO!AH17</f>
        <v>0</v>
      </c>
      <c r="J5" s="43">
        <f t="shared" si="0"/>
        <v>33540.380000000005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3412</v>
      </c>
      <c r="C10" s="43">
        <f>MODELO!AH22</f>
        <v>1833</v>
      </c>
      <c r="D10" s="43">
        <f>EXQUISITECES!AH22</f>
        <v>684</v>
      </c>
      <c r="E10" s="43">
        <f>HOYADA!AH22</f>
        <v>278</v>
      </c>
      <c r="F10" s="43">
        <f>FARMASTOP!AH22</f>
        <v>108</v>
      </c>
      <c r="G10" s="43">
        <f>BOCAS!AH22</f>
        <v>413</v>
      </c>
      <c r="H10" s="43">
        <f>LAGUNETICA!AH22</f>
        <v>828</v>
      </c>
      <c r="I10" s="43">
        <f>SANANTONIO!AH22</f>
        <v>0</v>
      </c>
      <c r="J10" s="43">
        <f t="shared" si="0"/>
        <v>7556</v>
      </c>
    </row>
    <row r="11" spans="1:10" x14ac:dyDescent="0.25">
      <c r="A11" s="48" t="s">
        <v>26</v>
      </c>
      <c r="B11" s="43">
        <f>AUTOMERCADO!AH23</f>
        <v>15149.28</v>
      </c>
      <c r="C11" s="43">
        <f>MODELO!AH23</f>
        <v>8138.52</v>
      </c>
      <c r="D11" s="43">
        <f>EXQUISITECES!AH23</f>
        <v>3036.9600000000005</v>
      </c>
      <c r="E11" s="43">
        <f>HOYADA!AH23</f>
        <v>1234.3200000000002</v>
      </c>
      <c r="F11" s="43">
        <f>FARMASTOP!AH23</f>
        <v>479.5200000000001</v>
      </c>
      <c r="G11" s="43">
        <f>BOCAS!AH23</f>
        <v>1825.4599999999998</v>
      </c>
      <c r="H11" s="43">
        <f>LAGUNETICA!AH23</f>
        <v>3676.32</v>
      </c>
      <c r="I11" s="43">
        <f>SANANTONIO!AH23</f>
        <v>0</v>
      </c>
      <c r="J11" s="43">
        <f t="shared" si="0"/>
        <v>33540.380000000005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471.22999999999996</v>
      </c>
      <c r="C20" s="43">
        <f>MODELO!AH32</f>
        <v>45.98</v>
      </c>
      <c r="D20" s="43">
        <f>EXQUISITECES!AH32</f>
        <v>0</v>
      </c>
      <c r="E20" s="43">
        <f>HOYADA!AH32</f>
        <v>20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537.20999999999992</v>
      </c>
    </row>
    <row r="21" spans="1:10" x14ac:dyDescent="0.25">
      <c r="A21" s="46" t="s">
        <v>35</v>
      </c>
      <c r="B21" s="43">
        <f>AUTOMERCADO!AH33</f>
        <v>2092.2612000000004</v>
      </c>
      <c r="C21" s="43">
        <f>MODELO!AH33</f>
        <v>204.15120000000002</v>
      </c>
      <c r="D21" s="43">
        <f>EXQUISITECES!AH33</f>
        <v>0</v>
      </c>
      <c r="E21" s="43">
        <f>HOYADA!AH33</f>
        <v>88.800000000000011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2385.2124000000003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471.22999999999996</v>
      </c>
      <c r="C26" s="43">
        <f>MODELO!AH38</f>
        <v>45.98</v>
      </c>
      <c r="D26" s="43">
        <f>EXQUISITECES!AH38</f>
        <v>0</v>
      </c>
      <c r="E26" s="43">
        <f>HOYADA!AH38</f>
        <v>20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537.20999999999992</v>
      </c>
    </row>
    <row r="27" spans="1:10" x14ac:dyDescent="0.25">
      <c r="A27" s="48" t="s">
        <v>42</v>
      </c>
      <c r="B27" s="43">
        <f>AUTOMERCADO!AH39</f>
        <v>2092.2612000000004</v>
      </c>
      <c r="C27" s="43">
        <f>MODELO!AH39</f>
        <v>204.15120000000002</v>
      </c>
      <c r="D27" s="43">
        <f>EXQUISITECES!AH39</f>
        <v>0</v>
      </c>
      <c r="E27" s="43">
        <f>HOYADA!AH39</f>
        <v>88.800000000000011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2385.2124000000003</v>
      </c>
    </row>
    <row r="28" spans="1:10" x14ac:dyDescent="0.25">
      <c r="A28" s="46" t="s">
        <v>43</v>
      </c>
      <c r="B28" s="43">
        <f>AUTOMERCADO!AH40</f>
        <v>280.41000000000003</v>
      </c>
      <c r="C28" s="43">
        <f>MODELO!AH40</f>
        <v>25.840000000000003</v>
      </c>
      <c r="D28" s="43">
        <f>EXQUISITECES!AH40</f>
        <v>6.98</v>
      </c>
      <c r="E28" s="43">
        <f>HOYADA!AH40</f>
        <v>0</v>
      </c>
      <c r="F28" s="43">
        <f>FARMASTOP!AH40</f>
        <v>0</v>
      </c>
      <c r="G28" s="43">
        <f>BOCAS!AH40</f>
        <v>8.5</v>
      </c>
      <c r="H28" s="43">
        <f>LAGUNETICA!AH40</f>
        <v>0</v>
      </c>
      <c r="I28" s="43">
        <f>SANANTONIO!AH40</f>
        <v>0</v>
      </c>
      <c r="J28" s="43">
        <f t="shared" si="0"/>
        <v>321.73</v>
      </c>
    </row>
    <row r="29" spans="1:10" x14ac:dyDescent="0.25">
      <c r="A29" s="46" t="s">
        <v>44</v>
      </c>
      <c r="B29" s="43">
        <f>AUTOMERCADO!AH41</f>
        <v>1245.0204000000001</v>
      </c>
      <c r="C29" s="43">
        <f>MODELO!AH41</f>
        <v>114.72960000000002</v>
      </c>
      <c r="D29" s="43">
        <f>EXQUISITECES!AH41</f>
        <v>30.991200000000006</v>
      </c>
      <c r="E29" s="43">
        <f>HOYADA!AH41</f>
        <v>0</v>
      </c>
      <c r="F29" s="43">
        <f>FARMASTOP!AH41</f>
        <v>0</v>
      </c>
      <c r="G29" s="43">
        <f>BOCAS!AH41</f>
        <v>37.57</v>
      </c>
      <c r="H29" s="43">
        <f>LAGUNETICA!AH41</f>
        <v>0</v>
      </c>
      <c r="I29" s="43">
        <f>SANANTONIO!AH41</f>
        <v>0</v>
      </c>
      <c r="J29" s="43">
        <f t="shared" si="0"/>
        <v>1428.3112000000001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280.41000000000003</v>
      </c>
      <c r="C34" s="43">
        <f>MODELO!AH46</f>
        <v>25.840000000000003</v>
      </c>
      <c r="D34" s="43">
        <f>EXQUISITECES!AH46</f>
        <v>6.98</v>
      </c>
      <c r="E34" s="43">
        <f>HOYADA!AH46</f>
        <v>0</v>
      </c>
      <c r="F34" s="43">
        <f>FARMASTOP!AH46</f>
        <v>0</v>
      </c>
      <c r="G34" s="43">
        <f>BOCAS!AH46</f>
        <v>8.5</v>
      </c>
      <c r="H34" s="43">
        <f>LAGUNETICA!AH46</f>
        <v>0</v>
      </c>
      <c r="I34" s="43">
        <f>SANANTONIO!AH46</f>
        <v>0</v>
      </c>
      <c r="J34" s="43">
        <f t="shared" si="0"/>
        <v>321.73</v>
      </c>
    </row>
    <row r="35" spans="1:10" x14ac:dyDescent="0.25">
      <c r="A35" s="48" t="s">
        <v>48</v>
      </c>
      <c r="B35" s="43">
        <f>AUTOMERCADO!AH47</f>
        <v>1245.0204000000001</v>
      </c>
      <c r="C35" s="43">
        <f>MODELO!AH47</f>
        <v>114.72960000000002</v>
      </c>
      <c r="D35" s="43">
        <f>EXQUISITECES!AH47</f>
        <v>30.991200000000006</v>
      </c>
      <c r="E35" s="43">
        <f>HOYADA!AH47</f>
        <v>0</v>
      </c>
      <c r="F35" s="43">
        <f>FARMASTOP!AH47</f>
        <v>0</v>
      </c>
      <c r="G35" s="43">
        <f>BOCAS!AH47</f>
        <v>37.57</v>
      </c>
      <c r="H35" s="43">
        <f>LAGUNETICA!AH47</f>
        <v>0</v>
      </c>
      <c r="I35" s="43">
        <f>SANANTONIO!AH47</f>
        <v>0</v>
      </c>
      <c r="J35" s="43">
        <f t="shared" si="0"/>
        <v>1428.3112000000001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19802.030000000002</v>
      </c>
      <c r="C37" s="43">
        <f>MODELO!AH49</f>
        <v>8987.75</v>
      </c>
      <c r="D37" s="43">
        <f>EXQUISITECES!AH49</f>
        <v>3390.78</v>
      </c>
      <c r="E37" s="43">
        <f>HOYADA!AH49</f>
        <v>2914.56</v>
      </c>
      <c r="F37" s="43">
        <f>FARMASTOP!AH49</f>
        <v>1112.94</v>
      </c>
      <c r="G37" s="43">
        <f>BOCAS!AH49</f>
        <v>1659.21</v>
      </c>
      <c r="H37" s="43">
        <f>LAGUNETICA!AH49</f>
        <v>2774.13</v>
      </c>
      <c r="I37" s="43">
        <f>SANANTONIO!AH49</f>
        <v>0</v>
      </c>
      <c r="J37" s="43">
        <f t="shared" si="0"/>
        <v>40641.4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1214.23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1214.23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1742.5700000000002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2493.84</v>
      </c>
      <c r="I40" s="43">
        <f>SANANTONIO!AH52</f>
        <v>0</v>
      </c>
      <c r="J40" s="43">
        <f t="shared" si="0"/>
        <v>4236.41</v>
      </c>
    </row>
    <row r="41" spans="1:10" x14ac:dyDescent="0.25">
      <c r="A41" s="74" t="s">
        <v>18</v>
      </c>
      <c r="B41" s="43">
        <f>AUTOMERCADO!AH53</f>
        <v>2629.9900000000002</v>
      </c>
      <c r="C41" s="43">
        <f>MODELO!AH53</f>
        <v>3165.37</v>
      </c>
      <c r="D41" s="43">
        <f>EXQUISITECES!AH53</f>
        <v>1467.52</v>
      </c>
      <c r="E41" s="43">
        <f>HOYADA!AH53</f>
        <v>2495.7999999999997</v>
      </c>
      <c r="F41" s="43">
        <f>FARMASTOP!AH53</f>
        <v>190.39</v>
      </c>
      <c r="G41" s="43">
        <f>BOCAS!AH53</f>
        <v>105.07</v>
      </c>
      <c r="H41" s="43">
        <f>LAGUNETICA!AH53</f>
        <v>1290.8900000000001</v>
      </c>
      <c r="I41" s="43">
        <f>SANANTONIO!AH53</f>
        <v>0</v>
      </c>
      <c r="J41" s="43">
        <f t="shared" si="0"/>
        <v>11345.029999999999</v>
      </c>
    </row>
    <row r="42" spans="1:10" x14ac:dyDescent="0.25">
      <c r="A42" s="74" t="s">
        <v>114</v>
      </c>
      <c r="B42" s="43">
        <f>AUTOMERCADO!AH54</f>
        <v>63.44</v>
      </c>
      <c r="C42" s="43">
        <f>MODELO!AH54</f>
        <v>29.64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93.08</v>
      </c>
    </row>
    <row r="43" spans="1:10" x14ac:dyDescent="0.25">
      <c r="A43" s="74" t="s">
        <v>52</v>
      </c>
      <c r="B43" s="43">
        <f>AUTOMERCADO!AH55</f>
        <v>2438.4900000000002</v>
      </c>
      <c r="C43" s="43">
        <f>MODELO!AH55</f>
        <v>408.89000000000004</v>
      </c>
      <c r="D43" s="43">
        <f>EXQUISITECES!AH55</f>
        <v>50.540000000000006</v>
      </c>
      <c r="E43" s="43">
        <f>HOYADA!AH55</f>
        <v>135.17000000000002</v>
      </c>
      <c r="F43" s="43">
        <f>FARMASTOP!AH55</f>
        <v>56.73</v>
      </c>
      <c r="G43" s="43">
        <f>BOCAS!AH55</f>
        <v>48.900000000000006</v>
      </c>
      <c r="H43" s="43">
        <f>LAGUNETICA!AH55</f>
        <v>37.25</v>
      </c>
      <c r="I43" s="43">
        <f>SANANTONIO!AH55</f>
        <v>0</v>
      </c>
      <c r="J43" s="43">
        <f t="shared" si="0"/>
        <v>3175.9700000000003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147.08000000000001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147.08000000000001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613</v>
      </c>
      <c r="C50" s="43">
        <f>MODELO!AH62</f>
        <v>516.25</v>
      </c>
      <c r="D50" s="43">
        <f>EXQUISITECES!AH62</f>
        <v>0</v>
      </c>
      <c r="E50" s="43">
        <f>HOYADA!AH62</f>
        <v>0</v>
      </c>
      <c r="F50" s="43">
        <f>FARMASTOP!AH62</f>
        <v>34.14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1163.3900000000001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45035.011600000005</v>
      </c>
      <c r="C52" s="75">
        <f>MODELO!AH64</f>
        <v>25832.680799999998</v>
      </c>
      <c r="D52" s="75">
        <f>EXQUISITECES!AH64</f>
        <v>8152.7412000000013</v>
      </c>
      <c r="E52" s="75">
        <f>HOYADA!AH64</f>
        <v>7467.5499999999993</v>
      </c>
      <c r="F52" s="75">
        <f>FARMASTOP!AH64</f>
        <v>1937.22</v>
      </c>
      <c r="G52" s="75">
        <f>BOCAS!AH64</f>
        <v>3715.71</v>
      </c>
      <c r="H52" s="75">
        <f>LAGUNETICA!AH64</f>
        <v>11461.93</v>
      </c>
      <c r="I52" s="75">
        <f>SANANTONIO!AH64</f>
        <v>0</v>
      </c>
      <c r="J52" s="75">
        <f t="shared" si="0"/>
        <v>103602.84360000002</v>
      </c>
    </row>
    <row r="53" spans="1:10" x14ac:dyDescent="0.25">
      <c r="A53" s="56" t="s">
        <v>3</v>
      </c>
      <c r="B53" s="43">
        <f>B2</f>
        <v>44882.30999999999</v>
      </c>
      <c r="C53" s="43">
        <f t="shared" ref="C53:I53" si="1">C2</f>
        <v>25800.180000000004</v>
      </c>
      <c r="D53" s="43">
        <f t="shared" si="1"/>
        <v>8114.7999999999993</v>
      </c>
      <c r="E53" s="43">
        <f t="shared" si="1"/>
        <v>7456.74</v>
      </c>
      <c r="F53" s="43">
        <f t="shared" si="1"/>
        <v>1927.3799999999999</v>
      </c>
      <c r="G53" s="43">
        <f t="shared" si="1"/>
        <v>3599.11</v>
      </c>
      <c r="H53" s="43">
        <f t="shared" si="1"/>
        <v>11442.95</v>
      </c>
      <c r="I53" s="43">
        <f t="shared" si="1"/>
        <v>0</v>
      </c>
      <c r="J53" s="43">
        <f>J2</f>
        <v>103223.47</v>
      </c>
    </row>
    <row r="54" spans="1:10" x14ac:dyDescent="0.25">
      <c r="A54" s="58" t="s">
        <v>95</v>
      </c>
      <c r="B54" s="43">
        <f>+B52-B53</f>
        <v>152.70160000001488</v>
      </c>
      <c r="C54" s="43">
        <f t="shared" ref="C54:I54" si="2">+C52-C53</f>
        <v>32.500799999994342</v>
      </c>
      <c r="D54" s="43">
        <f t="shared" si="2"/>
        <v>37.941200000002027</v>
      </c>
      <c r="E54" s="43">
        <f t="shared" si="2"/>
        <v>10.809999999999491</v>
      </c>
      <c r="F54" s="43">
        <f t="shared" si="2"/>
        <v>9.8400000000001455</v>
      </c>
      <c r="G54" s="43">
        <f t="shared" si="2"/>
        <v>116.59999999999991</v>
      </c>
      <c r="H54" s="43">
        <f t="shared" si="2"/>
        <v>18.979999999999563</v>
      </c>
      <c r="I54" s="43">
        <f t="shared" si="2"/>
        <v>0</v>
      </c>
      <c r="J54" s="43">
        <f>+J52-J53</f>
        <v>379.37360000002082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63</v>
      </c>
      <c r="F11" s="5" t="s">
        <v>57</v>
      </c>
      <c r="G11" s="5" t="s">
        <v>61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68</v>
      </c>
      <c r="P11" s="5" t="s">
        <v>70</v>
      </c>
      <c r="Q11" s="5" t="s">
        <v>72</v>
      </c>
      <c r="R11" s="5" t="s">
        <v>76</v>
      </c>
      <c r="S11" s="5" t="s">
        <v>80</v>
      </c>
      <c r="T11" s="5" t="s">
        <v>82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1725.5</v>
      </c>
      <c r="C12" s="26">
        <v>2248.3200000000002</v>
      </c>
      <c r="D12" s="26">
        <v>2273.73</v>
      </c>
      <c r="E12" s="26">
        <v>1486.89</v>
      </c>
      <c r="F12" s="26">
        <v>2081.1999999999998</v>
      </c>
      <c r="G12" s="26">
        <v>3239.42</v>
      </c>
      <c r="H12" s="26">
        <v>3406.02</v>
      </c>
      <c r="I12" s="26">
        <v>3208.36</v>
      </c>
      <c r="J12" s="26">
        <v>3929.6</v>
      </c>
      <c r="K12" s="26">
        <v>4466.12</v>
      </c>
      <c r="L12" s="26">
        <v>5442.32</v>
      </c>
      <c r="M12" s="26">
        <v>1668.17</v>
      </c>
      <c r="N12" s="26">
        <v>3257.22</v>
      </c>
      <c r="O12" s="26">
        <v>2886.78</v>
      </c>
      <c r="P12" s="26">
        <v>554.42999999999995</v>
      </c>
      <c r="Q12" s="26">
        <v>1368.01</v>
      </c>
      <c r="R12" s="26">
        <v>737.2</v>
      </c>
      <c r="S12" s="26">
        <v>442.53</v>
      </c>
      <c r="T12" s="26">
        <v>460.49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44882.30999999999</v>
      </c>
      <c r="AI12" s="26">
        <v>41228.980000000003</v>
      </c>
      <c r="AJ12" s="69">
        <f>+AI12-AH12</f>
        <v>-3653.3299999999872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167.5</v>
      </c>
      <c r="D15" s="23">
        <v>58</v>
      </c>
      <c r="E15" s="23">
        <v>63</v>
      </c>
      <c r="F15" s="23">
        <v>79</v>
      </c>
      <c r="G15" s="23"/>
      <c r="H15" s="23"/>
      <c r="I15" s="23"/>
      <c r="J15" s="23">
        <v>146</v>
      </c>
      <c r="K15" s="23">
        <v>112.5</v>
      </c>
      <c r="L15" s="23">
        <v>18</v>
      </c>
      <c r="M15" s="23">
        <v>48</v>
      </c>
      <c r="N15" s="23">
        <v>141</v>
      </c>
      <c r="O15" s="23">
        <v>55</v>
      </c>
      <c r="P15" s="23"/>
      <c r="Q15" s="23">
        <v>83.5</v>
      </c>
      <c r="R15" s="23">
        <v>3</v>
      </c>
      <c r="S15" s="23">
        <v>27</v>
      </c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1001.5</v>
      </c>
    </row>
    <row r="16" spans="1:36" s="32" customFormat="1" x14ac:dyDescent="0.25">
      <c r="A16" s="30" t="s">
        <v>20</v>
      </c>
      <c r="B16" s="31">
        <v>119</v>
      </c>
      <c r="C16" s="31">
        <v>175</v>
      </c>
      <c r="D16" s="31">
        <v>109</v>
      </c>
      <c r="E16" s="31"/>
      <c r="F16" s="31">
        <v>164</v>
      </c>
      <c r="G16" s="31">
        <v>317</v>
      </c>
      <c r="H16" s="31">
        <v>388</v>
      </c>
      <c r="I16" s="31">
        <v>407</v>
      </c>
      <c r="J16" s="31">
        <v>486</v>
      </c>
      <c r="K16" s="31">
        <v>515</v>
      </c>
      <c r="L16" s="31">
        <v>698</v>
      </c>
      <c r="M16" s="31"/>
      <c r="N16" s="31"/>
      <c r="O16" s="31"/>
      <c r="P16" s="31"/>
      <c r="Q16" s="31"/>
      <c r="R16" s="31"/>
      <c r="S16" s="31">
        <v>34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3412</v>
      </c>
      <c r="AJ16" s="70"/>
    </row>
    <row r="17" spans="1:36" s="47" customFormat="1" x14ac:dyDescent="0.25">
      <c r="A17" s="46" t="s">
        <v>27</v>
      </c>
      <c r="B17" s="22">
        <f>B16*$B$8</f>
        <v>528.36</v>
      </c>
      <c r="C17" s="22">
        <f>C16*$B$8</f>
        <v>777.00000000000011</v>
      </c>
      <c r="D17" s="22">
        <f t="shared" ref="D17:L17" si="2">D16*$B$8</f>
        <v>483.96000000000004</v>
      </c>
      <c r="E17" s="22">
        <f t="shared" si="2"/>
        <v>0</v>
      </c>
      <c r="F17" s="22">
        <f t="shared" si="2"/>
        <v>728.16000000000008</v>
      </c>
      <c r="G17" s="22">
        <f t="shared" si="2"/>
        <v>1407.48</v>
      </c>
      <c r="H17" s="22">
        <f t="shared" si="2"/>
        <v>1722.7200000000003</v>
      </c>
      <c r="I17" s="22">
        <f t="shared" si="2"/>
        <v>1807.0800000000002</v>
      </c>
      <c r="J17" s="22">
        <f t="shared" si="2"/>
        <v>2157.84</v>
      </c>
      <c r="K17" s="22">
        <f t="shared" si="2"/>
        <v>2286.6000000000004</v>
      </c>
      <c r="L17" s="22">
        <f t="shared" si="2"/>
        <v>3099.1200000000003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150.96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15149.28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119</v>
      </c>
      <c r="C22" s="20">
        <f t="shared" ref="C22:L22" si="11">+C16+C18+C20</f>
        <v>175</v>
      </c>
      <c r="D22" s="20">
        <f t="shared" si="11"/>
        <v>109</v>
      </c>
      <c r="E22" s="20">
        <f t="shared" si="11"/>
        <v>0</v>
      </c>
      <c r="F22" s="20">
        <f t="shared" si="11"/>
        <v>164</v>
      </c>
      <c r="G22" s="20">
        <f t="shared" si="11"/>
        <v>317</v>
      </c>
      <c r="H22" s="20">
        <f t="shared" si="11"/>
        <v>388</v>
      </c>
      <c r="I22" s="20">
        <f t="shared" si="11"/>
        <v>407</v>
      </c>
      <c r="J22" s="20">
        <f t="shared" si="11"/>
        <v>486</v>
      </c>
      <c r="K22" s="20">
        <f t="shared" si="11"/>
        <v>515</v>
      </c>
      <c r="L22" s="20">
        <f t="shared" si="11"/>
        <v>698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34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3412</v>
      </c>
    </row>
    <row r="23" spans="1:36" s="47" customFormat="1" x14ac:dyDescent="0.25">
      <c r="A23" s="48" t="s">
        <v>26</v>
      </c>
      <c r="B23" s="19">
        <f>+B17+B19+B21</f>
        <v>528.36</v>
      </c>
      <c r="C23" s="19">
        <f t="shared" ref="C23:L23" si="14">+C17+C19+C21</f>
        <v>777.00000000000011</v>
      </c>
      <c r="D23" s="19">
        <f t="shared" si="14"/>
        <v>483.96000000000004</v>
      </c>
      <c r="E23" s="19">
        <f t="shared" si="14"/>
        <v>0</v>
      </c>
      <c r="F23" s="19">
        <f t="shared" si="14"/>
        <v>728.16000000000008</v>
      </c>
      <c r="G23" s="19">
        <f t="shared" si="14"/>
        <v>1407.48</v>
      </c>
      <c r="H23" s="19">
        <f t="shared" si="14"/>
        <v>1722.7200000000003</v>
      </c>
      <c r="I23" s="19">
        <f t="shared" si="14"/>
        <v>1807.0800000000002</v>
      </c>
      <c r="J23" s="19">
        <f t="shared" si="14"/>
        <v>2157.84</v>
      </c>
      <c r="K23" s="19">
        <f t="shared" si="14"/>
        <v>2286.6000000000004</v>
      </c>
      <c r="L23" s="19">
        <f t="shared" si="14"/>
        <v>3099.1200000000003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150.96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15149.28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>
        <v>25</v>
      </c>
      <c r="C32" s="36"/>
      <c r="D32" s="36">
        <v>68.38</v>
      </c>
      <c r="E32" s="36"/>
      <c r="F32" s="36">
        <v>50.51</v>
      </c>
      <c r="G32" s="36">
        <v>107.39</v>
      </c>
      <c r="H32" s="36">
        <v>50</v>
      </c>
      <c r="I32" s="36"/>
      <c r="J32" s="36"/>
      <c r="K32" s="36">
        <v>58.2</v>
      </c>
      <c r="L32" s="36">
        <v>111.75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471.22999999999996</v>
      </c>
    </row>
    <row r="33" spans="1:34" s="47" customFormat="1" x14ac:dyDescent="0.25">
      <c r="A33" s="46" t="s">
        <v>35</v>
      </c>
      <c r="B33" s="22">
        <f>B32*$B$8</f>
        <v>111.00000000000001</v>
      </c>
      <c r="C33" s="22">
        <f t="shared" ref="C33:L33" si="30">C32*$B$8</f>
        <v>0</v>
      </c>
      <c r="D33" s="22">
        <f t="shared" si="30"/>
        <v>303.60720000000003</v>
      </c>
      <c r="E33" s="22">
        <f t="shared" si="30"/>
        <v>0</v>
      </c>
      <c r="F33" s="22">
        <f t="shared" si="30"/>
        <v>224.26440000000002</v>
      </c>
      <c r="G33" s="22">
        <f t="shared" si="30"/>
        <v>476.81160000000006</v>
      </c>
      <c r="H33" s="22">
        <f t="shared" si="30"/>
        <v>222.00000000000003</v>
      </c>
      <c r="I33" s="22">
        <f t="shared" si="30"/>
        <v>0</v>
      </c>
      <c r="J33" s="22">
        <f t="shared" si="30"/>
        <v>0</v>
      </c>
      <c r="K33" s="22">
        <f t="shared" si="30"/>
        <v>258.40800000000002</v>
      </c>
      <c r="L33" s="22">
        <f t="shared" si="30"/>
        <v>496.17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2092.2612000000004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25</v>
      </c>
      <c r="C38" s="20">
        <f t="shared" ref="C38:L38" si="39">+C32+C34+C36</f>
        <v>0</v>
      </c>
      <c r="D38" s="20">
        <f t="shared" si="39"/>
        <v>68.38</v>
      </c>
      <c r="E38" s="20">
        <f t="shared" si="39"/>
        <v>0</v>
      </c>
      <c r="F38" s="20">
        <f t="shared" si="39"/>
        <v>50.51</v>
      </c>
      <c r="G38" s="20">
        <f t="shared" si="39"/>
        <v>107.39</v>
      </c>
      <c r="H38" s="20">
        <f t="shared" si="39"/>
        <v>50</v>
      </c>
      <c r="I38" s="20">
        <f t="shared" si="39"/>
        <v>0</v>
      </c>
      <c r="J38" s="20">
        <f t="shared" si="39"/>
        <v>0</v>
      </c>
      <c r="K38" s="20">
        <f t="shared" si="39"/>
        <v>58.2</v>
      </c>
      <c r="L38" s="20">
        <f t="shared" si="39"/>
        <v>111.75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471.22999999999996</v>
      </c>
    </row>
    <row r="39" spans="1:34" s="47" customFormat="1" x14ac:dyDescent="0.25">
      <c r="A39" s="48" t="s">
        <v>42</v>
      </c>
      <c r="B39" s="19">
        <f>+B33+B35+B37</f>
        <v>111.00000000000001</v>
      </c>
      <c r="C39" s="19">
        <f t="shared" ref="C39:L39" si="42">+C33+C35+C37</f>
        <v>0</v>
      </c>
      <c r="D39" s="19">
        <f t="shared" si="42"/>
        <v>303.60720000000003</v>
      </c>
      <c r="E39" s="19">
        <f t="shared" si="42"/>
        <v>0</v>
      </c>
      <c r="F39" s="19">
        <f t="shared" si="42"/>
        <v>224.26440000000002</v>
      </c>
      <c r="G39" s="19">
        <f t="shared" si="42"/>
        <v>476.81160000000006</v>
      </c>
      <c r="H39" s="19">
        <f t="shared" si="42"/>
        <v>222.00000000000003</v>
      </c>
      <c r="I39" s="19">
        <f t="shared" si="42"/>
        <v>0</v>
      </c>
      <c r="J39" s="19">
        <f t="shared" si="42"/>
        <v>0</v>
      </c>
      <c r="K39" s="19">
        <f t="shared" si="42"/>
        <v>258.40800000000002</v>
      </c>
      <c r="L39" s="19">
        <f t="shared" si="42"/>
        <v>496.17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2092.2612000000004</v>
      </c>
    </row>
    <row r="40" spans="1:34" x14ac:dyDescent="0.25">
      <c r="A40" s="13" t="s">
        <v>43</v>
      </c>
      <c r="B40" s="36">
        <v>62.96</v>
      </c>
      <c r="C40" s="36"/>
      <c r="D40" s="36">
        <v>44.06</v>
      </c>
      <c r="E40" s="36"/>
      <c r="F40" s="36"/>
      <c r="G40" s="36"/>
      <c r="H40" s="36"/>
      <c r="I40" s="36">
        <v>139</v>
      </c>
      <c r="J40" s="36">
        <v>21.84</v>
      </c>
      <c r="K40" s="36"/>
      <c r="L40" s="36">
        <v>12.55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280.41000000000003</v>
      </c>
    </row>
    <row r="41" spans="1:34" s="47" customFormat="1" x14ac:dyDescent="0.25">
      <c r="A41" s="46" t="s">
        <v>44</v>
      </c>
      <c r="B41" s="22">
        <f>B40*$B$8</f>
        <v>279.54240000000004</v>
      </c>
      <c r="C41" s="22">
        <f t="shared" ref="C41:L41" si="45">C40*$B$8</f>
        <v>0</v>
      </c>
      <c r="D41" s="22">
        <f t="shared" si="45"/>
        <v>195.62640000000002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617.16000000000008</v>
      </c>
      <c r="J41" s="22">
        <f t="shared" si="45"/>
        <v>96.969600000000014</v>
      </c>
      <c r="K41" s="22">
        <f t="shared" si="45"/>
        <v>0</v>
      </c>
      <c r="L41" s="22">
        <f t="shared" si="45"/>
        <v>55.722000000000008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1245.0204000000001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62.96</v>
      </c>
      <c r="C46" s="20">
        <f t="shared" ref="C46:L46" si="54">+C40+C42+C44</f>
        <v>0</v>
      </c>
      <c r="D46" s="20">
        <f t="shared" si="54"/>
        <v>44.06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139</v>
      </c>
      <c r="J46" s="20">
        <f t="shared" si="54"/>
        <v>21.84</v>
      </c>
      <c r="K46" s="20">
        <f t="shared" si="54"/>
        <v>0</v>
      </c>
      <c r="L46" s="20">
        <f t="shared" si="54"/>
        <v>12.55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280.41000000000003</v>
      </c>
    </row>
    <row r="47" spans="1:34" s="47" customFormat="1" x14ac:dyDescent="0.25">
      <c r="A47" s="48" t="s">
        <v>48</v>
      </c>
      <c r="B47" s="19">
        <f>+B41+B43+B45</f>
        <v>279.54240000000004</v>
      </c>
      <c r="C47" s="19">
        <f t="shared" ref="C47:L47" si="57">+C41+C43+C45</f>
        <v>0</v>
      </c>
      <c r="D47" s="19">
        <f t="shared" si="57"/>
        <v>195.62640000000002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617.16000000000008</v>
      </c>
      <c r="J47" s="19">
        <f t="shared" si="57"/>
        <v>96.969600000000014</v>
      </c>
      <c r="K47" s="19">
        <f t="shared" si="57"/>
        <v>0</v>
      </c>
      <c r="L47" s="19">
        <f t="shared" si="57"/>
        <v>55.722000000000008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1245.0204000000001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511.79</v>
      </c>
      <c r="C49" s="44">
        <v>1105.1400000000001</v>
      </c>
      <c r="D49" s="44">
        <v>697.82</v>
      </c>
      <c r="E49" s="44">
        <v>1395.62</v>
      </c>
      <c r="F49" s="44">
        <v>628.29</v>
      </c>
      <c r="G49" s="44">
        <v>1402.42</v>
      </c>
      <c r="H49" s="44">
        <v>877.94</v>
      </c>
      <c r="I49" s="44">
        <v>505.24</v>
      </c>
      <c r="J49" s="44">
        <v>1040.31</v>
      </c>
      <c r="K49" s="44">
        <v>1519.09</v>
      </c>
      <c r="L49" s="44">
        <v>1477.25</v>
      </c>
      <c r="M49" s="45">
        <v>1308</v>
      </c>
      <c r="N49" s="45">
        <v>2107.2800000000002</v>
      </c>
      <c r="O49" s="45">
        <v>2044.96</v>
      </c>
      <c r="P49" s="45">
        <v>554.42999999999995</v>
      </c>
      <c r="Q49" s="45">
        <v>1284.68</v>
      </c>
      <c r="R49" s="45">
        <v>684.59</v>
      </c>
      <c r="S49" s="45">
        <v>237.23</v>
      </c>
      <c r="T49" s="45">
        <v>419.95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19802.030000000002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294.56</v>
      </c>
      <c r="C53" s="44">
        <v>112.61</v>
      </c>
      <c r="D53" s="44">
        <v>336.12</v>
      </c>
      <c r="E53" s="44"/>
      <c r="F53" s="44">
        <v>248.18</v>
      </c>
      <c r="G53" s="44"/>
      <c r="H53" s="44">
        <v>593.57000000000005</v>
      </c>
      <c r="I53" s="44">
        <v>288.69</v>
      </c>
      <c r="J53" s="44">
        <v>441.09</v>
      </c>
      <c r="K53" s="44">
        <v>286.85000000000002</v>
      </c>
      <c r="L53" s="44"/>
      <c r="M53" s="45"/>
      <c r="N53" s="45"/>
      <c r="O53" s="45"/>
      <c r="P53" s="45"/>
      <c r="Q53" s="45"/>
      <c r="R53" s="45"/>
      <c r="S53" s="45">
        <v>28.32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2629.9900000000002</v>
      </c>
    </row>
    <row r="54" spans="1:34" x14ac:dyDescent="0.25">
      <c r="A54" s="17" t="s">
        <v>114</v>
      </c>
      <c r="B54" s="44"/>
      <c r="C54" s="44"/>
      <c r="D54" s="44">
        <v>25.45</v>
      </c>
      <c r="E54" s="44"/>
      <c r="F54" s="44"/>
      <c r="G54" s="44"/>
      <c r="H54" s="44"/>
      <c r="I54" s="44"/>
      <c r="J54" s="44">
        <v>31.4</v>
      </c>
      <c r="K54" s="44">
        <v>6.59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63.44</v>
      </c>
    </row>
    <row r="55" spans="1:34" x14ac:dyDescent="0.25">
      <c r="A55" s="17" t="s">
        <v>52</v>
      </c>
      <c r="B55" s="44">
        <v>60.46</v>
      </c>
      <c r="C55" s="44">
        <v>87.11</v>
      </c>
      <c r="D55" s="44">
        <v>174.92</v>
      </c>
      <c r="E55" s="44">
        <v>27.22</v>
      </c>
      <c r="F55" s="44">
        <v>174.51</v>
      </c>
      <c r="G55" s="44"/>
      <c r="H55" s="44"/>
      <c r="I55" s="44"/>
      <c r="J55" s="44">
        <v>8.26</v>
      </c>
      <c r="K55" s="44"/>
      <c r="L55" s="44">
        <v>316.95</v>
      </c>
      <c r="M55" s="45">
        <v>313.23</v>
      </c>
      <c r="N55" s="45">
        <v>398.53</v>
      </c>
      <c r="O55" s="45">
        <v>787.15</v>
      </c>
      <c r="P55" s="45"/>
      <c r="Q55" s="45"/>
      <c r="R55" s="45">
        <v>49.61</v>
      </c>
      <c r="S55" s="45"/>
      <c r="T55" s="45">
        <v>40.54</v>
      </c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2438.4900000000002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>
        <v>613</v>
      </c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613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1785.7124000000001</v>
      </c>
      <c r="C64" s="53">
        <f t="shared" ref="C64:AG64" si="61">+C15+C23+C31+C39+C47+C48+C49+C50+C51+C52+C53+C54+C55+C56+C57+C58+C59+C60+C61+C62+C63</f>
        <v>2249.3600000000006</v>
      </c>
      <c r="D64" s="53">
        <f t="shared" si="61"/>
        <v>2275.5036</v>
      </c>
      <c r="E64" s="53">
        <f t="shared" si="61"/>
        <v>1485.84</v>
      </c>
      <c r="F64" s="53">
        <f t="shared" si="61"/>
        <v>2082.4044000000004</v>
      </c>
      <c r="G64" s="53">
        <f t="shared" si="61"/>
        <v>3286.7116000000001</v>
      </c>
      <c r="H64" s="53">
        <f t="shared" si="61"/>
        <v>3416.2300000000005</v>
      </c>
      <c r="I64" s="53">
        <f t="shared" si="61"/>
        <v>3218.1700000000005</v>
      </c>
      <c r="J64" s="53">
        <f t="shared" si="61"/>
        <v>3921.8696000000004</v>
      </c>
      <c r="K64" s="53">
        <f t="shared" si="61"/>
        <v>4470.0380000000005</v>
      </c>
      <c r="L64" s="53">
        <f t="shared" si="61"/>
        <v>5463.2120000000004</v>
      </c>
      <c r="M64" s="53">
        <f t="shared" si="61"/>
        <v>1669.23</v>
      </c>
      <c r="N64" s="53">
        <f t="shared" si="61"/>
        <v>3259.8100000000004</v>
      </c>
      <c r="O64" s="53">
        <f t="shared" si="61"/>
        <v>2887.11</v>
      </c>
      <c r="P64" s="53">
        <f t="shared" si="61"/>
        <v>554.42999999999995</v>
      </c>
      <c r="Q64" s="53">
        <f t="shared" si="61"/>
        <v>1368.18</v>
      </c>
      <c r="R64" s="53">
        <f t="shared" si="61"/>
        <v>737.2</v>
      </c>
      <c r="S64" s="53">
        <f t="shared" si="61"/>
        <v>443.51</v>
      </c>
      <c r="T64" s="53">
        <f t="shared" si="61"/>
        <v>460.49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45035.011600000005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4 D</v>
      </c>
      <c r="E66" s="55" t="str">
        <f t="shared" si="62"/>
        <v>CAJA 6 D</v>
      </c>
      <c r="F66" s="55" t="str">
        <f t="shared" si="62"/>
        <v>CAJA 3 D</v>
      </c>
      <c r="G66" s="55" t="str">
        <f t="shared" si="62"/>
        <v>CAJA 5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8 N</v>
      </c>
      <c r="P66" s="55" t="str">
        <f t="shared" si="62"/>
        <v>CAJA 9 N</v>
      </c>
      <c r="Q66" s="55" t="str">
        <f t="shared" si="62"/>
        <v>CAJA 10 N</v>
      </c>
      <c r="R66" s="55" t="str">
        <f t="shared" si="62"/>
        <v>CAJA 12 N</v>
      </c>
      <c r="S66" s="55" t="str">
        <f t="shared" si="62"/>
        <v>CAJA 14 N</v>
      </c>
      <c r="T66" s="55" t="str">
        <f t="shared" si="62"/>
        <v>CAJA 15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1725.5</v>
      </c>
      <c r="C67" s="57">
        <f t="shared" ref="C67:L67" si="63">C12</f>
        <v>2248.3200000000002</v>
      </c>
      <c r="D67" s="57">
        <f t="shared" si="63"/>
        <v>2273.73</v>
      </c>
      <c r="E67" s="57">
        <f t="shared" si="63"/>
        <v>1486.89</v>
      </c>
      <c r="F67" s="57">
        <f t="shared" si="63"/>
        <v>2081.1999999999998</v>
      </c>
      <c r="G67" s="57">
        <f t="shared" si="63"/>
        <v>3239.42</v>
      </c>
      <c r="H67" s="57">
        <f t="shared" si="63"/>
        <v>3406.02</v>
      </c>
      <c r="I67" s="57">
        <f t="shared" si="63"/>
        <v>3208.36</v>
      </c>
      <c r="J67" s="57">
        <f t="shared" si="63"/>
        <v>3929.6</v>
      </c>
      <c r="K67" s="57">
        <f t="shared" si="63"/>
        <v>4466.12</v>
      </c>
      <c r="L67" s="57">
        <f t="shared" si="63"/>
        <v>5442.32</v>
      </c>
      <c r="M67" s="57">
        <f t="shared" ref="M67:AG67" si="64">M12</f>
        <v>1668.17</v>
      </c>
      <c r="N67" s="57">
        <f t="shared" si="64"/>
        <v>3257.22</v>
      </c>
      <c r="O67" s="57">
        <f t="shared" si="64"/>
        <v>2886.78</v>
      </c>
      <c r="P67" s="57">
        <f t="shared" si="64"/>
        <v>554.42999999999995</v>
      </c>
      <c r="Q67" s="57">
        <f t="shared" si="64"/>
        <v>1368.01</v>
      </c>
      <c r="R67" s="57">
        <f t="shared" si="64"/>
        <v>737.2</v>
      </c>
      <c r="S67" s="57">
        <f t="shared" si="64"/>
        <v>442.53</v>
      </c>
      <c r="T67" s="57">
        <f t="shared" si="64"/>
        <v>460.49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44882.30999999999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1725.5</v>
      </c>
      <c r="C69" s="59">
        <f t="shared" ref="C69:L69" si="67">+C67+C68</f>
        <v>2248.3200000000002</v>
      </c>
      <c r="D69" s="59">
        <f t="shared" si="67"/>
        <v>2273.73</v>
      </c>
      <c r="E69" s="59">
        <f t="shared" si="67"/>
        <v>1486.89</v>
      </c>
      <c r="F69" s="59">
        <f t="shared" si="67"/>
        <v>2081.1999999999998</v>
      </c>
      <c r="G69" s="59">
        <f t="shared" si="67"/>
        <v>3239.42</v>
      </c>
      <c r="H69" s="59">
        <f t="shared" si="67"/>
        <v>3406.02</v>
      </c>
      <c r="I69" s="59">
        <f t="shared" si="67"/>
        <v>3208.36</v>
      </c>
      <c r="J69" s="59">
        <f t="shared" si="67"/>
        <v>3929.6</v>
      </c>
      <c r="K69" s="59">
        <f t="shared" si="67"/>
        <v>4466.12</v>
      </c>
      <c r="L69" s="59">
        <f t="shared" si="67"/>
        <v>5442.32</v>
      </c>
      <c r="M69" s="59">
        <f t="shared" ref="M69:AG69" si="68">+M67+M68</f>
        <v>1668.17</v>
      </c>
      <c r="N69" s="59">
        <f t="shared" si="68"/>
        <v>3257.22</v>
      </c>
      <c r="O69" s="59">
        <f t="shared" si="68"/>
        <v>2886.78</v>
      </c>
      <c r="P69" s="59">
        <f t="shared" si="68"/>
        <v>554.42999999999995</v>
      </c>
      <c r="Q69" s="59">
        <f t="shared" si="68"/>
        <v>1368.01</v>
      </c>
      <c r="R69" s="59">
        <f t="shared" si="68"/>
        <v>737.2</v>
      </c>
      <c r="S69" s="59">
        <f t="shared" si="68"/>
        <v>442.53</v>
      </c>
      <c r="T69" s="59">
        <f t="shared" si="68"/>
        <v>460.49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44882.30999999999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60.212400000000116</v>
      </c>
      <c r="C70" s="57">
        <f t="shared" si="69"/>
        <v>1.0400000000004184</v>
      </c>
      <c r="D70" s="57">
        <f t="shared" si="69"/>
        <v>1.7735999999999876</v>
      </c>
      <c r="E70" s="57">
        <f t="shared" si="69"/>
        <v>-1.0500000000001819</v>
      </c>
      <c r="F70" s="57">
        <f t="shared" si="69"/>
        <v>1.2044000000005326</v>
      </c>
      <c r="G70" s="57">
        <f t="shared" si="69"/>
        <v>47.291600000000017</v>
      </c>
      <c r="H70" s="57">
        <f t="shared" si="69"/>
        <v>10.210000000000491</v>
      </c>
      <c r="I70" s="57">
        <f t="shared" si="69"/>
        <v>9.8100000000004002</v>
      </c>
      <c r="J70" s="57">
        <f t="shared" si="69"/>
        <v>-7.730399999999463</v>
      </c>
      <c r="K70" s="57">
        <f t="shared" si="69"/>
        <v>3.9180000000005748</v>
      </c>
      <c r="L70" s="57">
        <f t="shared" si="69"/>
        <v>20.892000000000735</v>
      </c>
      <c r="M70" s="57">
        <f t="shared" ref="M70:AG70" si="70">+M64-M69</f>
        <v>1.0599999999999454</v>
      </c>
      <c r="N70" s="57">
        <f t="shared" si="70"/>
        <v>2.5900000000006003</v>
      </c>
      <c r="O70" s="57">
        <f t="shared" si="70"/>
        <v>0.32999999999992724</v>
      </c>
      <c r="P70" s="57">
        <f t="shared" si="70"/>
        <v>0</v>
      </c>
      <c r="Q70" s="57">
        <f t="shared" si="70"/>
        <v>0.17000000000007276</v>
      </c>
      <c r="R70" s="57">
        <f t="shared" si="70"/>
        <v>0</v>
      </c>
      <c r="S70" s="57">
        <f t="shared" si="70"/>
        <v>0.98000000000001819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152.70160000000419</v>
      </c>
    </row>
    <row r="71" spans="1:34" ht="101.25" customHeight="1" x14ac:dyDescent="0.25">
      <c r="A71" s="77" t="s">
        <v>96</v>
      </c>
      <c r="B71" s="14" t="s">
        <v>130</v>
      </c>
      <c r="C71" s="14"/>
      <c r="D71" s="14"/>
      <c r="E71" s="14"/>
      <c r="F71" s="14"/>
      <c r="G71" s="14" t="s">
        <v>131</v>
      </c>
      <c r="H71" s="14" t="s">
        <v>132</v>
      </c>
      <c r="I71" s="14"/>
      <c r="J71" s="14" t="s">
        <v>133</v>
      </c>
      <c r="K71" s="14"/>
      <c r="L71" s="14" t="s">
        <v>136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J72" s="12" t="s">
        <v>134</v>
      </c>
      <c r="AH72" s="47"/>
    </row>
    <row r="73" spans="1:34" x14ac:dyDescent="0.25">
      <c r="J73" s="12" t="s">
        <v>135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69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1760.51</v>
      </c>
      <c r="C12" s="26">
        <v>1754.53</v>
      </c>
      <c r="D12" s="26">
        <v>1710.98</v>
      </c>
      <c r="E12" s="26">
        <v>961.09</v>
      </c>
      <c r="F12" s="26">
        <v>1091.29</v>
      </c>
      <c r="G12" s="26">
        <v>675.73</v>
      </c>
      <c r="H12" s="26">
        <v>1238.75</v>
      </c>
      <c r="I12" s="26">
        <v>3583.12</v>
      </c>
      <c r="J12" s="26">
        <v>3157.04</v>
      </c>
      <c r="K12" s="26">
        <v>1623.32</v>
      </c>
      <c r="L12" s="26">
        <v>2260.7600000000002</v>
      </c>
      <c r="M12" s="26">
        <v>2340.9499999999998</v>
      </c>
      <c r="N12" s="26">
        <v>1025.3599999999999</v>
      </c>
      <c r="O12" s="26">
        <v>2616.75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25800.180000000004</v>
      </c>
      <c r="AI12" s="26">
        <v>25455.47</v>
      </c>
      <c r="AJ12" s="69">
        <f>+AI12-AH12</f>
        <v>-344.71000000000276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</v>
      </c>
      <c r="C15" s="23">
        <v>0</v>
      </c>
      <c r="D15" s="23">
        <v>205.5</v>
      </c>
      <c r="E15" s="23">
        <v>78</v>
      </c>
      <c r="F15" s="23">
        <v>109</v>
      </c>
      <c r="G15" s="23">
        <v>25</v>
      </c>
      <c r="H15" s="23">
        <v>0</v>
      </c>
      <c r="I15" s="23">
        <v>41</v>
      </c>
      <c r="J15" s="23">
        <v>18</v>
      </c>
      <c r="K15" s="23">
        <v>88.5</v>
      </c>
      <c r="L15" s="23">
        <v>69</v>
      </c>
      <c r="M15" s="23">
        <v>251</v>
      </c>
      <c r="N15" s="23">
        <v>230</v>
      </c>
      <c r="O15" s="23">
        <v>42.5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1163.5</v>
      </c>
    </row>
    <row r="16" spans="1:36" s="32" customFormat="1" x14ac:dyDescent="0.25">
      <c r="A16" s="30" t="s">
        <v>20</v>
      </c>
      <c r="B16" s="31">
        <v>241</v>
      </c>
      <c r="C16" s="31">
        <v>139</v>
      </c>
      <c r="D16" s="31">
        <v>0</v>
      </c>
      <c r="E16" s="31">
        <v>0</v>
      </c>
      <c r="F16" s="31">
        <v>0</v>
      </c>
      <c r="G16" s="31">
        <v>0</v>
      </c>
      <c r="H16" s="31">
        <v>131</v>
      </c>
      <c r="I16" s="31">
        <v>557</v>
      </c>
      <c r="J16" s="31">
        <v>455</v>
      </c>
      <c r="K16" s="31"/>
      <c r="L16" s="31"/>
      <c r="M16" s="31"/>
      <c r="N16" s="31"/>
      <c r="O16" s="31">
        <v>310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1833</v>
      </c>
      <c r="AJ16" s="70"/>
    </row>
    <row r="17" spans="1:36" s="47" customFormat="1" x14ac:dyDescent="0.25">
      <c r="A17" s="46" t="s">
        <v>27</v>
      </c>
      <c r="B17" s="22">
        <f>B16*$B$8</f>
        <v>1070.0400000000002</v>
      </c>
      <c r="C17" s="22">
        <f>C16*$B$8</f>
        <v>617.16000000000008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581.6400000000001</v>
      </c>
      <c r="I17" s="22">
        <f t="shared" si="2"/>
        <v>2473.0800000000004</v>
      </c>
      <c r="J17" s="22">
        <f t="shared" si="2"/>
        <v>2020.2000000000003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1376.4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8138.52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241</v>
      </c>
      <c r="C22" s="20">
        <f t="shared" ref="C22:AG23" si="5">+C16+C18+C20</f>
        <v>139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131</v>
      </c>
      <c r="I22" s="20">
        <f t="shared" si="5"/>
        <v>557</v>
      </c>
      <c r="J22" s="20">
        <f t="shared" si="5"/>
        <v>455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310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1833</v>
      </c>
    </row>
    <row r="23" spans="1:36" s="47" customFormat="1" x14ac:dyDescent="0.25">
      <c r="A23" s="48" t="s">
        <v>26</v>
      </c>
      <c r="B23" s="19">
        <f>+B17+B19+B21</f>
        <v>1070.0400000000002</v>
      </c>
      <c r="C23" s="19">
        <f t="shared" si="5"/>
        <v>617.16000000000008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581.6400000000001</v>
      </c>
      <c r="I23" s="19">
        <f t="shared" si="5"/>
        <v>2473.0800000000004</v>
      </c>
      <c r="J23" s="19">
        <f t="shared" si="5"/>
        <v>2020.2000000000003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1376.4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8138.52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45.98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45.98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204.15120000000002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204.15120000000002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45.98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45.98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204.15120000000002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204.15120000000002</v>
      </c>
    </row>
    <row r="40" spans="1:34" x14ac:dyDescent="0.25">
      <c r="A40" s="13" t="s">
        <v>43</v>
      </c>
      <c r="B40" s="36"/>
      <c r="C40" s="36">
        <v>9.15</v>
      </c>
      <c r="D40" s="36"/>
      <c r="E40" s="36"/>
      <c r="F40" s="36"/>
      <c r="G40" s="36"/>
      <c r="H40" s="36"/>
      <c r="I40" s="36">
        <v>16.690000000000001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25.840000000000003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40.626000000000005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74.103600000000014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114.72960000000002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9.15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16.690000000000001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25.840000000000003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40.626000000000005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74.103600000000014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114.72960000000002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494.53</v>
      </c>
      <c r="C49" s="44">
        <v>569.26</v>
      </c>
      <c r="D49" s="44">
        <v>1012.05</v>
      </c>
      <c r="E49" s="44">
        <v>0</v>
      </c>
      <c r="F49" s="44">
        <v>955.24</v>
      </c>
      <c r="G49" s="44">
        <v>272.5</v>
      </c>
      <c r="H49" s="44">
        <v>496.99</v>
      </c>
      <c r="I49" s="44">
        <v>716.7</v>
      </c>
      <c r="J49" s="44">
        <v>889.89</v>
      </c>
      <c r="K49" s="44">
        <v>1082.23</v>
      </c>
      <c r="L49" s="44"/>
      <c r="M49" s="45">
        <v>777.22</v>
      </c>
      <c r="N49" s="45">
        <v>796.57</v>
      </c>
      <c r="O49" s="45">
        <v>924.57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8987.75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>
        <v>1214.23</v>
      </c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1214.23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13.12</v>
      </c>
      <c r="C52" s="44"/>
      <c r="D52" s="44"/>
      <c r="E52" s="44">
        <v>676.79</v>
      </c>
      <c r="F52" s="44"/>
      <c r="G52" s="44"/>
      <c r="H52" s="44"/>
      <c r="I52" s="44"/>
      <c r="J52" s="44"/>
      <c r="K52" s="44"/>
      <c r="L52" s="44">
        <v>1052.6600000000001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1742.5700000000002</v>
      </c>
    </row>
    <row r="53" spans="1:34" x14ac:dyDescent="0.25">
      <c r="A53" s="17" t="s">
        <v>18</v>
      </c>
      <c r="B53" s="44">
        <v>198.47</v>
      </c>
      <c r="C53" s="44">
        <v>110.66</v>
      </c>
      <c r="D53" s="44">
        <v>353.56</v>
      </c>
      <c r="E53" s="44">
        <v>195.51</v>
      </c>
      <c r="F53" s="44">
        <v>0</v>
      </c>
      <c r="G53" s="44"/>
      <c r="H53" s="44">
        <v>171.06</v>
      </c>
      <c r="I53" s="44">
        <v>279.48</v>
      </c>
      <c r="J53" s="44">
        <v>164.35</v>
      </c>
      <c r="K53" s="44">
        <v>437.13</v>
      </c>
      <c r="L53" s="44">
        <v>1005.92</v>
      </c>
      <c r="M53" s="45"/>
      <c r="N53" s="45"/>
      <c r="O53" s="45">
        <v>249.23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3165.37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5.77</v>
      </c>
      <c r="H54" s="44"/>
      <c r="I54" s="44">
        <v>2.08</v>
      </c>
      <c r="J54" s="44"/>
      <c r="K54" s="44"/>
      <c r="L54" s="44"/>
      <c r="M54" s="45">
        <v>21.79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29.64</v>
      </c>
    </row>
    <row r="55" spans="1:34" x14ac:dyDescent="0.25">
      <c r="A55" s="17" t="s">
        <v>52</v>
      </c>
      <c r="B55" s="44">
        <v>10.92</v>
      </c>
      <c r="C55" s="44">
        <v>35.950000000000003</v>
      </c>
      <c r="D55" s="44">
        <v>139.97999999999999</v>
      </c>
      <c r="E55" s="44"/>
      <c r="F55" s="44">
        <v>27.45</v>
      </c>
      <c r="G55" s="44"/>
      <c r="H55" s="44"/>
      <c r="I55" s="44"/>
      <c r="J55" s="44">
        <v>74.930000000000007</v>
      </c>
      <c r="K55" s="44">
        <v>15.85</v>
      </c>
      <c r="L55" s="44"/>
      <c r="M55" s="45">
        <v>78.11</v>
      </c>
      <c r="N55" s="45"/>
      <c r="O55" s="45">
        <v>25.7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408.89000000000004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11.14</v>
      </c>
      <c r="F58" s="44"/>
      <c r="G58" s="44"/>
      <c r="H58" s="44"/>
      <c r="I58" s="44">
        <v>2.2599999999999998</v>
      </c>
      <c r="J58" s="44"/>
      <c r="K58" s="44"/>
      <c r="L58" s="44">
        <v>133.68</v>
      </c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147.08000000000001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143.16999999999999</v>
      </c>
      <c r="D62" s="44"/>
      <c r="E62" s="44"/>
      <c r="F62" s="44"/>
      <c r="G62" s="44">
        <v>373.08</v>
      </c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516.25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1793.0800000000002</v>
      </c>
      <c r="C64" s="53">
        <f t="shared" ref="C64:AG64" si="21">+C15+C23+C31+C39+C47+C48+C49+C50+C51+C52+C53+C54+C55+C56+C57+C58+C59+C60+C61+C62+C63</f>
        <v>1720.9772000000003</v>
      </c>
      <c r="D64" s="53">
        <f t="shared" si="21"/>
        <v>1711.09</v>
      </c>
      <c r="E64" s="53">
        <f t="shared" si="21"/>
        <v>961.43999999999994</v>
      </c>
      <c r="F64" s="53">
        <f t="shared" si="21"/>
        <v>1091.69</v>
      </c>
      <c r="G64" s="53">
        <f t="shared" si="21"/>
        <v>676.34999999999991</v>
      </c>
      <c r="H64" s="53">
        <f t="shared" si="21"/>
        <v>1249.69</v>
      </c>
      <c r="I64" s="53">
        <f t="shared" si="21"/>
        <v>3588.7036000000003</v>
      </c>
      <c r="J64" s="53">
        <f t="shared" si="21"/>
        <v>3167.37</v>
      </c>
      <c r="K64" s="53">
        <f t="shared" si="21"/>
        <v>1623.71</v>
      </c>
      <c r="L64" s="53">
        <f t="shared" si="21"/>
        <v>2261.2599999999998</v>
      </c>
      <c r="M64" s="53">
        <f t="shared" si="21"/>
        <v>2342.35</v>
      </c>
      <c r="N64" s="53">
        <f t="shared" si="21"/>
        <v>1026.5700000000002</v>
      </c>
      <c r="O64" s="53">
        <f t="shared" si="21"/>
        <v>2618.4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25832.680799999998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5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2 N</v>
      </c>
      <c r="K66" s="55" t="str">
        <f t="shared" si="22"/>
        <v>CAJA 3 N</v>
      </c>
      <c r="L66" s="55" t="str">
        <f t="shared" si="22"/>
        <v>CAJA 4 N</v>
      </c>
      <c r="M66" s="55" t="str">
        <f t="shared" si="22"/>
        <v>CAJA 5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1760.51</v>
      </c>
      <c r="C67" s="57">
        <f t="shared" ref="C67:L67" si="23">C12</f>
        <v>1754.53</v>
      </c>
      <c r="D67" s="57">
        <f t="shared" si="23"/>
        <v>1710.98</v>
      </c>
      <c r="E67" s="57">
        <f t="shared" si="23"/>
        <v>961.09</v>
      </c>
      <c r="F67" s="57">
        <f t="shared" si="23"/>
        <v>1091.29</v>
      </c>
      <c r="G67" s="57">
        <f t="shared" si="23"/>
        <v>675.73</v>
      </c>
      <c r="H67" s="57">
        <f t="shared" si="23"/>
        <v>1238.75</v>
      </c>
      <c r="I67" s="57">
        <f t="shared" si="23"/>
        <v>3583.12</v>
      </c>
      <c r="J67" s="57">
        <f t="shared" si="23"/>
        <v>3157.04</v>
      </c>
      <c r="K67" s="57">
        <f t="shared" si="23"/>
        <v>1623.32</v>
      </c>
      <c r="L67" s="57">
        <f t="shared" si="23"/>
        <v>2260.7600000000002</v>
      </c>
      <c r="M67" s="57">
        <f t="shared" si="22"/>
        <v>2340.9499999999998</v>
      </c>
      <c r="N67" s="57">
        <f t="shared" si="22"/>
        <v>1025.3599999999999</v>
      </c>
      <c r="O67" s="57">
        <f t="shared" si="22"/>
        <v>2616.75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25800.180000000004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1760.51</v>
      </c>
      <c r="C69" s="59">
        <f t="shared" ref="C69:AG69" si="25">+C67+C68</f>
        <v>1754.53</v>
      </c>
      <c r="D69" s="59">
        <f t="shared" si="25"/>
        <v>1710.98</v>
      </c>
      <c r="E69" s="59">
        <f t="shared" si="25"/>
        <v>961.09</v>
      </c>
      <c r="F69" s="59">
        <f t="shared" si="25"/>
        <v>1091.29</v>
      </c>
      <c r="G69" s="59">
        <f t="shared" si="25"/>
        <v>675.73</v>
      </c>
      <c r="H69" s="59">
        <f t="shared" si="25"/>
        <v>1238.75</v>
      </c>
      <c r="I69" s="59">
        <f t="shared" si="25"/>
        <v>3583.12</v>
      </c>
      <c r="J69" s="59">
        <f t="shared" si="25"/>
        <v>3157.04</v>
      </c>
      <c r="K69" s="59">
        <f t="shared" si="25"/>
        <v>1623.32</v>
      </c>
      <c r="L69" s="59">
        <f t="shared" si="25"/>
        <v>2260.7600000000002</v>
      </c>
      <c r="M69" s="59">
        <f t="shared" si="25"/>
        <v>2340.9499999999998</v>
      </c>
      <c r="N69" s="59">
        <f t="shared" si="25"/>
        <v>1025.3599999999999</v>
      </c>
      <c r="O69" s="59">
        <f t="shared" si="25"/>
        <v>2616.75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25800.180000000004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32.570000000000164</v>
      </c>
      <c r="C70" s="57">
        <f t="shared" si="26"/>
        <v>-33.552799999999706</v>
      </c>
      <c r="D70" s="57">
        <f t="shared" si="26"/>
        <v>0.10999999999989996</v>
      </c>
      <c r="E70" s="57">
        <f t="shared" si="26"/>
        <v>0.34999999999990905</v>
      </c>
      <c r="F70" s="57">
        <f t="shared" si="26"/>
        <v>0.40000000000009095</v>
      </c>
      <c r="G70" s="57">
        <f t="shared" si="26"/>
        <v>0.61999999999989086</v>
      </c>
      <c r="H70" s="57">
        <f t="shared" si="26"/>
        <v>10.940000000000055</v>
      </c>
      <c r="I70" s="57">
        <f t="shared" si="26"/>
        <v>5.5836000000003878</v>
      </c>
      <c r="J70" s="57">
        <f t="shared" si="26"/>
        <v>10.329999999999927</v>
      </c>
      <c r="K70" s="57">
        <f t="shared" si="26"/>
        <v>0.39000000000010004</v>
      </c>
      <c r="L70" s="57">
        <f t="shared" si="26"/>
        <v>0.49999999999954525</v>
      </c>
      <c r="M70" s="57">
        <f t="shared" si="26"/>
        <v>1.4000000000000909</v>
      </c>
      <c r="N70" s="57">
        <f t="shared" si="26"/>
        <v>1.2100000000002638</v>
      </c>
      <c r="O70" s="57">
        <f t="shared" si="26"/>
        <v>1.6500000000000909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32.500800000000709</v>
      </c>
    </row>
    <row r="71" spans="1:34" ht="112.5" customHeight="1" x14ac:dyDescent="0.25">
      <c r="A71" s="77" t="s">
        <v>96</v>
      </c>
      <c r="B71" s="14" t="s">
        <v>123</v>
      </c>
      <c r="C71" s="14" t="s">
        <v>125</v>
      </c>
      <c r="D71" s="14"/>
      <c r="E71" s="14"/>
      <c r="F71" s="14"/>
      <c r="G71" s="14"/>
      <c r="H71" s="14" t="s">
        <v>127</v>
      </c>
      <c r="I71" s="14"/>
      <c r="J71" s="14" t="s">
        <v>128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124</v>
      </c>
      <c r="C72" s="12" t="s">
        <v>126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60" activePane="bottomRight" state="frozen"/>
      <selection pane="topRight" activeCell="B1" sqref="B1"/>
      <selection pane="bottomLeft" activeCell="A5" sqref="A5"/>
      <selection pane="bottomRight" activeCell="A61" sqref="A6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60</v>
      </c>
      <c r="H11" s="5" t="s">
        <v>58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1239.74</v>
      </c>
      <c r="C12" s="26">
        <v>3315.16</v>
      </c>
      <c r="D12" s="26">
        <v>196.61</v>
      </c>
      <c r="E12" s="26">
        <v>1561.63</v>
      </c>
      <c r="F12" s="26">
        <v>182.99</v>
      </c>
      <c r="G12" s="26">
        <v>660.48</v>
      </c>
      <c r="H12" s="26">
        <v>958.19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8114.7999999999993</v>
      </c>
      <c r="AI12" s="26">
        <v>8035.99</v>
      </c>
      <c r="AJ12" s="69">
        <f>+AI12-AH12</f>
        <v>-78.809999999999491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9.9499999999999993</v>
      </c>
      <c r="E15" s="23">
        <v>19</v>
      </c>
      <c r="F15" s="23">
        <v>10</v>
      </c>
      <c r="G15" s="23">
        <v>36</v>
      </c>
      <c r="H15" s="23">
        <v>101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175.95</v>
      </c>
    </row>
    <row r="16" spans="1:36" s="32" customFormat="1" x14ac:dyDescent="0.25">
      <c r="A16" s="30" t="s">
        <v>20</v>
      </c>
      <c r="B16" s="31">
        <v>168</v>
      </c>
      <c r="C16" s="31">
        <v>516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684</v>
      </c>
      <c r="AJ16" s="70"/>
    </row>
    <row r="17" spans="1:36" s="47" customFormat="1" x14ac:dyDescent="0.25">
      <c r="A17" s="46" t="s">
        <v>27</v>
      </c>
      <c r="B17" s="22">
        <f>B16*$B$8</f>
        <v>745.92000000000007</v>
      </c>
      <c r="C17" s="22">
        <f>C16*$B$8</f>
        <v>2291.0400000000004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3036.9600000000005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168</v>
      </c>
      <c r="C22" s="20">
        <f t="shared" ref="C22:AG23" si="5">+C16+C18+C20</f>
        <v>516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684</v>
      </c>
    </row>
    <row r="23" spans="1:36" s="47" customFormat="1" x14ac:dyDescent="0.25">
      <c r="A23" s="48" t="s">
        <v>26</v>
      </c>
      <c r="B23" s="19">
        <f>+B17+B19+B21</f>
        <v>745.92000000000007</v>
      </c>
      <c r="C23" s="19">
        <f t="shared" si="5"/>
        <v>2291.0400000000004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3036.9600000000005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6.98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6.98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30.991200000000006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30.991200000000006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6.98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30.991200000000006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30.991200000000006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348.63</v>
      </c>
      <c r="C49" s="44">
        <v>790.52</v>
      </c>
      <c r="D49" s="44">
        <v>107.19</v>
      </c>
      <c r="E49" s="44">
        <v>1022.21</v>
      </c>
      <c r="F49" s="44">
        <v>30.52</v>
      </c>
      <c r="G49" s="44">
        <v>421.19</v>
      </c>
      <c r="H49" s="44">
        <v>670.52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3390.78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128.58000000000001</v>
      </c>
      <c r="C53" s="44">
        <v>237.03</v>
      </c>
      <c r="D53" s="44">
        <v>79.91</v>
      </c>
      <c r="E53" s="44">
        <v>489.28</v>
      </c>
      <c r="F53" s="44">
        <v>142.21</v>
      </c>
      <c r="G53" s="44">
        <v>202.48</v>
      </c>
      <c r="H53" s="44">
        <v>188.03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1467.52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19.510000000000002</v>
      </c>
      <c r="C55" s="44"/>
      <c r="D55" s="44"/>
      <c r="E55" s="44">
        <v>31.03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50.540000000000006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1242.6400000000001</v>
      </c>
      <c r="C64" s="53">
        <f t="shared" ref="C64:AG64" si="21">+C15+C23+C31+C39+C47+C48+C49+C50+C51+C52+C53+C54+C55+C56+C57+C58+C59+C60+C61+C62+C63</f>
        <v>3349.5812000000005</v>
      </c>
      <c r="D64" s="53">
        <f t="shared" si="21"/>
        <v>197.05</v>
      </c>
      <c r="E64" s="53">
        <f t="shared" si="21"/>
        <v>1561.52</v>
      </c>
      <c r="F64" s="53">
        <f t="shared" si="21"/>
        <v>182.73000000000002</v>
      </c>
      <c r="G64" s="53">
        <f t="shared" si="21"/>
        <v>659.67</v>
      </c>
      <c r="H64" s="53">
        <f t="shared" si="21"/>
        <v>959.55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8152.7412000000013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4 N</v>
      </c>
      <c r="H66" s="55" t="str">
        <f t="shared" si="22"/>
        <v>CAJA 3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1239.74</v>
      </c>
      <c r="C67" s="57">
        <f t="shared" ref="C67:L67" si="23">C12</f>
        <v>3315.16</v>
      </c>
      <c r="D67" s="57">
        <f t="shared" si="23"/>
        <v>196.61</v>
      </c>
      <c r="E67" s="57">
        <f t="shared" si="23"/>
        <v>1561.63</v>
      </c>
      <c r="F67" s="57">
        <f t="shared" si="23"/>
        <v>182.99</v>
      </c>
      <c r="G67" s="57">
        <f t="shared" si="23"/>
        <v>660.48</v>
      </c>
      <c r="H67" s="57">
        <f t="shared" si="23"/>
        <v>958.19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8114.7999999999993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1239.74</v>
      </c>
      <c r="C69" s="59">
        <f t="shared" ref="C69:AG69" si="25">+C67+C68</f>
        <v>3315.16</v>
      </c>
      <c r="D69" s="59">
        <f t="shared" si="25"/>
        <v>196.61</v>
      </c>
      <c r="E69" s="59">
        <f t="shared" si="25"/>
        <v>1561.63</v>
      </c>
      <c r="F69" s="59">
        <f t="shared" si="25"/>
        <v>182.99</v>
      </c>
      <c r="G69" s="59">
        <f t="shared" si="25"/>
        <v>660.48</v>
      </c>
      <c r="H69" s="59">
        <f t="shared" si="25"/>
        <v>958.19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8114.7999999999993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2.9000000000000909</v>
      </c>
      <c r="C70" s="57">
        <f t="shared" si="26"/>
        <v>34.421200000000681</v>
      </c>
      <c r="D70" s="57">
        <f t="shared" si="26"/>
        <v>0.43999999999999773</v>
      </c>
      <c r="E70" s="57">
        <f t="shared" si="26"/>
        <v>-0.11000000000012733</v>
      </c>
      <c r="F70" s="57">
        <f t="shared" si="26"/>
        <v>-0.25999999999999091</v>
      </c>
      <c r="G70" s="57">
        <f t="shared" si="26"/>
        <v>-0.81000000000005912</v>
      </c>
      <c r="H70" s="57">
        <f t="shared" si="26"/>
        <v>1.3599999999999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37.941200000000492</v>
      </c>
    </row>
    <row r="71" spans="1:34" ht="95.25" customHeight="1" x14ac:dyDescent="0.25">
      <c r="A71" s="77" t="s">
        <v>96</v>
      </c>
      <c r="B71" s="14"/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B58" sqref="B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1166.8599999999999</v>
      </c>
      <c r="C12" s="26">
        <v>2911.68</v>
      </c>
      <c r="D12" s="26">
        <v>2020.27</v>
      </c>
      <c r="E12" s="26">
        <v>1357.93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7456.74</v>
      </c>
      <c r="AI12" s="26">
        <v>7423.14</v>
      </c>
      <c r="AJ12" s="69">
        <f>+AI12-AH12</f>
        <v>-33.599999999999454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81</v>
      </c>
      <c r="C15" s="23">
        <v>124.5</v>
      </c>
      <c r="D15" s="23">
        <v>304.89999999999998</v>
      </c>
      <c r="E15" s="23">
        <v>88.5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598.9</v>
      </c>
    </row>
    <row r="16" spans="1:36" s="32" customFormat="1" x14ac:dyDescent="0.25">
      <c r="A16" s="30" t="s">
        <v>20</v>
      </c>
      <c r="B16" s="31">
        <v>67</v>
      </c>
      <c r="C16" s="31">
        <v>211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278</v>
      </c>
      <c r="AJ16" s="70"/>
    </row>
    <row r="17" spans="1:36" s="47" customFormat="1" x14ac:dyDescent="0.25">
      <c r="A17" s="46" t="s">
        <v>27</v>
      </c>
      <c r="B17" s="22">
        <f>B16*$B$8</f>
        <v>297.48</v>
      </c>
      <c r="C17" s="22">
        <f>C16*$B$8</f>
        <v>936.84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1234.3200000000002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67</v>
      </c>
      <c r="C22" s="20">
        <f t="shared" ref="C22:AG23" si="5">+C16+C18+C20</f>
        <v>211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278</v>
      </c>
    </row>
    <row r="23" spans="1:36" s="47" customFormat="1" x14ac:dyDescent="0.25">
      <c r="A23" s="48" t="s">
        <v>26</v>
      </c>
      <c r="B23" s="19">
        <f>+B17+B19+B21</f>
        <v>297.48</v>
      </c>
      <c r="C23" s="19">
        <f t="shared" si="5"/>
        <v>936.84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1234.3200000000002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20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88.800000000000011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88.800000000000011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88.800000000000011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88.800000000000011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433.94</v>
      </c>
      <c r="C49" s="44">
        <v>801.15</v>
      </c>
      <c r="D49" s="44">
        <v>1037.0899999999999</v>
      </c>
      <c r="E49" s="44">
        <v>642.38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2914.56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355.83</v>
      </c>
      <c r="C53" s="44">
        <v>928.75</v>
      </c>
      <c r="D53" s="44">
        <v>677.14</v>
      </c>
      <c r="E53" s="44">
        <v>534.08000000000004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2495.7999999999997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35.14</v>
      </c>
      <c r="D55" s="44"/>
      <c r="E55" s="44">
        <v>100.03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135.17000000000002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1168.25</v>
      </c>
      <c r="C64" s="53">
        <f t="shared" ref="C64:AG64" si="21">+C15+C23+C31+C39+C47+C48+C49+C50+C51+C52+C53+C54+C55+C56+C57+C58+C59+C60+C61+C62+C63</f>
        <v>2915.18</v>
      </c>
      <c r="D64" s="53">
        <f t="shared" si="21"/>
        <v>2019.1299999999997</v>
      </c>
      <c r="E64" s="53">
        <f t="shared" si="21"/>
        <v>1364.99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7467.5499999999993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1166.8599999999999</v>
      </c>
      <c r="C67" s="57">
        <f t="shared" ref="C67:L67" si="23">C12</f>
        <v>2911.68</v>
      </c>
      <c r="D67" s="57">
        <f t="shared" si="23"/>
        <v>2020.27</v>
      </c>
      <c r="E67" s="57">
        <f t="shared" si="23"/>
        <v>1357.93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7456.74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1166.8599999999999</v>
      </c>
      <c r="C69" s="59">
        <f t="shared" ref="C69:AG69" si="25">+C67+C68</f>
        <v>2911.68</v>
      </c>
      <c r="D69" s="59">
        <f t="shared" si="25"/>
        <v>2020.27</v>
      </c>
      <c r="E69" s="59">
        <f t="shared" si="25"/>
        <v>1357.93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7456.74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1.3900000000001</v>
      </c>
      <c r="C70" s="57">
        <f t="shared" si="26"/>
        <v>3.5</v>
      </c>
      <c r="D70" s="57">
        <f t="shared" si="26"/>
        <v>-1.1400000000003274</v>
      </c>
      <c r="E70" s="57">
        <f t="shared" si="26"/>
        <v>7.0599999999999454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10.809999999999718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7" activePane="bottomRight" state="frozen"/>
      <selection pane="topRight" activeCell="B1" sqref="B1"/>
      <selection pane="bottomLeft" activeCell="A5" sqref="A5"/>
      <selection pane="bottomRight" activeCell="C57" sqref="C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56</v>
      </c>
      <c r="C11" s="5" t="s">
        <v>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1285.32</v>
      </c>
      <c r="C12" s="26">
        <v>642.05999999999995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1927.3799999999999</v>
      </c>
      <c r="AI12" s="26">
        <v>1914.16</v>
      </c>
      <c r="AJ12" s="69">
        <f>+AI12-AH12</f>
        <v>-13.2199999999998</v>
      </c>
    </row>
    <row r="13" spans="1:36" ht="19.5" customHeight="1" x14ac:dyDescent="0.25">
      <c r="A13" s="25" t="s">
        <v>117</v>
      </c>
      <c r="B13" s="26">
        <v>1.5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7.5</v>
      </c>
      <c r="AI13" s="26"/>
      <c r="AJ13" s="69">
        <f>+AI13-AH13</f>
        <v>-7.5</v>
      </c>
    </row>
    <row r="14" spans="1:36" ht="19.5" customHeight="1" x14ac:dyDescent="0.25">
      <c r="A14" s="25" t="s">
        <v>118</v>
      </c>
      <c r="B14" s="26">
        <v>1</v>
      </c>
      <c r="C14" s="26">
        <v>12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13</v>
      </c>
      <c r="AI14" s="26"/>
      <c r="AJ14" s="69">
        <f>+AI14-AH14</f>
        <v>-13</v>
      </c>
    </row>
    <row r="15" spans="1:36" x14ac:dyDescent="0.25">
      <c r="A15" s="13" t="s">
        <v>0</v>
      </c>
      <c r="B15" s="23">
        <v>49</v>
      </c>
      <c r="C15" s="23">
        <v>14.5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63.5</v>
      </c>
    </row>
    <row r="16" spans="1:36" s="32" customFormat="1" x14ac:dyDescent="0.25">
      <c r="A16" s="30" t="s">
        <v>20</v>
      </c>
      <c r="B16" s="31">
        <v>78</v>
      </c>
      <c r="C16" s="31">
        <v>30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108</v>
      </c>
      <c r="AJ16" s="70"/>
    </row>
    <row r="17" spans="1:36" s="47" customFormat="1" x14ac:dyDescent="0.25">
      <c r="A17" s="46" t="s">
        <v>27</v>
      </c>
      <c r="B17" s="22">
        <f>B16*$B$8</f>
        <v>346.32000000000005</v>
      </c>
      <c r="C17" s="22">
        <f>C16*$B$8</f>
        <v>133.20000000000002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479.5200000000001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78</v>
      </c>
      <c r="C22" s="20">
        <f t="shared" ref="C22:AG23" si="5">+C16+C18+C20</f>
        <v>30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108</v>
      </c>
    </row>
    <row r="23" spans="1:36" s="47" customFormat="1" x14ac:dyDescent="0.25">
      <c r="A23" s="48" t="s">
        <v>26</v>
      </c>
      <c r="B23" s="19">
        <f>+B17+B19+B21</f>
        <v>346.32000000000005</v>
      </c>
      <c r="C23" s="19">
        <f t="shared" si="5"/>
        <v>133.20000000000002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479.5200000000001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705.92</v>
      </c>
      <c r="C49" s="44">
        <v>407.02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1112.94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118.55</v>
      </c>
      <c r="C53" s="44">
        <v>71.84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190.39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56.73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56.73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>
        <v>34.14</v>
      </c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34.14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1276.52</v>
      </c>
      <c r="C64" s="53">
        <f t="shared" ref="C64:AG64" si="21">+C15+C23+C31+C39+C47+C48+C49+C50+C51+C52+C53+C54+C55+C56+C57+C58+C59+C60+C61+C62+C63</f>
        <v>660.7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1937.22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N</v>
      </c>
      <c r="C66" s="55" t="str">
        <f>C11</f>
        <v>CAJA 2 D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1285.32</v>
      </c>
      <c r="C67" s="57">
        <f t="shared" ref="C67:L67" si="23">C12</f>
        <v>642.05999999999995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1927.3799999999999</v>
      </c>
    </row>
    <row r="68" spans="1:34" s="47" customFormat="1" x14ac:dyDescent="0.25">
      <c r="A68" s="58" t="s">
        <v>93</v>
      </c>
      <c r="B68" s="59">
        <f t="shared" ref="B68:AG68" si="24">+B13+B14</f>
        <v>2.5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20.5</v>
      </c>
    </row>
    <row r="69" spans="1:34" s="47" customFormat="1" x14ac:dyDescent="0.25">
      <c r="A69" s="58" t="s">
        <v>94</v>
      </c>
      <c r="B69" s="59">
        <f>+B67+B68</f>
        <v>1287.82</v>
      </c>
      <c r="C69" s="59">
        <f t="shared" ref="C69:AG69" si="25">+C67+C68</f>
        <v>660.06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1947.8799999999999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-11.299999999999955</v>
      </c>
      <c r="C70" s="57">
        <f t="shared" si="26"/>
        <v>0.64000000000010004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-10.659999999999854</v>
      </c>
    </row>
    <row r="71" spans="1:34" ht="102.75" customHeight="1" x14ac:dyDescent="0.25">
      <c r="A71" s="77" t="s">
        <v>96</v>
      </c>
      <c r="B71" s="14" t="s">
        <v>137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249.04</v>
      </c>
      <c r="C12" s="26">
        <v>64.52</v>
      </c>
      <c r="D12" s="26">
        <v>3285.55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3599.11</v>
      </c>
      <c r="AI12" s="26">
        <v>3599.11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17.5</v>
      </c>
      <c r="C15" s="23">
        <v>22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39.5</v>
      </c>
    </row>
    <row r="16" spans="1:36" s="32" customFormat="1" x14ac:dyDescent="0.25">
      <c r="A16" s="30" t="s">
        <v>20</v>
      </c>
      <c r="B16" s="31">
        <v>11</v>
      </c>
      <c r="C16" s="31">
        <v>10</v>
      </c>
      <c r="D16" s="31">
        <v>392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413</v>
      </c>
      <c r="AJ16" s="70"/>
    </row>
    <row r="17" spans="1:36" s="47" customFormat="1" x14ac:dyDescent="0.25">
      <c r="A17" s="46" t="s">
        <v>27</v>
      </c>
      <c r="B17" s="22">
        <f>B16*$B$8</f>
        <v>48.62</v>
      </c>
      <c r="C17" s="22">
        <f>C16*$B$8</f>
        <v>44.2</v>
      </c>
      <c r="D17" s="22">
        <f t="shared" ref="D17:AG17" si="2">D16*$B$8</f>
        <v>1732.6399999999999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1825.4599999999998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</v>
      </c>
      <c r="C22" s="20">
        <f t="shared" ref="C22:AG23" si="5">+C16+C18+C20</f>
        <v>10</v>
      </c>
      <c r="D22" s="20">
        <f t="shared" si="5"/>
        <v>392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413</v>
      </c>
    </row>
    <row r="23" spans="1:36" s="47" customFormat="1" x14ac:dyDescent="0.25">
      <c r="A23" s="48" t="s">
        <v>26</v>
      </c>
      <c r="B23" s="19">
        <f>+B17+B19+B21</f>
        <v>48.62</v>
      </c>
      <c r="C23" s="19">
        <f t="shared" si="5"/>
        <v>44.2</v>
      </c>
      <c r="D23" s="19">
        <f t="shared" si="5"/>
        <v>1732.6399999999999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1825.4599999999998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8.5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37.57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37.57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8.5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37.57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37.57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133.16999999999999</v>
      </c>
      <c r="C49" s="44"/>
      <c r="D49" s="44">
        <v>1526.04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1659.21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21.47</v>
      </c>
      <c r="C53" s="44"/>
      <c r="D53" s="44">
        <v>83.6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105.07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32.6</v>
      </c>
      <c r="C55" s="44"/>
      <c r="D55" s="44">
        <v>16.3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48.900000000000006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253.35999999999999</v>
      </c>
      <c r="C64" s="53">
        <f t="shared" ref="C64:AG64" si="21">+C15+C23+C31+C39+C47+C48+C49+C50+C51+C52+C53+C54+C55+C56+C57+C58+C59+C60+C61+C62+C63</f>
        <v>66.2</v>
      </c>
      <c r="D64" s="53">
        <f t="shared" si="21"/>
        <v>3396.15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3715.71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249.04</v>
      </c>
      <c r="C67" s="57">
        <f t="shared" ref="C67:L67" si="23">C12</f>
        <v>64.52</v>
      </c>
      <c r="D67" s="57">
        <f t="shared" si="23"/>
        <v>3285.55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3599.11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249.04</v>
      </c>
      <c r="C69" s="59">
        <f t="shared" ref="C69:AG69" si="25">+C67+C68</f>
        <v>64.52</v>
      </c>
      <c r="D69" s="59">
        <f t="shared" si="25"/>
        <v>3285.55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3599.11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4.3199999999999932</v>
      </c>
      <c r="C70" s="57">
        <f t="shared" si="26"/>
        <v>1.6800000000000068</v>
      </c>
      <c r="D70" s="57">
        <f t="shared" si="26"/>
        <v>110.59999999999991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116.59999999999991</v>
      </c>
    </row>
    <row r="71" spans="1:34" ht="96" customHeight="1" x14ac:dyDescent="0.25">
      <c r="A71" s="77" t="s">
        <v>96</v>
      </c>
      <c r="B71" s="14"/>
      <c r="C71" s="14"/>
      <c r="D71" s="14" t="s">
        <v>139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8" sqref="B2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44673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4.4400000000000004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1309.1199999999999</v>
      </c>
      <c r="C12" s="26">
        <v>836.79</v>
      </c>
      <c r="D12" s="26">
        <v>1340.41</v>
      </c>
      <c r="E12" s="26">
        <v>820.49</v>
      </c>
      <c r="F12" s="26">
        <v>1180.45</v>
      </c>
      <c r="G12" s="26">
        <v>2800.01</v>
      </c>
      <c r="H12" s="26">
        <v>1737.4</v>
      </c>
      <c r="I12" s="26">
        <v>1418.28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11442.95</v>
      </c>
      <c r="AI12" s="26">
        <v>11345.6</v>
      </c>
      <c r="AJ12" s="69">
        <f>+AI12-AH12</f>
        <v>-97.350000000000364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348</v>
      </c>
      <c r="C15" s="23">
        <v>19.5</v>
      </c>
      <c r="D15" s="23">
        <v>65</v>
      </c>
      <c r="E15" s="23">
        <v>186</v>
      </c>
      <c r="F15" s="23">
        <v>18</v>
      </c>
      <c r="G15" s="23">
        <v>308.2</v>
      </c>
      <c r="H15" s="23">
        <v>99.5</v>
      </c>
      <c r="I15" s="23">
        <v>145.30000000000001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1189.5</v>
      </c>
    </row>
    <row r="16" spans="1:36" s="32" customFormat="1" x14ac:dyDescent="0.25">
      <c r="A16" s="30" t="s">
        <v>20</v>
      </c>
      <c r="B16" s="31">
        <v>97</v>
      </c>
      <c r="C16" s="31">
        <v>48</v>
      </c>
      <c r="D16" s="31">
        <v>103</v>
      </c>
      <c r="E16" s="31"/>
      <c r="F16" s="31">
        <v>121</v>
      </c>
      <c r="G16" s="31">
        <v>293</v>
      </c>
      <c r="H16" s="31">
        <v>166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828</v>
      </c>
      <c r="AJ16" s="70"/>
    </row>
    <row r="17" spans="1:36" s="47" customFormat="1" x14ac:dyDescent="0.25">
      <c r="A17" s="46" t="s">
        <v>27</v>
      </c>
      <c r="B17" s="22">
        <f>B16*$B$8</f>
        <v>430.68000000000006</v>
      </c>
      <c r="C17" s="22">
        <f>C16*$B$8</f>
        <v>213.12</v>
      </c>
      <c r="D17" s="22">
        <f t="shared" ref="D17:AG17" si="2">D16*$B$8</f>
        <v>457.32000000000005</v>
      </c>
      <c r="E17" s="22">
        <f t="shared" si="2"/>
        <v>0</v>
      </c>
      <c r="F17" s="22">
        <f t="shared" si="2"/>
        <v>537.24</v>
      </c>
      <c r="G17" s="22">
        <f t="shared" si="2"/>
        <v>1300.92</v>
      </c>
      <c r="H17" s="22">
        <f t="shared" si="2"/>
        <v>737.04000000000008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3676.32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97</v>
      </c>
      <c r="C22" s="20">
        <f t="shared" ref="C22:AG23" si="5">+C16+C18+C20</f>
        <v>48</v>
      </c>
      <c r="D22" s="20">
        <f t="shared" si="5"/>
        <v>103</v>
      </c>
      <c r="E22" s="20">
        <f t="shared" si="5"/>
        <v>0</v>
      </c>
      <c r="F22" s="20">
        <f t="shared" si="5"/>
        <v>121</v>
      </c>
      <c r="G22" s="20">
        <f t="shared" si="5"/>
        <v>293</v>
      </c>
      <c r="H22" s="20">
        <f t="shared" si="5"/>
        <v>166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828</v>
      </c>
    </row>
    <row r="23" spans="1:36" s="47" customFormat="1" x14ac:dyDescent="0.25">
      <c r="A23" s="48" t="s">
        <v>26</v>
      </c>
      <c r="B23" s="19">
        <f>+B17+B19+B21</f>
        <v>430.68000000000006</v>
      </c>
      <c r="C23" s="19">
        <f t="shared" si="5"/>
        <v>213.12</v>
      </c>
      <c r="D23" s="19">
        <f t="shared" si="5"/>
        <v>457.32000000000005</v>
      </c>
      <c r="E23" s="19">
        <f t="shared" si="5"/>
        <v>0</v>
      </c>
      <c r="F23" s="19">
        <f t="shared" si="5"/>
        <v>537.24</v>
      </c>
      <c r="G23" s="19">
        <f t="shared" si="5"/>
        <v>1300.92</v>
      </c>
      <c r="H23" s="19">
        <f t="shared" si="5"/>
        <v>737.04000000000008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3676.32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462.09</v>
      </c>
      <c r="C49" s="44"/>
      <c r="D49" s="44"/>
      <c r="E49" s="44">
        <v>597.96</v>
      </c>
      <c r="F49" s="44">
        <v>440.39</v>
      </c>
      <c r="G49" s="44"/>
      <c r="H49" s="44"/>
      <c r="I49" s="44">
        <v>1273.69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2774.13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475.19</v>
      </c>
      <c r="D52" s="44">
        <v>568.83000000000004</v>
      </c>
      <c r="E52" s="44"/>
      <c r="F52" s="44"/>
      <c r="G52" s="44">
        <v>775.9</v>
      </c>
      <c r="H52" s="44">
        <v>673.92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2493.84</v>
      </c>
    </row>
    <row r="53" spans="1:34" x14ac:dyDescent="0.25">
      <c r="A53" s="17" t="s">
        <v>18</v>
      </c>
      <c r="B53" s="44">
        <v>70.44</v>
      </c>
      <c r="C53" s="44">
        <v>128.9</v>
      </c>
      <c r="D53" s="44">
        <v>250.48</v>
      </c>
      <c r="E53" s="44"/>
      <c r="F53" s="44">
        <v>190.8</v>
      </c>
      <c r="G53" s="44">
        <v>420.54</v>
      </c>
      <c r="H53" s="44">
        <v>229.73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1290.8900000000001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37.25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37.25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1311.21</v>
      </c>
      <c r="C64" s="53">
        <f t="shared" ref="C64:AG64" si="21">+C15+C23+C31+C39+C47+C48+C49+C50+C51+C52+C53+C54+C55+C56+C57+C58+C59+C60+C61+C62+C63</f>
        <v>836.70999999999992</v>
      </c>
      <c r="D64" s="53">
        <f t="shared" si="21"/>
        <v>1341.63</v>
      </c>
      <c r="E64" s="53">
        <f t="shared" si="21"/>
        <v>821.21</v>
      </c>
      <c r="F64" s="53">
        <f t="shared" si="21"/>
        <v>1186.43</v>
      </c>
      <c r="G64" s="53">
        <f t="shared" si="21"/>
        <v>2805.56</v>
      </c>
      <c r="H64" s="53">
        <f t="shared" si="21"/>
        <v>1740.19</v>
      </c>
      <c r="I64" s="53">
        <f t="shared" si="21"/>
        <v>1418.99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11461.93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1309.1199999999999</v>
      </c>
      <c r="C67" s="57">
        <f t="shared" ref="C67:L67" si="23">C12</f>
        <v>836.79</v>
      </c>
      <c r="D67" s="57">
        <f t="shared" si="23"/>
        <v>1340.41</v>
      </c>
      <c r="E67" s="57">
        <f t="shared" si="23"/>
        <v>820.49</v>
      </c>
      <c r="F67" s="57">
        <f t="shared" si="23"/>
        <v>1180.45</v>
      </c>
      <c r="G67" s="57">
        <f t="shared" si="23"/>
        <v>2800.01</v>
      </c>
      <c r="H67" s="57">
        <f t="shared" si="23"/>
        <v>1737.4</v>
      </c>
      <c r="I67" s="57">
        <f t="shared" si="23"/>
        <v>1418.28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11442.95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1309.1199999999999</v>
      </c>
      <c r="C69" s="59">
        <f t="shared" ref="C69:AG69" si="25">+C67+C68</f>
        <v>836.79</v>
      </c>
      <c r="D69" s="59">
        <f t="shared" si="25"/>
        <v>1340.41</v>
      </c>
      <c r="E69" s="59">
        <f t="shared" si="25"/>
        <v>820.49</v>
      </c>
      <c r="F69" s="59">
        <f t="shared" si="25"/>
        <v>1180.45</v>
      </c>
      <c r="G69" s="59">
        <f t="shared" si="25"/>
        <v>2800.01</v>
      </c>
      <c r="H69" s="59">
        <f t="shared" si="25"/>
        <v>1737.4</v>
      </c>
      <c r="I69" s="59">
        <f t="shared" si="25"/>
        <v>1418.28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11442.95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2.0900000000001455</v>
      </c>
      <c r="C70" s="57">
        <f t="shared" si="26"/>
        <v>-8.0000000000040927E-2</v>
      </c>
      <c r="D70" s="57">
        <f t="shared" si="26"/>
        <v>1.2200000000000273</v>
      </c>
      <c r="E70" s="57">
        <f t="shared" si="26"/>
        <v>0.72000000000002728</v>
      </c>
      <c r="F70" s="57">
        <f t="shared" si="26"/>
        <v>5.9800000000000182</v>
      </c>
      <c r="G70" s="57">
        <f t="shared" si="26"/>
        <v>5.5499999999997272</v>
      </c>
      <c r="H70" s="57">
        <f t="shared" si="26"/>
        <v>2.7899999999999636</v>
      </c>
      <c r="I70" s="57">
        <f t="shared" si="26"/>
        <v>0.71000000000003638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18.979999999999905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2022-04-25T18:36:35Z</dcterms:modified>
</cp:coreProperties>
</file>