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6780" windowHeight="11040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X64" i="152" l="1"/>
  <c r="X70" i="152" s="1"/>
  <c r="H64" i="152"/>
  <c r="H70" i="152" s="1"/>
  <c r="AH23" i="149"/>
  <c r="F11" i="145" s="1"/>
  <c r="AF64" i="152"/>
  <c r="AF70" i="152" s="1"/>
  <c r="P64" i="152"/>
  <c r="P70" i="152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AE39" i="40"/>
  <c r="AA39" i="40"/>
  <c r="W39" i="40"/>
  <c r="AE47" i="40"/>
  <c r="W47" i="40"/>
  <c r="AA47" i="40"/>
  <c r="AD39" i="40"/>
  <c r="X39" i="40"/>
  <c r="Q69" i="40"/>
  <c r="M6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B64" i="40"/>
  <c r="AB70" i="40" s="1"/>
  <c r="Y64" i="40"/>
  <c r="Y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Q39" i="40" l="1"/>
  <c r="M39" i="40"/>
  <c r="Z64" i="40"/>
  <c r="Z70" i="40" s="1"/>
  <c r="V64" i="40"/>
  <c r="V70" i="40" s="1"/>
  <c r="AD64" i="40"/>
  <c r="AD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l="1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B38" i="40"/>
  <c r="K31" i="40" l="1"/>
  <c r="J39" i="40"/>
  <c r="F39" i="40"/>
  <c r="K47" i="40"/>
  <c r="E39" i="40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<sst xmlns="http://schemas.openxmlformats.org/spreadsheetml/2006/main" count="781" uniqueCount="153">
  <si>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</si>
  <si>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</si>
  <si>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</si>
  <si>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</si>
  <si>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</si>
  <si>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</si>
  <si>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</si>
  <si>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</si>
  <si>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</si>
  <si>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</si>
  <si>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</si>
  <si>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</si>
  <si>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</si>
  <si>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</si>
  <si>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</si>
  <si>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</si>
  <si>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</si>
  <si>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</si>
  <si>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</si>
  <si>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</si>
  <si>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</si>
  <si>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</si>
  <si>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</si>
  <si>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</si>
  <si>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</si>
  <si>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</si>
  <si>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</si>
  <si>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</si>
  <si>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</si>
  <si>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</si>
  <si>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</si>
  <si>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</si>
  <si>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</si>
  <si>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</si>
  <si>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</si>
  <si>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</si>
  <si>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</si>
  <si>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</si>
  <si>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</si>
  <si>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</si>
  <si>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</si>
  <si>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</si>
  <si>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</si>
  <si>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</si>
  <si>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</si>
  <si>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</si>
  <si>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</si>
  <si>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</si>
  <si>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</si>
  <si>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</si>
  <si>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</si>
  <si>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</si>
  <si>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</si>
  <si>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</si>
  <si>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</si>
  <si>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</si>
  <si>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</si>
  <si>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</si>
  <si>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</si>
  <si>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</si>
  <si>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</si>
  <si>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</si>
  <si>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</si>
  <si>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</si>
  <si>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</si>
  <si>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</si>
  <si>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</si>
  <si>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</si>
  <si>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</si>
  <si>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</si>
  <si>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</si>
  <si>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</si>
  <si>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</si>
  <si>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</si>
  <si>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</si>
  <si>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</si>
  <si>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</si>
  <si>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</si>
  <si>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</si>
  <si>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</si>
  <si>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</si>
  <si>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</si>
  <si>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</si>
  <si>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</si>
  <si>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</si>
  <si>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</si>
  <si>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</si>
  <si>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</si>
  <si>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</si>
  <si>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</si>
  <si>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</si>
  <si>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</si>
  <si>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</si>
  <si>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</si>
  <si>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</si>
  <si>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</si>
  <si>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</si>
  <si>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</si>
  <si>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</si>
  <si>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</si>
  <si>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</si>
  <si>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</si>
  <si>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</si>
  <si>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</si>
  <si>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</si>
  <si>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</si>
  <si>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</si>
  <si>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</si>
  <si>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</si>
  <si>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</si>
  <si>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</si>
  <si>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</si>
  <si>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</si>
  <si>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</si>
  <si>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</si>
  <si>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</si>
  <si>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</si>
  <si>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</si>
  <si>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</si>
  <si>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</si>
  <si>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</si>
  <si>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</si>
  <si>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</si>
  <si>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R/F 11.00</t>
  </si>
  <si>
    <t>FALTANTE EN EFECTIVO.</t>
  </si>
  <si>
    <t>4.00 PERIODICO.</t>
  </si>
  <si>
    <t>8.00 PERIODICO.</t>
  </si>
  <si>
    <t xml:space="preserve">4.22 SOBRANTES </t>
  </si>
  <si>
    <t>DE VELAS NO FACTURADAS.</t>
  </si>
  <si>
    <t>R/F 107.70</t>
  </si>
  <si>
    <t>SOBRANTE 1$.</t>
  </si>
  <si>
    <t>R/F 50.00</t>
  </si>
  <si>
    <t>R/F 67.00</t>
  </si>
  <si>
    <t>R/F 41.00</t>
  </si>
  <si>
    <t>R/F 55.50</t>
  </si>
  <si>
    <t>MAL REGISTRO 0.03$.</t>
  </si>
  <si>
    <t>R/F 68.00</t>
  </si>
  <si>
    <t>R/F 75.50</t>
  </si>
  <si>
    <t>INTERCAMBIO DE 5$.</t>
  </si>
  <si>
    <t>POR 5 EUROS.</t>
  </si>
  <si>
    <t>R/F 45.50</t>
  </si>
  <si>
    <t>R/F 60.50</t>
  </si>
  <si>
    <t>SOBRANTE 10$.</t>
  </si>
  <si>
    <t>MAL REGISTRO  5$.</t>
  </si>
  <si>
    <t>NO SE CARGO EN SISTEMA</t>
  </si>
  <si>
    <t>10.00 EN EFECTIVO.</t>
  </si>
  <si>
    <t>SOBRANTE DE 12.00 ES</t>
  </si>
  <si>
    <t xml:space="preserve">FALTANTE EN LA CAJA 02 </t>
  </si>
  <si>
    <t>NOCHE DEL DIA 22.</t>
  </si>
  <si>
    <t>R/F 3.00</t>
  </si>
  <si>
    <t>R/F 124.50</t>
  </si>
  <si>
    <t>R/F 44.00</t>
  </si>
  <si>
    <t>R/F 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</si>
</sst>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76935.400000000009</v>
      </c>
      <c r="C2" s="43">
        <f>MODELO!AH12</f>
        <v>29925.09</v>
      </c>
      <c r="D2" s="43">
        <f>EXQUISITECES!AH12</f>
        <v>11596.079999999998</v>
      </c>
      <c r="E2" s="43">
        <f>HOYADA!AH12</f>
        <v>10956.65</v>
      </c>
      <c r="F2" s="43">
        <f>FARMASTOP!AH12</f>
        <v>2660.71</v>
      </c>
      <c r="G2" s="43">
        <f>BOCAS!AH12</f>
        <v>5608.44</v>
      </c>
      <c r="H2" s="43">
        <f>LAGUNETICA!AH12</f>
        <v>18011.78</v>
      </c>
      <c r="I2" s="43">
        <f>SANANTONIO!AH12</f>
        <v>0</v>
      </c>
      <c r="J2" s="43">
        <f>SUM(B2:I2)</f>
        <v>155694.15</v>
      </c>
    </row>
    <row r="3" spans="1:10" x14ac:dyDescent="0.25">
      <c r="A3" s="46" t="s">
        <v>0</v>
      </c>
      <c r="B3" s="43">
        <f>AUTOMERCADO!AH15</f>
        <v>1116.0999999999999</v>
      </c>
      <c r="C3" s="43">
        <f>MODELO!AH15</f>
        <v>1211.2</v>
      </c>
      <c r="D3" s="43">
        <f>EXQUISITECES!AH15</f>
        <v>461.2</v>
      </c>
      <c r="E3" s="43">
        <f>HOYADA!AH15</f>
        <v>904.5</v>
      </c>
      <c r="F3" s="43">
        <f>FARMASTOP!AH15</f>
        <v>122.7</v>
      </c>
      <c r="G3" s="43">
        <f>BOCAS!AH15</f>
        <v>8</v>
      </c>
      <c r="H3" s="43">
        <f>LAGUNETICA!AH15</f>
        <v>1508.7</v>
      </c>
      <c r="I3" s="43">
        <f>SANANTONIO!AH15</f>
        <v>0</v>
      </c>
      <c r="J3" s="43">
        <f t="shared" ref="J3:J52" si="0">SUM(B3:I3)</f>
        <v>5332.4</v>
      </c>
    </row>
    <row r="4" spans="1:10" x14ac:dyDescent="0.25">
      <c r="A4" s="73" t="s">
        <v>20</v>
      </c>
      <c r="B4" s="43">
        <f>AUTOMERCADO!AH16</f>
        <v>7746</v>
      </c>
      <c r="C4" s="43">
        <f>MODELO!AH16</f>
        <v>2730</v>
      </c>
      <c r="D4" s="43">
        <f>EXQUISITECES!AH16</f>
        <v>1164</v>
      </c>
      <c r="E4" s="43">
        <f>HOYADA!AH16</f>
        <v>578</v>
      </c>
      <c r="F4" s="43">
        <f>FARMASTOP!AH16</f>
        <v>183</v>
      </c>
      <c r="G4" s="43">
        <f>BOCAS!AH16</f>
        <v>763</v>
      </c>
      <c r="H4" s="43">
        <f>LAGUNETICA!AH16</f>
        <v>1696</v>
      </c>
      <c r="I4" s="43">
        <f>SANANTONIO!AH16</f>
        <v>0</v>
      </c>
      <c r="J4" s="43">
        <f t="shared" si="0"/>
        <v>14860</v>
      </c>
    </row>
    <row r="5" spans="1:10" x14ac:dyDescent="0.25">
      <c r="A5" s="46" t="s">
        <v>27</v>
      </c>
      <c r="B5" s="43">
        <f>AUTOMERCADO!AH17</f>
        <v>34392.239999999998</v>
      </c>
      <c r="C5" s="43">
        <f>MODELO!AH17</f>
        <v>12121.2</v>
      </c>
      <c r="D5" s="43">
        <f>EXQUISITECES!AH17</f>
        <v>5168.16</v>
      </c>
      <c r="E5" s="43">
        <f>HOYADA!AH17</f>
        <v>2566.3200000000002</v>
      </c>
      <c r="F5" s="43">
        <f>FARMASTOP!AH17</f>
        <v>812.5200000000001</v>
      </c>
      <c r="G5" s="43">
        <f>BOCAS!AH17</f>
        <v>3372.46</v>
      </c>
      <c r="H5" s="43">
        <f>LAGUNETICA!AH17</f>
        <v>7530.24</v>
      </c>
      <c r="I5" s="43">
        <f>SANANTONIO!AH17</f>
        <v>0</v>
      </c>
      <c r="J5" s="43">
        <f t="shared" si="0"/>
        <v>65963.14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7746</v>
      </c>
      <c r="C10" s="43">
        <f>MODELO!AH22</f>
        <v>2730</v>
      </c>
      <c r="D10" s="43">
        <f>EXQUISITECES!AH22</f>
        <v>1164</v>
      </c>
      <c r="E10" s="43">
        <f>HOYADA!AH22</f>
        <v>578</v>
      </c>
      <c r="F10" s="43">
        <f>FARMASTOP!AH22</f>
        <v>183</v>
      </c>
      <c r="G10" s="43">
        <f>BOCAS!AH22</f>
        <v>763</v>
      </c>
      <c r="H10" s="43">
        <f>LAGUNETICA!AH22</f>
        <v>1696</v>
      </c>
      <c r="I10" s="43">
        <f>SANANTONIO!AH22</f>
        <v>0</v>
      </c>
      <c r="J10" s="43">
        <f t="shared" si="0"/>
        <v>14860</v>
      </c>
    </row>
    <row r="11" spans="1:10" x14ac:dyDescent="0.25">
      <c r="A11" s="48" t="s">
        <v>26</v>
      </c>
      <c r="B11" s="43">
        <f>AUTOMERCADO!AH23</f>
        <v>34392.239999999998</v>
      </c>
      <c r="C11" s="43">
        <f>MODELO!AH23</f>
        <v>12121.2</v>
      </c>
      <c r="D11" s="43">
        <f>EXQUISITECES!AH23</f>
        <v>5168.16</v>
      </c>
      <c r="E11" s="43">
        <f>HOYADA!AH23</f>
        <v>2566.3200000000002</v>
      </c>
      <c r="F11" s="43">
        <f>FARMASTOP!AH23</f>
        <v>812.5200000000001</v>
      </c>
      <c r="G11" s="43">
        <f>BOCAS!AH23</f>
        <v>3372.46</v>
      </c>
      <c r="H11" s="43">
        <f>LAGUNETICA!AH23</f>
        <v>7530.24</v>
      </c>
      <c r="I11" s="43">
        <f>SANANTONIO!AH23</f>
        <v>0</v>
      </c>
      <c r="J11" s="43">
        <f t="shared" si="0"/>
        <v>65963.14</v>
      </c>
    </row>
    <row r="12" spans="1:10" x14ac:dyDescent="0.25">
      <c r="A12" s="46" t="s">
        <v>28</v>
      </c>
      <c r="B12" s="43">
        <f>AUTOMERCADO!AH24</f>
        <v>20</v>
      </c>
      <c r="C12" s="43">
        <f>MODELO!AH24</f>
        <v>2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22</v>
      </c>
    </row>
    <row r="13" spans="1:10" x14ac:dyDescent="0.25">
      <c r="A13" s="46" t="s">
        <v>31</v>
      </c>
      <c r="B13" s="43">
        <f>AUTOMERCADO!AH25</f>
        <v>96.6</v>
      </c>
      <c r="C13" s="43">
        <f>MODELO!AH25</f>
        <v>9.66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106.25999999999999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20</v>
      </c>
      <c r="C18" s="43">
        <f>MODELO!AH30</f>
        <v>2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22</v>
      </c>
    </row>
    <row r="19" spans="1:10" x14ac:dyDescent="0.25">
      <c r="A19" s="48" t="s">
        <v>33</v>
      </c>
      <c r="B19" s="43">
        <f>AUTOMERCADO!AH31</f>
        <v>96.6</v>
      </c>
      <c r="C19" s="43">
        <f>MODELO!AH31</f>
        <v>9.66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106.25999999999999</v>
      </c>
    </row>
    <row r="20" spans="1:10" x14ac:dyDescent="0.25">
      <c r="A20" s="46" t="s">
        <v>34</v>
      </c>
      <c r="B20" s="43">
        <f>AUTOMERCADO!AH32</f>
        <v>620.51</v>
      </c>
      <c r="C20" s="43">
        <f>MODELO!AH32</f>
        <v>100.26</v>
      </c>
      <c r="D20" s="43">
        <f>EXQUISITECES!AH32</f>
        <v>0</v>
      </c>
      <c r="E20" s="43">
        <f>HOYADA!AH32</f>
        <v>32.32</v>
      </c>
      <c r="F20" s="43">
        <f>FARMASTOP!AH32</f>
        <v>15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768.09</v>
      </c>
    </row>
    <row r="21" spans="1:10" x14ac:dyDescent="0.25">
      <c r="A21" s="46" t="s">
        <v>35</v>
      </c>
      <c r="B21" s="43">
        <f>AUTOMERCADO!AH33</f>
        <v>2755.0643999999998</v>
      </c>
      <c r="C21" s="43">
        <f>MODELO!AH33</f>
        <v>445.15440000000001</v>
      </c>
      <c r="D21" s="43">
        <f>EXQUISITECES!AH33</f>
        <v>0</v>
      </c>
      <c r="E21" s="43">
        <f>HOYADA!AH33</f>
        <v>143.50080000000003</v>
      </c>
      <c r="F21" s="43">
        <f>FARMASTOP!AH33</f>
        <v>66.600000000000009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3410.3195999999994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620.51</v>
      </c>
      <c r="C26" s="43">
        <f>MODELO!AH38</f>
        <v>100.26</v>
      </c>
      <c r="D26" s="43">
        <f>EXQUISITECES!AH38</f>
        <v>0</v>
      </c>
      <c r="E26" s="43">
        <f>HOYADA!AH38</f>
        <v>32.32</v>
      </c>
      <c r="F26" s="43">
        <f>FARMASTOP!AH38</f>
        <v>15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768.09</v>
      </c>
    </row>
    <row r="27" spans="1:10" x14ac:dyDescent="0.25">
      <c r="A27" s="48" t="s">
        <v>42</v>
      </c>
      <c r="B27" s="43">
        <f>AUTOMERCADO!AH39</f>
        <v>2755.0643999999998</v>
      </c>
      <c r="C27" s="43">
        <f>MODELO!AH39</f>
        <v>445.15440000000001</v>
      </c>
      <c r="D27" s="43">
        <f>EXQUISITECES!AH39</f>
        <v>0</v>
      </c>
      <c r="E27" s="43">
        <f>HOYADA!AH39</f>
        <v>143.50080000000003</v>
      </c>
      <c r="F27" s="43">
        <f>FARMASTOP!AH39</f>
        <v>66.600000000000009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3410.3195999999994</v>
      </c>
    </row>
    <row r="28" spans="1:10" x14ac:dyDescent="0.25">
      <c r="A28" s="46" t="s">
        <v>43</v>
      </c>
      <c r="B28" s="43">
        <f>AUTOMERCADO!AH40</f>
        <v>558.7399999999999</v>
      </c>
      <c r="C28" s="43">
        <f>MODELO!AH40</f>
        <v>24.91</v>
      </c>
      <c r="D28" s="43">
        <f>EXQUISITECES!AH40</f>
        <v>0</v>
      </c>
      <c r="E28" s="43">
        <f>HOYADA!AH40</f>
        <v>0</v>
      </c>
      <c r="F28" s="43">
        <f>FARMASTOP!AH40</f>
        <v>21.97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605.61999999999989</v>
      </c>
    </row>
    <row r="29" spans="1:10" x14ac:dyDescent="0.25">
      <c r="A29" s="46" t="s">
        <v>44</v>
      </c>
      <c r="B29" s="43">
        <f>AUTOMERCADO!AH41</f>
        <v>2480.8055999999997</v>
      </c>
      <c r="C29" s="43">
        <f>MODELO!AH41</f>
        <v>110.60040000000001</v>
      </c>
      <c r="D29" s="43">
        <f>EXQUISITECES!AH41</f>
        <v>0</v>
      </c>
      <c r="E29" s="43">
        <f>HOYADA!AH41</f>
        <v>0</v>
      </c>
      <c r="F29" s="43">
        <f>FARMASTOP!AH41</f>
        <v>97.546800000000005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2688.9527999999996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558.7399999999999</v>
      </c>
      <c r="C34" s="43">
        <f>MODELO!AH46</f>
        <v>24.91</v>
      </c>
      <c r="D34" s="43">
        <f>EXQUISITECES!AH46</f>
        <v>0</v>
      </c>
      <c r="E34" s="43">
        <f>HOYADA!AH46</f>
        <v>0</v>
      </c>
      <c r="F34" s="43">
        <f>FARMASTOP!AH46</f>
        <v>21.97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605.61999999999989</v>
      </c>
    </row>
    <row r="35" spans="1:10" x14ac:dyDescent="0.25">
      <c r="A35" s="48" t="s">
        <v>48</v>
      </c>
      <c r="B35" s="43">
        <f>AUTOMERCADO!AH47</f>
        <v>2480.8055999999997</v>
      </c>
      <c r="C35" s="43">
        <f>MODELO!AH47</f>
        <v>110.60040000000001</v>
      </c>
      <c r="D35" s="43">
        <f>EXQUISITECES!AH47</f>
        <v>0</v>
      </c>
      <c r="E35" s="43">
        <f>HOYADA!AH47</f>
        <v>0</v>
      </c>
      <c r="F35" s="43">
        <f>FARMASTOP!AH47</f>
        <v>97.546800000000005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2688.9527999999996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28960.930000000004</v>
      </c>
      <c r="C37" s="43">
        <f>MODELO!AH49</f>
        <v>8606.9199999999983</v>
      </c>
      <c r="D37" s="43">
        <f>EXQUISITECES!AH49</f>
        <v>4373.76</v>
      </c>
      <c r="E37" s="43">
        <f>HOYADA!AH49</f>
        <v>4129.28</v>
      </c>
      <c r="F37" s="43">
        <f>FARMASTOP!AH49</f>
        <v>1326.35</v>
      </c>
      <c r="G37" s="43">
        <f>BOCAS!AH49</f>
        <v>2137.09</v>
      </c>
      <c r="H37" s="43">
        <f>LAGUNETICA!AH49</f>
        <v>3316.69</v>
      </c>
      <c r="I37" s="43">
        <f>SANANTONIO!AH49</f>
        <v>0</v>
      </c>
      <c r="J37" s="43">
        <f t="shared" si="0"/>
        <v>52851.020000000004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3368.6099999999997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4162.67</v>
      </c>
      <c r="I40" s="43">
        <f>SANANTONIO!AH52</f>
        <v>0</v>
      </c>
      <c r="J40" s="43">
        <f t="shared" si="0"/>
        <v>7531.28</v>
      </c>
    </row>
    <row r="41" spans="1:10" x14ac:dyDescent="0.25">
      <c r="A41" s="74" t="s">
        <v>18</v>
      </c>
      <c r="B41" s="43">
        <f>AUTOMERCADO!AH53</f>
        <v>3868.15</v>
      </c>
      <c r="C41" s="43">
        <f>MODELO!AH53</f>
        <v>3234.0299999999997</v>
      </c>
      <c r="D41" s="43">
        <f>EXQUISITECES!AH53</f>
        <v>1499.1399999999999</v>
      </c>
      <c r="E41" s="43">
        <f>HOYADA!AH53</f>
        <v>3186.17</v>
      </c>
      <c r="F41" s="43">
        <f>FARMASTOP!AH53</f>
        <v>149.44</v>
      </c>
      <c r="G41" s="43">
        <f>BOCAS!AH53</f>
        <v>223.78</v>
      </c>
      <c r="H41" s="43">
        <f>LAGUNETICA!AH53</f>
        <v>1497.1</v>
      </c>
      <c r="I41" s="43">
        <f>SANANTONIO!AH53</f>
        <v>0</v>
      </c>
      <c r="J41" s="43">
        <f t="shared" si="0"/>
        <v>13657.810000000001</v>
      </c>
    </row>
    <row r="42" spans="1:10" x14ac:dyDescent="0.25">
      <c r="A42" s="74" t="s">
        <v>114</v>
      </c>
      <c r="B42" s="43">
        <f>AUTOMERCADO!AH54</f>
        <v>10.15</v>
      </c>
      <c r="C42" s="43">
        <f>MODELO!AH54</f>
        <v>204.09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214.24</v>
      </c>
    </row>
    <row r="43" spans="1:10" x14ac:dyDescent="0.25">
      <c r="A43" s="74" t="s">
        <v>52</v>
      </c>
      <c r="B43" s="43">
        <f>AUTOMERCADO!AH55</f>
        <v>3644.8299999999995</v>
      </c>
      <c r="C43" s="43">
        <f>MODELO!AH55</f>
        <v>739.56999999999994</v>
      </c>
      <c r="D43" s="43">
        <f>EXQUISITECES!AH55</f>
        <v>210.90999999999997</v>
      </c>
      <c r="E43" s="43">
        <f>HOYADA!AH55</f>
        <v>29.61</v>
      </c>
      <c r="F43" s="43">
        <f>FARMASTOP!AH55</f>
        <v>155.21</v>
      </c>
      <c r="G43" s="43">
        <f>BOCAS!AH55</f>
        <v>55.68</v>
      </c>
      <c r="H43" s="43">
        <f>LAGUNETICA!AH55</f>
        <v>0</v>
      </c>
      <c r="I43" s="43">
        <f>SANANTONIO!AH55</f>
        <v>0</v>
      </c>
      <c r="J43" s="43">
        <f t="shared" si="0"/>
        <v>4835.8099999999995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79.989999999999995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79.989999999999995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77324.87000000001</v>
      </c>
      <c r="C52" s="75">
        <f>MODELO!AH64</f>
        <v>30131.024799999999</v>
      </c>
      <c r="D52" s="75">
        <f>EXQUISITECES!AH64</f>
        <v>11713.17</v>
      </c>
      <c r="E52" s="75">
        <f>HOYADA!AH64</f>
        <v>10959.380800000001</v>
      </c>
      <c r="F52" s="75">
        <f>FARMASTOP!AH64</f>
        <v>2730.3667999999998</v>
      </c>
      <c r="G52" s="75">
        <f>BOCAS!AH64</f>
        <v>5797.01</v>
      </c>
      <c r="H52" s="75">
        <f>LAGUNETICA!AH64</f>
        <v>18015.399999999998</v>
      </c>
      <c r="I52" s="75">
        <f>SANANTONIO!AH64</f>
        <v>0</v>
      </c>
      <c r="J52" s="75">
        <f t="shared" si="0"/>
        <v>156671.2224</v>
      </c>
    </row>
    <row r="53" spans="1:10" x14ac:dyDescent="0.25">
      <c r="A53" s="56" t="s">
        <v>3</v>
      </c>
      <c r="B53" s="43">
        <f>B2</f>
        <v>76935.400000000009</v>
      </c>
      <c r="C53" s="43">
        <f t="shared" ref="C53:I53" si="1">C2</f>
        <v>29925.09</v>
      </c>
      <c r="D53" s="43">
        <f t="shared" si="1"/>
        <v>11596.079999999998</v>
      </c>
      <c r="E53" s="43">
        <f t="shared" si="1"/>
        <v>10956.65</v>
      </c>
      <c r="F53" s="43">
        <f t="shared" si="1"/>
        <v>2660.71</v>
      </c>
      <c r="G53" s="43">
        <f t="shared" si="1"/>
        <v>5608.44</v>
      </c>
      <c r="H53" s="43">
        <f t="shared" si="1"/>
        <v>18011.78</v>
      </c>
      <c r="I53" s="43">
        <f t="shared" si="1"/>
        <v>0</v>
      </c>
      <c r="J53" s="43">
        <f>J2</f>
        <v>155694.15</v>
      </c>
    </row>
    <row r="54" spans="1:10" x14ac:dyDescent="0.25">
      <c r="A54" s="58" t="s">
        <v>95</v>
      </c>
      <c r="B54" s="43">
        <f>+B52-B53</f>
        <v>389.47000000000116</v>
      </c>
      <c r="C54" s="43">
        <f t="shared" ref="C54:I54" si="2">+C52-C53</f>
        <v>205.93479999999909</v>
      </c>
      <c r="D54" s="43">
        <f t="shared" si="2"/>
        <v>117.09000000000196</v>
      </c>
      <c r="E54" s="43">
        <f t="shared" si="2"/>
        <v>2.7308000000011816</v>
      </c>
      <c r="F54" s="43">
        <f t="shared" si="2"/>
        <v>69.656799999999748</v>
      </c>
      <c r="G54" s="43">
        <f t="shared" si="2"/>
        <v>188.57000000000062</v>
      </c>
      <c r="H54" s="43">
        <f t="shared" si="2"/>
        <v>3.6199999999989814</v>
      </c>
      <c r="I54" s="43">
        <f t="shared" si="2"/>
        <v>0</v>
      </c>
      <c r="J54" s="43">
        <f>+J52-J53</f>
        <v>977.07240000000456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54</v>
      </c>
      <c r="J11" s="5" t="s">
        <v>56</v>
      </c>
      <c r="K11" s="5" t="s">
        <v>57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68</v>
      </c>
      <c r="Q11" s="5" t="s">
        <v>70</v>
      </c>
      <c r="R11" s="5" t="s">
        <v>72</v>
      </c>
      <c r="S11" s="5" t="s">
        <v>80</v>
      </c>
      <c r="T11" s="5" t="s">
        <v>82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5669.58</v>
      </c>
      <c r="C12" s="26">
        <v>3320.47</v>
      </c>
      <c r="D12" s="26">
        <v>4949.08</v>
      </c>
      <c r="E12" s="26">
        <v>6010.33</v>
      </c>
      <c r="F12" s="26">
        <v>8480.73</v>
      </c>
      <c r="G12" s="26">
        <v>3352.46</v>
      </c>
      <c r="H12" s="26">
        <v>3000.78</v>
      </c>
      <c r="I12" s="26">
        <v>7167.31</v>
      </c>
      <c r="J12" s="26">
        <v>5587.15</v>
      </c>
      <c r="K12" s="26">
        <v>5030.1400000000003</v>
      </c>
      <c r="L12" s="26">
        <v>5805.59</v>
      </c>
      <c r="M12" s="26">
        <v>5559.52</v>
      </c>
      <c r="N12" s="26">
        <v>3126.63</v>
      </c>
      <c r="O12" s="26">
        <v>1513.13</v>
      </c>
      <c r="P12" s="26">
        <v>4550.74</v>
      </c>
      <c r="Q12" s="26">
        <v>2341.65</v>
      </c>
      <c r="R12" s="26">
        <v>490.58</v>
      </c>
      <c r="S12" s="26">
        <v>812.89</v>
      </c>
      <c r="T12" s="26">
        <v>166.64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76935.400000000009</v>
      </c>
      <c r="AI12" s="26">
        <v>75829.19</v>
      </c>
      <c r="AJ12" s="69">
        <f>+AI12-AH12</f>
        <v>-1106.2100000000064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0.5</v>
      </c>
      <c r="C15" s="23"/>
      <c r="D15" s="23"/>
      <c r="E15" s="23">
        <v>37.200000000000003</v>
      </c>
      <c r="F15" s="23"/>
      <c r="G15" s="23">
        <v>222.5</v>
      </c>
      <c r="H15" s="23">
        <v>89.7</v>
      </c>
      <c r="I15" s="23">
        <v>21.5</v>
      </c>
      <c r="J15" s="23"/>
      <c r="K15" s="23"/>
      <c r="L15" s="23"/>
      <c r="M15" s="23">
        <v>91.5</v>
      </c>
      <c r="N15" s="23">
        <v>150.5</v>
      </c>
      <c r="O15" s="23">
        <v>22.5</v>
      </c>
      <c r="P15" s="23">
        <v>314</v>
      </c>
      <c r="Q15" s="23">
        <v>49.5</v>
      </c>
      <c r="R15" s="23"/>
      <c r="S15" s="23">
        <v>114.7</v>
      </c>
      <c r="T15" s="23">
        <v>2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1116.0999999999999</v>
      </c>
    </row>
    <row r="16" spans="1:36" s="32" customFormat="1" x14ac:dyDescent="0.25">
      <c r="A16" s="30" t="s">
        <v>20</v>
      </c>
      <c r="B16" s="31">
        <v>731</v>
      </c>
      <c r="C16" s="31">
        <v>372</v>
      </c>
      <c r="D16" s="31">
        <v>641</v>
      </c>
      <c r="E16" s="31">
        <v>758</v>
      </c>
      <c r="F16" s="31">
        <v>953</v>
      </c>
      <c r="G16" s="31"/>
      <c r="H16" s="31"/>
      <c r="I16" s="31">
        <v>773</v>
      </c>
      <c r="J16" s="31">
        <v>767</v>
      </c>
      <c r="K16" s="31">
        <v>804</v>
      </c>
      <c r="L16" s="31">
        <v>996</v>
      </c>
      <c r="M16" s="31">
        <v>868</v>
      </c>
      <c r="N16" s="31"/>
      <c r="O16" s="31"/>
      <c r="P16" s="31"/>
      <c r="Q16" s="31"/>
      <c r="R16" s="31"/>
      <c r="S16" s="31">
        <v>83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7746</v>
      </c>
      <c r="AJ16" s="70"/>
    </row>
    <row r="17" spans="1:36" s="47" customFormat="1" x14ac:dyDescent="0.25">
      <c r="A17" s="46" t="s">
        <v>27</v>
      </c>
      <c r="B17" s="22">
        <f>B16*$B$8</f>
        <v>3245.6400000000003</v>
      </c>
      <c r="C17" s="22">
        <f>C16*$B$8</f>
        <v>1651.68</v>
      </c>
      <c r="D17" s="22">
        <f t="shared" ref="D17:L17" si="2">D16*$B$8</f>
        <v>2846.0400000000004</v>
      </c>
      <c r="E17" s="22">
        <f t="shared" si="2"/>
        <v>3365.5200000000004</v>
      </c>
      <c r="F17" s="22">
        <f t="shared" si="2"/>
        <v>4231.3200000000006</v>
      </c>
      <c r="G17" s="22">
        <f t="shared" si="2"/>
        <v>0</v>
      </c>
      <c r="H17" s="22">
        <f t="shared" si="2"/>
        <v>0</v>
      </c>
      <c r="I17" s="22">
        <f t="shared" si="2"/>
        <v>3432.1200000000003</v>
      </c>
      <c r="J17" s="22">
        <f t="shared" si="2"/>
        <v>3405.4800000000005</v>
      </c>
      <c r="K17" s="22">
        <f t="shared" si="2"/>
        <v>3569.76</v>
      </c>
      <c r="L17" s="22">
        <f t="shared" si="2"/>
        <v>4422.2400000000007</v>
      </c>
      <c r="M17" s="22">
        <f t="shared" ref="M17:R17" si="3">M16*$B$8</f>
        <v>3853.9200000000005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368.52000000000004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34392.239999999998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731</v>
      </c>
      <c r="C22" s="20">
        <f t="shared" ref="C22:L22" si="11">+C16+C18+C20</f>
        <v>372</v>
      </c>
      <c r="D22" s="20">
        <f t="shared" si="11"/>
        <v>641</v>
      </c>
      <c r="E22" s="20">
        <f t="shared" si="11"/>
        <v>758</v>
      </c>
      <c r="F22" s="20">
        <f t="shared" si="11"/>
        <v>953</v>
      </c>
      <c r="G22" s="20">
        <f t="shared" si="11"/>
        <v>0</v>
      </c>
      <c r="H22" s="20">
        <f t="shared" si="11"/>
        <v>0</v>
      </c>
      <c r="I22" s="20">
        <f t="shared" si="11"/>
        <v>773</v>
      </c>
      <c r="J22" s="20">
        <f t="shared" si="11"/>
        <v>767</v>
      </c>
      <c r="K22" s="20">
        <f t="shared" si="11"/>
        <v>804</v>
      </c>
      <c r="L22" s="20">
        <f t="shared" si="11"/>
        <v>996</v>
      </c>
      <c r="M22" s="20">
        <f t="shared" ref="M22:S22" si="12">+M16+M18+M20</f>
        <v>868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83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7746</v>
      </c>
    </row>
    <row r="23" spans="1:36" s="47" customFormat="1" x14ac:dyDescent="0.25">
      <c r="A23" s="48" t="s">
        <v>26</v>
      </c>
      <c r="B23" s="19">
        <f>+B17+B19+B21</f>
        <v>3245.6400000000003</v>
      </c>
      <c r="C23" s="19">
        <f t="shared" ref="C23:L23" si="14">+C17+C19+C21</f>
        <v>1651.68</v>
      </c>
      <c r="D23" s="19">
        <f t="shared" si="14"/>
        <v>2846.0400000000004</v>
      </c>
      <c r="E23" s="19">
        <f t="shared" si="14"/>
        <v>3365.5200000000004</v>
      </c>
      <c r="F23" s="19">
        <f t="shared" si="14"/>
        <v>4231.3200000000006</v>
      </c>
      <c r="G23" s="19">
        <f t="shared" si="14"/>
        <v>0</v>
      </c>
      <c r="H23" s="19">
        <f t="shared" si="14"/>
        <v>0</v>
      </c>
      <c r="I23" s="19">
        <f t="shared" si="14"/>
        <v>3432.1200000000003</v>
      </c>
      <c r="J23" s="19">
        <f t="shared" si="14"/>
        <v>3405.4800000000005</v>
      </c>
      <c r="K23" s="19">
        <f t="shared" si="14"/>
        <v>3569.76</v>
      </c>
      <c r="L23" s="19">
        <f t="shared" si="14"/>
        <v>4422.2400000000007</v>
      </c>
      <c r="M23" s="19">
        <f t="shared" ref="M23:S23" si="15">+M17+M19+M21</f>
        <v>3853.9200000000005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368.52000000000004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34392.239999999998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>
        <v>20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96.6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96.6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20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96.6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96.6</v>
      </c>
    </row>
    <row r="32" spans="1:36" x14ac:dyDescent="0.25">
      <c r="A32" s="13" t="s">
        <v>34</v>
      </c>
      <c r="B32" s="36">
        <v>100</v>
      </c>
      <c r="C32" s="36">
        <v>38.96</v>
      </c>
      <c r="D32" s="36"/>
      <c r="E32" s="36">
        <v>10</v>
      </c>
      <c r="F32" s="36">
        <v>329.09</v>
      </c>
      <c r="G32" s="36"/>
      <c r="H32" s="36"/>
      <c r="I32" s="36"/>
      <c r="J32" s="36">
        <v>57.01</v>
      </c>
      <c r="K32" s="36">
        <v>55.45</v>
      </c>
      <c r="L32" s="36"/>
      <c r="M32" s="37">
        <v>30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620.51</v>
      </c>
    </row>
    <row r="33" spans="1:34" s="47" customFormat="1" x14ac:dyDescent="0.25">
      <c r="A33" s="46" t="s">
        <v>35</v>
      </c>
      <c r="B33" s="22">
        <f>B32*$B$8</f>
        <v>444.00000000000006</v>
      </c>
      <c r="C33" s="22">
        <f t="shared" ref="C33:L33" si="30">C32*$B$8</f>
        <v>172.98240000000001</v>
      </c>
      <c r="D33" s="22">
        <f t="shared" si="30"/>
        <v>0</v>
      </c>
      <c r="E33" s="22">
        <f t="shared" si="30"/>
        <v>44.400000000000006</v>
      </c>
      <c r="F33" s="22">
        <f t="shared" si="30"/>
        <v>1461.1596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253.12440000000001</v>
      </c>
      <c r="K33" s="22">
        <f t="shared" si="30"/>
        <v>246.19800000000004</v>
      </c>
      <c r="L33" s="22">
        <f t="shared" si="30"/>
        <v>0</v>
      </c>
      <c r="M33" s="22">
        <f t="shared" ref="M33:R33" si="31">M32*$B$8</f>
        <v>133.20000000000002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2755.0643999999998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100</v>
      </c>
      <c r="C38" s="20">
        <f t="shared" ref="C38:L38" si="39">+C32+C34+C36</f>
        <v>38.96</v>
      </c>
      <c r="D38" s="20">
        <f t="shared" si="39"/>
        <v>0</v>
      </c>
      <c r="E38" s="20">
        <f t="shared" si="39"/>
        <v>10</v>
      </c>
      <c r="F38" s="20">
        <f t="shared" si="39"/>
        <v>329.09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57.01</v>
      </c>
      <c r="K38" s="20">
        <f t="shared" si="39"/>
        <v>55.45</v>
      </c>
      <c r="L38" s="20">
        <f t="shared" si="39"/>
        <v>0</v>
      </c>
      <c r="M38" s="20">
        <f t="shared" ref="M38:S38" si="40">+M32+M34+M36</f>
        <v>30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620.51</v>
      </c>
    </row>
    <row r="39" spans="1:34" s="47" customFormat="1" x14ac:dyDescent="0.25">
      <c r="A39" s="48" t="s">
        <v>42</v>
      </c>
      <c r="B39" s="19">
        <f>+B33+B35+B37</f>
        <v>444.00000000000006</v>
      </c>
      <c r="C39" s="19">
        <f t="shared" ref="C39:L39" si="42">+C33+C35+C37</f>
        <v>172.98240000000001</v>
      </c>
      <c r="D39" s="19">
        <f t="shared" si="42"/>
        <v>0</v>
      </c>
      <c r="E39" s="19">
        <f t="shared" si="42"/>
        <v>44.400000000000006</v>
      </c>
      <c r="F39" s="19">
        <f t="shared" si="42"/>
        <v>1461.1596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253.12440000000001</v>
      </c>
      <c r="K39" s="19">
        <f t="shared" si="42"/>
        <v>246.19800000000004</v>
      </c>
      <c r="L39" s="19">
        <f t="shared" si="42"/>
        <v>0</v>
      </c>
      <c r="M39" s="19">
        <f t="shared" ref="M39:S39" si="43">+M33+M35+M37</f>
        <v>133.20000000000002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2755.0643999999998</v>
      </c>
    </row>
    <row r="40" spans="1:34" x14ac:dyDescent="0.25">
      <c r="A40" s="13" t="s">
        <v>43</v>
      </c>
      <c r="B40" s="36"/>
      <c r="C40" s="36">
        <v>64.209999999999994</v>
      </c>
      <c r="D40" s="36"/>
      <c r="E40" s="36"/>
      <c r="F40" s="36">
        <v>65.069999999999993</v>
      </c>
      <c r="G40" s="36"/>
      <c r="H40" s="36"/>
      <c r="I40" s="36">
        <v>113.47</v>
      </c>
      <c r="J40" s="36">
        <v>41.68</v>
      </c>
      <c r="K40" s="36">
        <v>37.159999999999997</v>
      </c>
      <c r="L40" s="36">
        <v>141.79</v>
      </c>
      <c r="M40" s="36">
        <v>95.36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558.7399999999999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285.0924</v>
      </c>
      <c r="D41" s="22">
        <f t="shared" si="45"/>
        <v>0</v>
      </c>
      <c r="E41" s="22">
        <f t="shared" si="45"/>
        <v>0</v>
      </c>
      <c r="F41" s="22">
        <f t="shared" si="45"/>
        <v>288.91079999999999</v>
      </c>
      <c r="G41" s="22">
        <f t="shared" si="45"/>
        <v>0</v>
      </c>
      <c r="H41" s="22">
        <f t="shared" si="45"/>
        <v>0</v>
      </c>
      <c r="I41" s="22">
        <f t="shared" si="45"/>
        <v>503.80680000000007</v>
      </c>
      <c r="J41" s="22">
        <f t="shared" si="45"/>
        <v>185.0592</v>
      </c>
      <c r="K41" s="22">
        <f t="shared" si="45"/>
        <v>164.99039999999999</v>
      </c>
      <c r="L41" s="22">
        <f t="shared" si="45"/>
        <v>629.54759999999999</v>
      </c>
      <c r="M41" s="22">
        <f t="shared" ref="M41:R41" si="46">M40*$B$8</f>
        <v>423.39840000000004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2480.8055999999997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64.209999999999994</v>
      </c>
      <c r="D46" s="20">
        <f t="shared" si="54"/>
        <v>0</v>
      </c>
      <c r="E46" s="20">
        <f t="shared" si="54"/>
        <v>0</v>
      </c>
      <c r="F46" s="20">
        <f t="shared" si="54"/>
        <v>65.069999999999993</v>
      </c>
      <c r="G46" s="20">
        <f t="shared" si="54"/>
        <v>0</v>
      </c>
      <c r="H46" s="20">
        <f t="shared" si="54"/>
        <v>0</v>
      </c>
      <c r="I46" s="20">
        <f t="shared" si="54"/>
        <v>113.47</v>
      </c>
      <c r="J46" s="20">
        <f t="shared" si="54"/>
        <v>41.68</v>
      </c>
      <c r="K46" s="20">
        <f t="shared" si="54"/>
        <v>37.159999999999997</v>
      </c>
      <c r="L46" s="20">
        <f t="shared" si="54"/>
        <v>141.79</v>
      </c>
      <c r="M46" s="20">
        <f t="shared" ref="M46:S46" si="55">+M40+M42+M44</f>
        <v>95.36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558.7399999999999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285.0924</v>
      </c>
      <c r="D47" s="19">
        <f t="shared" si="57"/>
        <v>0</v>
      </c>
      <c r="E47" s="19">
        <f t="shared" si="57"/>
        <v>0</v>
      </c>
      <c r="F47" s="19">
        <f t="shared" si="57"/>
        <v>288.91079999999999</v>
      </c>
      <c r="G47" s="19">
        <f t="shared" si="57"/>
        <v>0</v>
      </c>
      <c r="H47" s="19">
        <f t="shared" si="57"/>
        <v>0</v>
      </c>
      <c r="I47" s="19">
        <f t="shared" si="57"/>
        <v>503.80680000000007</v>
      </c>
      <c r="J47" s="19">
        <f t="shared" si="57"/>
        <v>185.0592</v>
      </c>
      <c r="K47" s="19">
        <f t="shared" si="57"/>
        <v>164.99039999999999</v>
      </c>
      <c r="L47" s="19">
        <f t="shared" si="57"/>
        <v>629.54759999999999</v>
      </c>
      <c r="M47" s="19">
        <f t="shared" ref="M47:S47" si="58">+M41+M43+M45</f>
        <v>423.39840000000004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2480.8055999999997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1522.99</v>
      </c>
      <c r="C49" s="44">
        <v>807.9</v>
      </c>
      <c r="D49" s="44">
        <v>1110.05</v>
      </c>
      <c r="E49" s="44">
        <v>2028.25</v>
      </c>
      <c r="F49" s="44">
        <v>1526.22</v>
      </c>
      <c r="G49" s="44">
        <v>2488.4699999999998</v>
      </c>
      <c r="H49" s="44">
        <v>2672.24</v>
      </c>
      <c r="I49" s="44">
        <v>2185.9499999999998</v>
      </c>
      <c r="J49" s="44">
        <v>1177.98</v>
      </c>
      <c r="K49" s="44">
        <v>641.88</v>
      </c>
      <c r="L49" s="44">
        <v>518.54</v>
      </c>
      <c r="M49" s="45">
        <v>1053.92</v>
      </c>
      <c r="N49" s="45">
        <v>2811.15</v>
      </c>
      <c r="O49" s="45">
        <v>1292.32</v>
      </c>
      <c r="P49" s="45">
        <v>4069.66</v>
      </c>
      <c r="Q49" s="45">
        <v>2102.7199999999998</v>
      </c>
      <c r="R49" s="45">
        <v>490.58</v>
      </c>
      <c r="S49" s="45">
        <v>295.58</v>
      </c>
      <c r="T49" s="45">
        <v>164.53</v>
      </c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28960.930000000004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375.12</v>
      </c>
      <c r="C53" s="44">
        <v>391.21</v>
      </c>
      <c r="D53" s="44">
        <v>622.03</v>
      </c>
      <c r="E53" s="44">
        <v>444.7</v>
      </c>
      <c r="F53" s="44"/>
      <c r="G53" s="44"/>
      <c r="H53" s="44"/>
      <c r="I53" s="44">
        <v>867.58</v>
      </c>
      <c r="J53" s="44">
        <v>623.74</v>
      </c>
      <c r="K53" s="44">
        <v>224.32</v>
      </c>
      <c r="L53" s="44">
        <v>283.39</v>
      </c>
      <c r="M53" s="45"/>
      <c r="N53" s="45"/>
      <c r="O53" s="45"/>
      <c r="P53" s="45"/>
      <c r="Q53" s="45"/>
      <c r="R53" s="45"/>
      <c r="S53" s="45">
        <v>36.06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3868.15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>
        <v>10.15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10.15</v>
      </c>
    </row>
    <row r="55" spans="1:34" x14ac:dyDescent="0.25">
      <c r="A55" s="17" t="s">
        <v>52</v>
      </c>
      <c r="B55" s="44">
        <v>83.76</v>
      </c>
      <c r="C55" s="44">
        <v>80</v>
      </c>
      <c r="D55" s="44">
        <v>413.91</v>
      </c>
      <c r="E55" s="44">
        <v>97.27</v>
      </c>
      <c r="F55" s="44">
        <v>1034.18</v>
      </c>
      <c r="G55" s="44">
        <v>642.45000000000005</v>
      </c>
      <c r="H55" s="44">
        <v>240.95</v>
      </c>
      <c r="I55" s="44">
        <v>159.96</v>
      </c>
      <c r="J55" s="44">
        <v>10.7</v>
      </c>
      <c r="K55" s="44">
        <v>164.39</v>
      </c>
      <c r="L55" s="44"/>
      <c r="M55" s="45">
        <v>6</v>
      </c>
      <c r="N55" s="45">
        <v>164.62</v>
      </c>
      <c r="O55" s="45">
        <v>189.58</v>
      </c>
      <c r="P55" s="45">
        <v>167.64</v>
      </c>
      <c r="Q55" s="45">
        <v>189.42</v>
      </c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3644.8299999999995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5672.01</v>
      </c>
      <c r="C64" s="53">
        <f t="shared" ref="C64:AG64" si="61">+C15+C23+C31+C39+C47+C48+C49+C50+C51+C52+C53+C54+C55+C56+C57+C58+C59+C60+C61+C62+C63</f>
        <v>3388.8648000000003</v>
      </c>
      <c r="D64" s="53">
        <f t="shared" si="61"/>
        <v>4992.03</v>
      </c>
      <c r="E64" s="53">
        <f t="shared" si="61"/>
        <v>6017.3400000000011</v>
      </c>
      <c r="F64" s="53">
        <f t="shared" si="61"/>
        <v>8541.7903999999999</v>
      </c>
      <c r="G64" s="53">
        <f t="shared" si="61"/>
        <v>3353.42</v>
      </c>
      <c r="H64" s="53">
        <f t="shared" si="61"/>
        <v>3002.8899999999994</v>
      </c>
      <c r="I64" s="53">
        <f t="shared" si="61"/>
        <v>7170.9168</v>
      </c>
      <c r="J64" s="53">
        <f t="shared" si="61"/>
        <v>5656.0836000000008</v>
      </c>
      <c r="K64" s="53">
        <f t="shared" si="61"/>
        <v>5108.1383999999998</v>
      </c>
      <c r="L64" s="53">
        <f t="shared" si="61"/>
        <v>5853.7176000000009</v>
      </c>
      <c r="M64" s="53">
        <f t="shared" si="61"/>
        <v>5561.9384000000009</v>
      </c>
      <c r="N64" s="53">
        <f t="shared" si="61"/>
        <v>3126.27</v>
      </c>
      <c r="O64" s="53">
        <f t="shared" si="61"/>
        <v>1514.55</v>
      </c>
      <c r="P64" s="53">
        <f t="shared" si="61"/>
        <v>4551.3</v>
      </c>
      <c r="Q64" s="53">
        <f t="shared" si="61"/>
        <v>2341.64</v>
      </c>
      <c r="R64" s="53">
        <f t="shared" si="61"/>
        <v>490.58</v>
      </c>
      <c r="S64" s="53">
        <f t="shared" si="61"/>
        <v>814.8599999999999</v>
      </c>
      <c r="T64" s="53">
        <f t="shared" si="61"/>
        <v>166.53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77324.87000000001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D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7 N</v>
      </c>
      <c r="P66" s="55" t="str">
        <f t="shared" si="62"/>
        <v>CAJA 8 N</v>
      </c>
      <c r="Q66" s="55" t="str">
        <f t="shared" si="62"/>
        <v>CAJA 9 N</v>
      </c>
      <c r="R66" s="55" t="str">
        <f t="shared" si="62"/>
        <v>CAJA 10 N</v>
      </c>
      <c r="S66" s="55" t="str">
        <f t="shared" si="62"/>
        <v>CAJA 14 N</v>
      </c>
      <c r="T66" s="55" t="str">
        <f t="shared" si="62"/>
        <v>CAJA 15 N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5669.58</v>
      </c>
      <c r="C67" s="57">
        <f t="shared" ref="C67:L67" si="63">C12</f>
        <v>3320.47</v>
      </c>
      <c r="D67" s="57">
        <f t="shared" si="63"/>
        <v>4949.08</v>
      </c>
      <c r="E67" s="57">
        <f t="shared" si="63"/>
        <v>6010.33</v>
      </c>
      <c r="F67" s="57">
        <f t="shared" si="63"/>
        <v>8480.73</v>
      </c>
      <c r="G67" s="57">
        <f t="shared" si="63"/>
        <v>3352.46</v>
      </c>
      <c r="H67" s="57">
        <f t="shared" si="63"/>
        <v>3000.78</v>
      </c>
      <c r="I67" s="57">
        <f t="shared" si="63"/>
        <v>7167.31</v>
      </c>
      <c r="J67" s="57">
        <f t="shared" si="63"/>
        <v>5587.15</v>
      </c>
      <c r="K67" s="57">
        <f t="shared" si="63"/>
        <v>5030.1400000000003</v>
      </c>
      <c r="L67" s="57">
        <f t="shared" si="63"/>
        <v>5805.59</v>
      </c>
      <c r="M67" s="57">
        <f t="shared" ref="M67:AG67" si="64">M12</f>
        <v>5559.52</v>
      </c>
      <c r="N67" s="57">
        <f t="shared" si="64"/>
        <v>3126.63</v>
      </c>
      <c r="O67" s="57">
        <f t="shared" si="64"/>
        <v>1513.13</v>
      </c>
      <c r="P67" s="57">
        <f t="shared" si="64"/>
        <v>4550.74</v>
      </c>
      <c r="Q67" s="57">
        <f t="shared" si="64"/>
        <v>2341.65</v>
      </c>
      <c r="R67" s="57">
        <f t="shared" si="64"/>
        <v>490.58</v>
      </c>
      <c r="S67" s="57">
        <f t="shared" si="64"/>
        <v>812.89</v>
      </c>
      <c r="T67" s="57">
        <f t="shared" si="64"/>
        <v>166.64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76935.400000000009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5669.58</v>
      </c>
      <c r="C69" s="59">
        <f t="shared" ref="C69:L69" si="67">+C67+C68</f>
        <v>3320.47</v>
      </c>
      <c r="D69" s="59">
        <f t="shared" si="67"/>
        <v>4949.08</v>
      </c>
      <c r="E69" s="59">
        <f t="shared" si="67"/>
        <v>6010.33</v>
      </c>
      <c r="F69" s="59">
        <f t="shared" si="67"/>
        <v>8480.73</v>
      </c>
      <c r="G69" s="59">
        <f t="shared" si="67"/>
        <v>3352.46</v>
      </c>
      <c r="H69" s="59">
        <f t="shared" si="67"/>
        <v>3000.78</v>
      </c>
      <c r="I69" s="59">
        <f t="shared" si="67"/>
        <v>7167.31</v>
      </c>
      <c r="J69" s="59">
        <f t="shared" si="67"/>
        <v>5587.15</v>
      </c>
      <c r="K69" s="59">
        <f t="shared" si="67"/>
        <v>5030.1400000000003</v>
      </c>
      <c r="L69" s="59">
        <f t="shared" si="67"/>
        <v>5805.59</v>
      </c>
      <c r="M69" s="59">
        <f t="shared" ref="M69:AG69" si="68">+M67+M68</f>
        <v>5559.52</v>
      </c>
      <c r="N69" s="59">
        <f t="shared" si="68"/>
        <v>3126.63</v>
      </c>
      <c r="O69" s="59">
        <f t="shared" si="68"/>
        <v>1513.13</v>
      </c>
      <c r="P69" s="59">
        <f t="shared" si="68"/>
        <v>4550.74</v>
      </c>
      <c r="Q69" s="59">
        <f t="shared" si="68"/>
        <v>2341.65</v>
      </c>
      <c r="R69" s="59">
        <f t="shared" si="68"/>
        <v>490.58</v>
      </c>
      <c r="S69" s="59">
        <f t="shared" si="68"/>
        <v>812.89</v>
      </c>
      <c r="T69" s="59">
        <f t="shared" si="68"/>
        <v>166.64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76935.400000000009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2.430000000000291</v>
      </c>
      <c r="C70" s="57">
        <f t="shared" si="69"/>
        <v>68.394800000000487</v>
      </c>
      <c r="D70" s="57">
        <f t="shared" si="69"/>
        <v>42.949999999999818</v>
      </c>
      <c r="E70" s="57">
        <f t="shared" si="69"/>
        <v>7.0100000000011278</v>
      </c>
      <c r="F70" s="57">
        <f t="shared" si="69"/>
        <v>61.0604000000003</v>
      </c>
      <c r="G70" s="57">
        <f t="shared" si="69"/>
        <v>0.96000000000003638</v>
      </c>
      <c r="H70" s="57">
        <f t="shared" si="69"/>
        <v>2.1099999999992178</v>
      </c>
      <c r="I70" s="57">
        <f t="shared" si="69"/>
        <v>3.6067999999995664</v>
      </c>
      <c r="J70" s="57">
        <f t="shared" si="69"/>
        <v>68.933600000001206</v>
      </c>
      <c r="K70" s="57">
        <f t="shared" si="69"/>
        <v>77.998399999999492</v>
      </c>
      <c r="L70" s="57">
        <f t="shared" si="69"/>
        <v>48.127600000000712</v>
      </c>
      <c r="M70" s="57">
        <f t="shared" ref="M70:AG70" si="70">+M64-M69</f>
        <v>2.4184000000004744</v>
      </c>
      <c r="N70" s="57">
        <f t="shared" si="70"/>
        <v>-0.36000000000012733</v>
      </c>
      <c r="O70" s="57">
        <f t="shared" si="70"/>
        <v>1.4199999999998454</v>
      </c>
      <c r="P70" s="57">
        <f t="shared" si="70"/>
        <v>0.56000000000040018</v>
      </c>
      <c r="Q70" s="57">
        <f t="shared" si="70"/>
        <v>-1.0000000000218279E-2</v>
      </c>
      <c r="R70" s="57">
        <f t="shared" si="70"/>
        <v>0</v>
      </c>
      <c r="S70" s="57">
        <f t="shared" si="70"/>
        <v>1.9699999999999136</v>
      </c>
      <c r="T70" s="57">
        <f t="shared" si="70"/>
        <v>-0.10999999999998522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389.47000000000253</v>
      </c>
    </row>
    <row r="71" spans="1:34" ht="101.25" customHeight="1" x14ac:dyDescent="0.25">
      <c r="A71" s="77" t="s">
        <v>96</v>
      </c>
      <c r="B71" s="14"/>
      <c r="C71" s="14" t="s">
        <v>132</v>
      </c>
      <c r="D71" s="14" t="s">
        <v>133</v>
      </c>
      <c r="E71" s="14"/>
      <c r="F71" s="14" t="s">
        <v>134</v>
      </c>
      <c r="G71" s="14"/>
      <c r="H71" s="14"/>
      <c r="I71" s="14"/>
      <c r="J71" s="14" t="s">
        <v>135</v>
      </c>
      <c r="K71" s="14" t="s">
        <v>137</v>
      </c>
      <c r="L71" s="14" t="s">
        <v>140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J72" s="12" t="s">
        <v>136</v>
      </c>
      <c r="K72" s="12" t="s">
        <v>138</v>
      </c>
      <c r="AH72" s="47"/>
    </row>
    <row r="73" spans="1:34" x14ac:dyDescent="0.25">
      <c r="K73" s="12" t="s">
        <v>139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D35" activePane="bottomRight" state="frozen"/>
      <selection pane="topRight" activeCell="B1" sqref="B1"/>
      <selection pane="bottomLeft" activeCell="A5" sqref="A5"/>
      <selection pane="bottomRight" activeCell="D9" sqref="D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4.83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67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2110.5</v>
      </c>
      <c r="C12" s="26">
        <v>2740.41</v>
      </c>
      <c r="D12" s="26">
        <v>1449.05</v>
      </c>
      <c r="E12" s="26">
        <v>1650.36</v>
      </c>
      <c r="F12" s="26">
        <v>61.69</v>
      </c>
      <c r="G12" s="26">
        <v>762.75</v>
      </c>
      <c r="H12" s="26">
        <v>1356.66</v>
      </c>
      <c r="I12" s="26">
        <v>3323.03</v>
      </c>
      <c r="J12" s="26">
        <v>5154.1400000000003</v>
      </c>
      <c r="K12" s="26">
        <v>2574.59</v>
      </c>
      <c r="L12" s="26">
        <v>3033.8</v>
      </c>
      <c r="M12" s="26">
        <v>1725.92</v>
      </c>
      <c r="N12" s="26">
        <v>3982.19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29925.09</v>
      </c>
      <c r="AI12" s="26">
        <v>29718.03</v>
      </c>
      <c r="AJ12" s="69">
        <f>+AI12-AH12</f>
        <v>-207.06000000000131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>
        <v>62.5</v>
      </c>
      <c r="D15" s="23">
        <v>98.5</v>
      </c>
      <c r="E15" s="23">
        <v>113.5</v>
      </c>
      <c r="F15" s="23">
        <v>0</v>
      </c>
      <c r="G15" s="23">
        <v>40</v>
      </c>
      <c r="H15" s="23">
        <v>50.5</v>
      </c>
      <c r="I15" s="23">
        <v>84.5</v>
      </c>
      <c r="J15" s="23"/>
      <c r="K15" s="23">
        <v>217</v>
      </c>
      <c r="L15" s="23">
        <v>302.5</v>
      </c>
      <c r="M15" s="23">
        <v>162</v>
      </c>
      <c r="N15" s="23">
        <v>80.2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1211.2</v>
      </c>
    </row>
    <row r="16" spans="1:36" s="32" customFormat="1" x14ac:dyDescent="0.25">
      <c r="A16" s="30" t="s">
        <v>20</v>
      </c>
      <c r="B16" s="31">
        <v>276</v>
      </c>
      <c r="C16" s="31">
        <v>337</v>
      </c>
      <c r="D16" s="31">
        <v>0</v>
      </c>
      <c r="E16" s="31">
        <v>0</v>
      </c>
      <c r="F16" s="31">
        <v>0</v>
      </c>
      <c r="G16" s="31">
        <v>0</v>
      </c>
      <c r="H16" s="31">
        <v>165</v>
      </c>
      <c r="I16" s="31">
        <v>512</v>
      </c>
      <c r="J16" s="31">
        <v>814</v>
      </c>
      <c r="K16" s="31"/>
      <c r="L16" s="31"/>
      <c r="M16" s="31"/>
      <c r="N16" s="31">
        <v>626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2730</v>
      </c>
      <c r="AJ16" s="70"/>
    </row>
    <row r="17" spans="1:36" s="47" customFormat="1" x14ac:dyDescent="0.25">
      <c r="A17" s="46" t="s">
        <v>27</v>
      </c>
      <c r="B17" s="22">
        <f>B16*$B$8</f>
        <v>1225.44</v>
      </c>
      <c r="C17" s="22">
        <f>C16*$B$8</f>
        <v>1496.2800000000002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732.6</v>
      </c>
      <c r="I17" s="22">
        <f t="shared" si="2"/>
        <v>2273.2800000000002</v>
      </c>
      <c r="J17" s="22">
        <f t="shared" si="2"/>
        <v>3614.1600000000003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2779.44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12121.2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276</v>
      </c>
      <c r="C22" s="20">
        <f t="shared" ref="C22:AG23" si="5">+C16+C18+C20</f>
        <v>337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165</v>
      </c>
      <c r="I22" s="20">
        <f t="shared" si="5"/>
        <v>512</v>
      </c>
      <c r="J22" s="20">
        <f t="shared" si="5"/>
        <v>814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626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2730</v>
      </c>
    </row>
    <row r="23" spans="1:36" s="47" customFormat="1" x14ac:dyDescent="0.25">
      <c r="A23" s="48" t="s">
        <v>26</v>
      </c>
      <c r="B23" s="19">
        <f>+B17+B19+B21</f>
        <v>1225.44</v>
      </c>
      <c r="C23" s="19">
        <f t="shared" si="5"/>
        <v>1496.2800000000002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732.6</v>
      </c>
      <c r="I23" s="19">
        <f t="shared" si="5"/>
        <v>2273.2800000000002</v>
      </c>
      <c r="J23" s="19">
        <f t="shared" si="5"/>
        <v>3614.1600000000003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2779.44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12121.2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>
        <v>2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9.66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9.66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2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2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9.66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9.66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14.55</v>
      </c>
      <c r="I32" s="36">
        <v>35.79</v>
      </c>
      <c r="J32" s="36"/>
      <c r="K32" s="36"/>
      <c r="L32" s="36"/>
      <c r="M32" s="37"/>
      <c r="N32" s="37">
        <v>49.92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100.26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64.602000000000004</v>
      </c>
      <c r="I33" s="22">
        <f t="shared" si="12"/>
        <v>158.9076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221.64480000000003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445.15440000000001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14.55</v>
      </c>
      <c r="I38" s="20">
        <f t="shared" si="15"/>
        <v>35.79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49.92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100.26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64.602000000000004</v>
      </c>
      <c r="I39" s="19">
        <f t="shared" si="15"/>
        <v>158.9076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221.64480000000003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445.15440000000001</v>
      </c>
    </row>
    <row r="40" spans="1:34" x14ac:dyDescent="0.25">
      <c r="A40" s="13" t="s">
        <v>43</v>
      </c>
      <c r="B40" s="36"/>
      <c r="C40" s="36">
        <v>7.7</v>
      </c>
      <c r="D40" s="36"/>
      <c r="E40" s="36"/>
      <c r="F40" s="36"/>
      <c r="G40" s="36"/>
      <c r="H40" s="36"/>
      <c r="I40" s="36"/>
      <c r="J40" s="36">
        <v>17.21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24.91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34.188000000000002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76.412400000000005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110.60040000000001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7.7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17.21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24.91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34.188000000000002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76.412400000000005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110.60040000000001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771.18</v>
      </c>
      <c r="C49" s="44">
        <v>677.83</v>
      </c>
      <c r="D49" s="44">
        <v>1019.17</v>
      </c>
      <c r="E49" s="44">
        <v>0</v>
      </c>
      <c r="F49" s="44">
        <v>61.69</v>
      </c>
      <c r="G49" s="44">
        <v>726.65</v>
      </c>
      <c r="H49" s="44">
        <v>233.73</v>
      </c>
      <c r="I49" s="44">
        <v>516.86</v>
      </c>
      <c r="J49" s="44">
        <v>889.14</v>
      </c>
      <c r="K49" s="44">
        <v>1933.78</v>
      </c>
      <c r="L49" s="44"/>
      <c r="M49" s="45">
        <v>1373.18</v>
      </c>
      <c r="N49" s="45">
        <v>403.71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8606.9199999999983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1269.0999999999999</v>
      </c>
      <c r="F52" s="44"/>
      <c r="G52" s="44"/>
      <c r="H52" s="44"/>
      <c r="I52" s="44">
        <v>106.98</v>
      </c>
      <c r="J52" s="44">
        <v>43.41</v>
      </c>
      <c r="K52" s="44"/>
      <c r="L52" s="44">
        <v>1949.12</v>
      </c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3368.6099999999997</v>
      </c>
    </row>
    <row r="53" spans="1:34" x14ac:dyDescent="0.25">
      <c r="A53" s="17" t="s">
        <v>18</v>
      </c>
      <c r="B53" s="44">
        <v>113.43</v>
      </c>
      <c r="C53" s="44">
        <v>223.18</v>
      </c>
      <c r="D53" s="44">
        <v>243.22</v>
      </c>
      <c r="E53" s="44">
        <v>242.66</v>
      </c>
      <c r="F53" s="44">
        <v>0</v>
      </c>
      <c r="G53" s="44"/>
      <c r="H53" s="44">
        <v>275.58</v>
      </c>
      <c r="I53" s="44">
        <v>144.75</v>
      </c>
      <c r="J53" s="44">
        <v>588.01</v>
      </c>
      <c r="K53" s="44">
        <v>297</v>
      </c>
      <c r="L53" s="44">
        <v>625.6</v>
      </c>
      <c r="M53" s="45"/>
      <c r="N53" s="45">
        <v>480.6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3234.0299999999997</v>
      </c>
    </row>
    <row r="54" spans="1:34" x14ac:dyDescent="0.25">
      <c r="A54" s="17" t="s">
        <v>114</v>
      </c>
      <c r="B54" s="44"/>
      <c r="C54" s="44">
        <v>4.1100000000000003</v>
      </c>
      <c r="D54" s="44"/>
      <c r="E54" s="44">
        <v>6.52</v>
      </c>
      <c r="F54" s="44"/>
      <c r="G54" s="44"/>
      <c r="H54" s="44"/>
      <c r="I54" s="44"/>
      <c r="J54" s="44"/>
      <c r="K54" s="44">
        <v>62.3</v>
      </c>
      <c r="L54" s="44">
        <v>103.04</v>
      </c>
      <c r="M54" s="45"/>
      <c r="N54" s="45">
        <v>28.12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204.09</v>
      </c>
    </row>
    <row r="55" spans="1:34" x14ac:dyDescent="0.25">
      <c r="A55" s="17" t="s">
        <v>52</v>
      </c>
      <c r="B55" s="44">
        <v>12.29</v>
      </c>
      <c r="C55" s="44">
        <v>239.43</v>
      </c>
      <c r="D55" s="44">
        <v>88.61</v>
      </c>
      <c r="E55" s="44">
        <v>0</v>
      </c>
      <c r="F55" s="44"/>
      <c r="G55" s="44"/>
      <c r="H55" s="44">
        <v>14.43</v>
      </c>
      <c r="I55" s="44">
        <v>33.9</v>
      </c>
      <c r="J55" s="44">
        <v>48.32</v>
      </c>
      <c r="K55" s="44">
        <v>114.19</v>
      </c>
      <c r="L55" s="44"/>
      <c r="M55" s="45">
        <v>188.4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739.56999999999994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20.22</v>
      </c>
      <c r="F58" s="44"/>
      <c r="G58" s="44"/>
      <c r="H58" s="44"/>
      <c r="I58" s="44">
        <v>5.77</v>
      </c>
      <c r="J58" s="44"/>
      <c r="K58" s="44"/>
      <c r="L58" s="44">
        <v>54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79.989999999999995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2122.3399999999997</v>
      </c>
      <c r="C64" s="53">
        <f t="shared" ref="C64:AG64" si="21">+C15+C23+C31+C39+C47+C48+C49+C50+C51+C52+C53+C54+C55+C56+C57+C58+C59+C60+C61+C62+C63</f>
        <v>2737.518</v>
      </c>
      <c r="D64" s="53">
        <f t="shared" si="21"/>
        <v>1449.5</v>
      </c>
      <c r="E64" s="53">
        <f t="shared" si="21"/>
        <v>1652</v>
      </c>
      <c r="F64" s="53">
        <f t="shared" si="21"/>
        <v>61.69</v>
      </c>
      <c r="G64" s="53">
        <f t="shared" si="21"/>
        <v>766.65</v>
      </c>
      <c r="H64" s="53">
        <f t="shared" si="21"/>
        <v>1371.442</v>
      </c>
      <c r="I64" s="53">
        <f t="shared" si="21"/>
        <v>3324.9476000000004</v>
      </c>
      <c r="J64" s="53">
        <f t="shared" si="21"/>
        <v>5269.1124</v>
      </c>
      <c r="K64" s="53">
        <f t="shared" si="21"/>
        <v>2624.27</v>
      </c>
      <c r="L64" s="53">
        <f t="shared" si="21"/>
        <v>3034.2599999999998</v>
      </c>
      <c r="M64" s="53">
        <f t="shared" si="21"/>
        <v>1723.5800000000002</v>
      </c>
      <c r="N64" s="53">
        <f t="shared" si="21"/>
        <v>3993.7147999999997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30131.024799999999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8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2110.5</v>
      </c>
      <c r="C67" s="57">
        <f t="shared" ref="C67:L67" si="23">C12</f>
        <v>2740.41</v>
      </c>
      <c r="D67" s="57">
        <f t="shared" si="23"/>
        <v>1449.05</v>
      </c>
      <c r="E67" s="57">
        <f t="shared" si="23"/>
        <v>1650.36</v>
      </c>
      <c r="F67" s="57">
        <f t="shared" si="23"/>
        <v>61.69</v>
      </c>
      <c r="G67" s="57">
        <f t="shared" si="23"/>
        <v>762.75</v>
      </c>
      <c r="H67" s="57">
        <f t="shared" si="23"/>
        <v>1356.66</v>
      </c>
      <c r="I67" s="57">
        <f t="shared" si="23"/>
        <v>3323.03</v>
      </c>
      <c r="J67" s="57">
        <f t="shared" si="23"/>
        <v>5154.1400000000003</v>
      </c>
      <c r="K67" s="57">
        <f t="shared" si="23"/>
        <v>2574.59</v>
      </c>
      <c r="L67" s="57">
        <f t="shared" si="23"/>
        <v>3033.8</v>
      </c>
      <c r="M67" s="57">
        <f t="shared" si="22"/>
        <v>1725.92</v>
      </c>
      <c r="N67" s="57">
        <f t="shared" si="22"/>
        <v>3982.19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29925.09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2110.5</v>
      </c>
      <c r="C69" s="59">
        <f t="shared" ref="C69:AG69" si="25">+C67+C68</f>
        <v>2740.41</v>
      </c>
      <c r="D69" s="59">
        <f t="shared" si="25"/>
        <v>1449.05</v>
      </c>
      <c r="E69" s="59">
        <f t="shared" si="25"/>
        <v>1650.36</v>
      </c>
      <c r="F69" s="59">
        <f t="shared" si="25"/>
        <v>61.69</v>
      </c>
      <c r="G69" s="59">
        <f t="shared" si="25"/>
        <v>762.75</v>
      </c>
      <c r="H69" s="59">
        <f t="shared" si="25"/>
        <v>1356.66</v>
      </c>
      <c r="I69" s="59">
        <f t="shared" si="25"/>
        <v>3323.03</v>
      </c>
      <c r="J69" s="59">
        <f t="shared" si="25"/>
        <v>5154.1400000000003</v>
      </c>
      <c r="K69" s="59">
        <f t="shared" si="25"/>
        <v>2574.59</v>
      </c>
      <c r="L69" s="59">
        <f t="shared" si="25"/>
        <v>3033.8</v>
      </c>
      <c r="M69" s="59">
        <f t="shared" si="25"/>
        <v>1725.92</v>
      </c>
      <c r="N69" s="59">
        <f t="shared" si="25"/>
        <v>3982.19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29925.09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11.839999999999691</v>
      </c>
      <c r="C70" s="57">
        <f t="shared" si="26"/>
        <v>-2.8919999999998254</v>
      </c>
      <c r="D70" s="57">
        <f t="shared" si="26"/>
        <v>0.45000000000004547</v>
      </c>
      <c r="E70" s="57">
        <f t="shared" si="26"/>
        <v>1.6400000000001</v>
      </c>
      <c r="F70" s="57">
        <f t="shared" si="26"/>
        <v>0</v>
      </c>
      <c r="G70" s="57">
        <f t="shared" si="26"/>
        <v>3.8999999999999773</v>
      </c>
      <c r="H70" s="57">
        <f t="shared" si="26"/>
        <v>14.781999999999925</v>
      </c>
      <c r="I70" s="57">
        <f t="shared" si="26"/>
        <v>1.9176000000002205</v>
      </c>
      <c r="J70" s="57">
        <f t="shared" si="26"/>
        <v>114.97239999999965</v>
      </c>
      <c r="K70" s="57">
        <f t="shared" si="26"/>
        <v>49.679999999999836</v>
      </c>
      <c r="L70" s="57">
        <f t="shared" si="26"/>
        <v>0.45999999999958163</v>
      </c>
      <c r="M70" s="57">
        <f t="shared" si="26"/>
        <v>-2.3399999999999181</v>
      </c>
      <c r="N70" s="57">
        <f t="shared" si="26"/>
        <v>11.524799999999686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205.93479999999897</v>
      </c>
    </row>
    <row r="71" spans="1:34" ht="112.5" customHeight="1" x14ac:dyDescent="0.25">
      <c r="A71" s="77" t="s">
        <v>96</v>
      </c>
      <c r="B71" s="14" t="s">
        <v>123</v>
      </c>
      <c r="C71" s="14" t="s">
        <v>124</v>
      </c>
      <c r="D71" s="14"/>
      <c r="E71" s="14"/>
      <c r="F71" s="14"/>
      <c r="G71" s="14" t="s">
        <v>125</v>
      </c>
      <c r="H71" s="14" t="s">
        <v>126</v>
      </c>
      <c r="I71" s="14"/>
      <c r="J71" s="14" t="s">
        <v>129</v>
      </c>
      <c r="K71" s="14" t="s">
        <v>131</v>
      </c>
      <c r="L71" s="14"/>
      <c r="M71" s="29" t="s">
        <v>124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H72" s="12" t="s">
        <v>127</v>
      </c>
      <c r="J72" s="12" t="s">
        <v>130</v>
      </c>
      <c r="AH72" s="47"/>
    </row>
    <row r="73" spans="1:34" x14ac:dyDescent="0.25">
      <c r="H73" s="12" t="s">
        <v>128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I64" sqref="AI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53</v>
      </c>
      <c r="D11" s="5" t="s">
        <v>56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4593.53</v>
      </c>
      <c r="C12" s="26">
        <v>2308.77</v>
      </c>
      <c r="D12" s="26">
        <v>324.49</v>
      </c>
      <c r="E12" s="26">
        <v>1846.74</v>
      </c>
      <c r="F12" s="26">
        <v>1016.13</v>
      </c>
      <c r="G12" s="26">
        <v>359.65</v>
      </c>
      <c r="H12" s="26">
        <v>1021.76</v>
      </c>
      <c r="I12" s="26">
        <v>125.01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11596.079999999998</v>
      </c>
      <c r="AI12" s="26">
        <v>11456.79</v>
      </c>
      <c r="AJ12" s="69">
        <f>+AI12-AH12</f>
        <v>-139.28999999999724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53.5</v>
      </c>
      <c r="C15" s="23"/>
      <c r="D15" s="23">
        <v>19.5</v>
      </c>
      <c r="E15" s="23">
        <v>177</v>
      </c>
      <c r="F15" s="23">
        <v>83.5</v>
      </c>
      <c r="G15" s="23">
        <v>43.5</v>
      </c>
      <c r="H15" s="23">
        <v>60.2</v>
      </c>
      <c r="I15" s="23">
        <v>24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461.2</v>
      </c>
    </row>
    <row r="16" spans="1:36" s="32" customFormat="1" x14ac:dyDescent="0.25">
      <c r="A16" s="30" t="s">
        <v>20</v>
      </c>
      <c r="B16" s="31">
        <v>760</v>
      </c>
      <c r="C16" s="31">
        <v>404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1164</v>
      </c>
      <c r="AJ16" s="70"/>
    </row>
    <row r="17" spans="1:36" s="47" customFormat="1" x14ac:dyDescent="0.25">
      <c r="A17" s="46" t="s">
        <v>27</v>
      </c>
      <c r="B17" s="22">
        <f>B16*$B$8</f>
        <v>3374.4</v>
      </c>
      <c r="C17" s="22">
        <f>C16*$B$8</f>
        <v>1793.7600000000002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5168.16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760</v>
      </c>
      <c r="C22" s="20">
        <f t="shared" ref="C22:AG23" si="5">+C16+C18+C20</f>
        <v>404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1164</v>
      </c>
    </row>
    <row r="23" spans="1:36" s="47" customFormat="1" x14ac:dyDescent="0.25">
      <c r="A23" s="48" t="s">
        <v>26</v>
      </c>
      <c r="B23" s="19">
        <f>+B17+B19+B21</f>
        <v>3374.4</v>
      </c>
      <c r="C23" s="19">
        <f t="shared" si="5"/>
        <v>1793.7600000000002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5168.16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728.65</v>
      </c>
      <c r="C49" s="44">
        <v>441.43</v>
      </c>
      <c r="D49" s="44">
        <v>212.6</v>
      </c>
      <c r="E49" s="44">
        <v>1215.23</v>
      </c>
      <c r="F49" s="44">
        <v>710.84</v>
      </c>
      <c r="G49" s="44">
        <v>213.07</v>
      </c>
      <c r="H49" s="44">
        <v>750.49</v>
      </c>
      <c r="I49" s="44">
        <v>101.45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4373.76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442.73</v>
      </c>
      <c r="C53" s="44">
        <v>181.16</v>
      </c>
      <c r="D53" s="44">
        <v>92.89</v>
      </c>
      <c r="E53" s="44">
        <v>319.77</v>
      </c>
      <c r="F53" s="44">
        <v>147.69</v>
      </c>
      <c r="G53" s="44">
        <v>102.53</v>
      </c>
      <c r="H53" s="44">
        <v>212.37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1499.1399999999999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136.38999999999999</v>
      </c>
      <c r="F55" s="44">
        <v>74.52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210.90999999999997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4599.2800000000007</v>
      </c>
      <c r="C64" s="53">
        <f t="shared" ref="C64:AG64" si="21">+C15+C23+C31+C39+C47+C48+C49+C50+C51+C52+C53+C54+C55+C56+C57+C58+C59+C60+C61+C62+C63</f>
        <v>2416.35</v>
      </c>
      <c r="D64" s="53">
        <f t="shared" si="21"/>
        <v>324.99</v>
      </c>
      <c r="E64" s="53">
        <f t="shared" si="21"/>
        <v>1848.3899999999999</v>
      </c>
      <c r="F64" s="53">
        <f t="shared" si="21"/>
        <v>1016.55</v>
      </c>
      <c r="G64" s="53">
        <f t="shared" si="21"/>
        <v>359.1</v>
      </c>
      <c r="H64" s="53">
        <f t="shared" si="21"/>
        <v>1023.0600000000001</v>
      </c>
      <c r="I64" s="53">
        <f t="shared" si="21"/>
        <v>125.45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11713.17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1 D</v>
      </c>
      <c r="D66" s="55" t="str">
        <f t="shared" ref="D66:AG67" si="22">D11</f>
        <v>CAJA 2 N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4593.53</v>
      </c>
      <c r="C67" s="57">
        <f t="shared" ref="C67:L67" si="23">C12</f>
        <v>2308.77</v>
      </c>
      <c r="D67" s="57">
        <f t="shared" si="23"/>
        <v>324.49</v>
      </c>
      <c r="E67" s="57">
        <f t="shared" si="23"/>
        <v>1846.74</v>
      </c>
      <c r="F67" s="57">
        <f t="shared" si="23"/>
        <v>1016.13</v>
      </c>
      <c r="G67" s="57">
        <f t="shared" si="23"/>
        <v>359.65</v>
      </c>
      <c r="H67" s="57">
        <f t="shared" si="23"/>
        <v>1021.76</v>
      </c>
      <c r="I67" s="57">
        <f t="shared" si="23"/>
        <v>125.01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11596.079999999998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4593.53</v>
      </c>
      <c r="C69" s="59">
        <f t="shared" ref="C69:AG69" si="25">+C67+C68</f>
        <v>2308.77</v>
      </c>
      <c r="D69" s="59">
        <f t="shared" si="25"/>
        <v>324.49</v>
      </c>
      <c r="E69" s="59">
        <f t="shared" si="25"/>
        <v>1846.74</v>
      </c>
      <c r="F69" s="59">
        <f t="shared" si="25"/>
        <v>1016.13</v>
      </c>
      <c r="G69" s="59">
        <f t="shared" si="25"/>
        <v>359.65</v>
      </c>
      <c r="H69" s="59">
        <f t="shared" si="25"/>
        <v>1021.76</v>
      </c>
      <c r="I69" s="59">
        <f t="shared" si="25"/>
        <v>125.01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11596.079999999998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5.7500000000009095</v>
      </c>
      <c r="C70" s="57">
        <f t="shared" si="26"/>
        <v>107.57999999999993</v>
      </c>
      <c r="D70" s="57">
        <f t="shared" si="26"/>
        <v>0.5</v>
      </c>
      <c r="E70" s="57">
        <f t="shared" si="26"/>
        <v>1.6499999999998636</v>
      </c>
      <c r="F70" s="57">
        <f t="shared" si="26"/>
        <v>0.41999999999995907</v>
      </c>
      <c r="G70" s="57">
        <f t="shared" si="26"/>
        <v>-0.54999999999995453</v>
      </c>
      <c r="H70" s="57">
        <f t="shared" si="26"/>
        <v>1.3000000000000682</v>
      </c>
      <c r="I70" s="57">
        <f t="shared" si="26"/>
        <v>0.43999999999999773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117.09000000000077</v>
      </c>
    </row>
    <row r="71" spans="1:34" ht="95.25" customHeight="1" x14ac:dyDescent="0.25">
      <c r="A71" s="77" t="s">
        <v>96</v>
      </c>
      <c r="B71" s="14"/>
      <c r="C71" s="14" t="s">
        <v>141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142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3848.9</v>
      </c>
      <c r="C12" s="26">
        <v>3836.5</v>
      </c>
      <c r="D12" s="26">
        <v>1303.3599999999999</v>
      </c>
      <c r="E12" s="26">
        <v>1967.89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10956.65</v>
      </c>
      <c r="AI12" s="26">
        <v>10885.45</v>
      </c>
      <c r="AJ12" s="69">
        <f>+AI12-AH12</f>
        <v>-71.199999999998909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273</v>
      </c>
      <c r="C15" s="23">
        <v>284.5</v>
      </c>
      <c r="D15" s="23">
        <v>59.5</v>
      </c>
      <c r="E15" s="23">
        <v>287.5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904.5</v>
      </c>
    </row>
    <row r="16" spans="1:36" s="32" customFormat="1" x14ac:dyDescent="0.25">
      <c r="A16" s="30" t="s">
        <v>20</v>
      </c>
      <c r="B16" s="31">
        <v>293</v>
      </c>
      <c r="C16" s="31">
        <v>285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578</v>
      </c>
      <c r="AJ16" s="70"/>
    </row>
    <row r="17" spans="1:36" s="47" customFormat="1" x14ac:dyDescent="0.25">
      <c r="A17" s="46" t="s">
        <v>27</v>
      </c>
      <c r="B17" s="22">
        <f>B16*$B$8</f>
        <v>1300.92</v>
      </c>
      <c r="C17" s="22">
        <f>C16*$B$8</f>
        <v>1265.4000000000001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2566.3200000000002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293</v>
      </c>
      <c r="C22" s="20">
        <f t="shared" ref="C22:AG23" si="5">+C16+C18+C20</f>
        <v>285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578</v>
      </c>
    </row>
    <row r="23" spans="1:36" s="47" customFormat="1" x14ac:dyDescent="0.25">
      <c r="A23" s="48" t="s">
        <v>26</v>
      </c>
      <c r="B23" s="19">
        <f>+B17+B19+B21</f>
        <v>1300.92</v>
      </c>
      <c r="C23" s="19">
        <f t="shared" si="5"/>
        <v>1265.4000000000001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2566.3200000000002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32.32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32.32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143.50080000000003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143.50080000000003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32.32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32.32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143.50080000000003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143.50080000000003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1226.02</v>
      </c>
      <c r="C49" s="44">
        <v>1220.0999999999999</v>
      </c>
      <c r="D49" s="44">
        <v>778.59</v>
      </c>
      <c r="E49" s="44">
        <v>904.57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4129.28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1051.46</v>
      </c>
      <c r="C53" s="44">
        <v>926.43</v>
      </c>
      <c r="D53" s="44">
        <v>464.77</v>
      </c>
      <c r="E53" s="44">
        <v>743.51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3186.17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29.61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29.61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3851.4</v>
      </c>
      <c r="C64" s="53">
        <f t="shared" ref="C64:AG64" si="21">+C15+C23+C31+C39+C47+C48+C49+C50+C51+C52+C53+C54+C55+C56+C57+C58+C59+C60+C61+C62+C63</f>
        <v>3839.9307999999996</v>
      </c>
      <c r="D64" s="53">
        <f t="shared" si="21"/>
        <v>1302.8600000000001</v>
      </c>
      <c r="E64" s="53">
        <f t="shared" si="21"/>
        <v>1965.19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10959.380800000001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3848.9</v>
      </c>
      <c r="C67" s="57">
        <f t="shared" ref="C67:L67" si="23">C12</f>
        <v>3836.5</v>
      </c>
      <c r="D67" s="57">
        <f t="shared" si="23"/>
        <v>1303.3599999999999</v>
      </c>
      <c r="E67" s="57">
        <f t="shared" si="23"/>
        <v>1967.89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10956.65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3848.9</v>
      </c>
      <c r="C69" s="59">
        <f t="shared" ref="C69:AG69" si="25">+C67+C68</f>
        <v>3836.5</v>
      </c>
      <c r="D69" s="59">
        <f t="shared" si="25"/>
        <v>1303.3599999999999</v>
      </c>
      <c r="E69" s="59">
        <f t="shared" si="25"/>
        <v>1967.89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10956.65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</v>
      </c>
      <c r="C70" s="57">
        <f t="shared" si="26"/>
        <v>3.4307999999996355</v>
      </c>
      <c r="D70" s="57">
        <f t="shared" si="26"/>
        <v>-0.49999999999977263</v>
      </c>
      <c r="E70" s="57">
        <f t="shared" si="26"/>
        <v>-2.7000000000000455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2.7307999999998174</v>
      </c>
    </row>
    <row r="71" spans="1:34" ht="107.25" customHeight="1" x14ac:dyDescent="0.25">
      <c r="A71" s="77" t="s">
        <v>96</v>
      </c>
      <c r="B71" s="14" t="s">
        <v>143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60" sqref="AH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1071.01</v>
      </c>
      <c r="C12" s="26">
        <v>1589.7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2660.71</v>
      </c>
      <c r="AI12" s="26">
        <v>2634.02</v>
      </c>
      <c r="AJ12" s="69">
        <f>+AI12-AH12</f>
        <v>-26.690000000000055</v>
      </c>
    </row>
    <row r="13" spans="1:36" ht="19.5" customHeight="1" x14ac:dyDescent="0.25">
      <c r="A13" s="25" t="s">
        <v>117</v>
      </c>
      <c r="B13" s="26">
        <v>18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</v>
      </c>
      <c r="AI13" s="26"/>
      <c r="AJ13" s="69">
        <f>+AI13-AH13</f>
        <v>-24</v>
      </c>
    </row>
    <row r="14" spans="1:36" ht="19.5" customHeight="1" x14ac:dyDescent="0.25">
      <c r="A14" s="25" t="s">
        <v>118</v>
      </c>
      <c r="B14" s="26">
        <v>30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30</v>
      </c>
      <c r="AI14" s="26"/>
      <c r="AJ14" s="69">
        <f>+AI14-AH14</f>
        <v>-30</v>
      </c>
    </row>
    <row r="15" spans="1:36" x14ac:dyDescent="0.25">
      <c r="A15" s="13" t="s">
        <v>0</v>
      </c>
      <c r="B15" s="23">
        <v>48.7</v>
      </c>
      <c r="C15" s="23">
        <v>74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122.7</v>
      </c>
    </row>
    <row r="16" spans="1:36" s="32" customFormat="1" x14ac:dyDescent="0.25">
      <c r="A16" s="30" t="s">
        <v>20</v>
      </c>
      <c r="B16" s="31">
        <v>52</v>
      </c>
      <c r="C16" s="31">
        <v>131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183</v>
      </c>
      <c r="AJ16" s="70"/>
    </row>
    <row r="17" spans="1:36" s="47" customFormat="1" x14ac:dyDescent="0.25">
      <c r="A17" s="46" t="s">
        <v>27</v>
      </c>
      <c r="B17" s="22">
        <f>B16*$B$8</f>
        <v>230.88000000000002</v>
      </c>
      <c r="C17" s="22">
        <f>C16*$B$8</f>
        <v>581.6400000000001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812.5200000000001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52</v>
      </c>
      <c r="C22" s="20">
        <f t="shared" ref="C22:AG23" si="5">+C16+C18+C20</f>
        <v>131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183</v>
      </c>
    </row>
    <row r="23" spans="1:36" s="47" customFormat="1" x14ac:dyDescent="0.25">
      <c r="A23" s="48" t="s">
        <v>26</v>
      </c>
      <c r="B23" s="19">
        <f>+B17+B19+B21</f>
        <v>230.88000000000002</v>
      </c>
      <c r="C23" s="19">
        <f t="shared" si="5"/>
        <v>581.6400000000001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812.5200000000001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15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15</v>
      </c>
    </row>
    <row r="33" spans="1:34" s="47" customFormat="1" x14ac:dyDescent="0.25">
      <c r="A33" s="46" t="s">
        <v>35</v>
      </c>
      <c r="B33" s="22">
        <f>B32*$B$8</f>
        <v>66.600000000000009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66.600000000000009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15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</v>
      </c>
    </row>
    <row r="39" spans="1:34" s="47" customFormat="1" x14ac:dyDescent="0.25">
      <c r="A39" s="48" t="s">
        <v>42</v>
      </c>
      <c r="B39" s="19">
        <f>+B33+B35+B37</f>
        <v>66.600000000000009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66.600000000000009</v>
      </c>
    </row>
    <row r="40" spans="1:34" x14ac:dyDescent="0.25">
      <c r="A40" s="13" t="s">
        <v>43</v>
      </c>
      <c r="B40" s="36">
        <v>0</v>
      </c>
      <c r="C40" s="36">
        <v>21.97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21.97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97.546800000000005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97.546800000000005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21.97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21.97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97.546800000000005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97.546800000000005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618.45000000000005</v>
      </c>
      <c r="C49" s="44">
        <v>707.9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1326.35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112.01</v>
      </c>
      <c r="C53" s="44">
        <v>37.43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149.44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44.62</v>
      </c>
      <c r="C55" s="44">
        <v>110.59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155.21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1121.26</v>
      </c>
      <c r="C64" s="53">
        <f t="shared" ref="C64:AG64" si="21">+C15+C23+C31+C39+C47+C48+C49+C50+C51+C52+C53+C54+C55+C56+C57+C58+C59+C60+C61+C62+C63</f>
        <v>1609.1068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2730.3667999999998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1071.01</v>
      </c>
      <c r="C67" s="57">
        <f t="shared" ref="C67:L67" si="23">C12</f>
        <v>1589.7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2660.71</v>
      </c>
    </row>
    <row r="68" spans="1:34" s="47" customFormat="1" x14ac:dyDescent="0.25">
      <c r="A68" s="58" t="s">
        <v>93</v>
      </c>
      <c r="B68" s="59">
        <f t="shared" ref="B68:AG68" si="24">+B13+B14</f>
        <v>48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54</v>
      </c>
    </row>
    <row r="69" spans="1:34" s="47" customFormat="1" x14ac:dyDescent="0.25">
      <c r="A69" s="58" t="s">
        <v>94</v>
      </c>
      <c r="B69" s="59">
        <f>+B67+B68</f>
        <v>1119.01</v>
      </c>
      <c r="C69" s="59">
        <f t="shared" ref="C69:AG69" si="25">+C67+C68</f>
        <v>1595.7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2714.71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2.25</v>
      </c>
      <c r="C70" s="57">
        <f t="shared" si="26"/>
        <v>13.406799999999976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15.656799999999976</v>
      </c>
    </row>
    <row r="71" spans="1:34" ht="102.75" customHeight="1" x14ac:dyDescent="0.25">
      <c r="A71" s="77" t="s">
        <v>96</v>
      </c>
      <c r="B71" s="14" t="s">
        <v>144</v>
      </c>
      <c r="C71" s="14" t="s">
        <v>146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145</v>
      </c>
      <c r="C72" s="12" t="s">
        <v>147</v>
      </c>
      <c r="AH72" s="47"/>
    </row>
    <row r="73" spans="1:34" x14ac:dyDescent="0.25">
      <c r="C73" s="12" t="s">
        <v>148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393.24</v>
      </c>
      <c r="C12" s="26">
        <v>205.66</v>
      </c>
      <c r="D12" s="26">
        <v>3662.8</v>
      </c>
      <c r="E12" s="26">
        <v>1346.74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5608.44</v>
      </c>
      <c r="AI12" s="26">
        <v>5608.44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>
        <v>3</v>
      </c>
      <c r="AJ13" s="69">
        <f>+AI13-AH13</f>
        <v>3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</v>
      </c>
    </row>
    <row r="16" spans="1:36" s="32" customFormat="1" x14ac:dyDescent="0.25">
      <c r="A16" s="30" t="s">
        <v>20</v>
      </c>
      <c r="B16" s="31">
        <v>22</v>
      </c>
      <c r="C16" s="31">
        <v>10</v>
      </c>
      <c r="D16" s="31">
        <v>480</v>
      </c>
      <c r="E16" s="31">
        <v>251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763</v>
      </c>
      <c r="AJ16" s="70"/>
    </row>
    <row r="17" spans="1:36" s="47" customFormat="1" x14ac:dyDescent="0.25">
      <c r="A17" s="46" t="s">
        <v>27</v>
      </c>
      <c r="B17" s="22">
        <f>B16*$B$8</f>
        <v>97.24</v>
      </c>
      <c r="C17" s="22">
        <f>C16*$B$8</f>
        <v>44.2</v>
      </c>
      <c r="D17" s="22">
        <f t="shared" ref="D17:AG17" si="2">D16*$B$8</f>
        <v>2121.6</v>
      </c>
      <c r="E17" s="22">
        <f t="shared" si="2"/>
        <v>1109.42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3372.46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</v>
      </c>
      <c r="C22" s="20">
        <f t="shared" ref="C22:AG23" si="5">+C16+C18+C20</f>
        <v>10</v>
      </c>
      <c r="D22" s="20">
        <f t="shared" si="5"/>
        <v>480</v>
      </c>
      <c r="E22" s="20">
        <f t="shared" si="5"/>
        <v>251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763</v>
      </c>
    </row>
    <row r="23" spans="1:36" s="47" customFormat="1" x14ac:dyDescent="0.25">
      <c r="A23" s="48" t="s">
        <v>26</v>
      </c>
      <c r="B23" s="19">
        <f>+B17+B19+B21</f>
        <v>97.24</v>
      </c>
      <c r="C23" s="19">
        <f t="shared" si="5"/>
        <v>44.2</v>
      </c>
      <c r="D23" s="19">
        <f t="shared" si="5"/>
        <v>2121.6</v>
      </c>
      <c r="E23" s="19">
        <f t="shared" si="5"/>
        <v>1109.42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3372.46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230.6</v>
      </c>
      <c r="C49" s="44">
        <v>97.83</v>
      </c>
      <c r="D49" s="44">
        <v>1515.11</v>
      </c>
      <c r="E49" s="44">
        <v>293.55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2137.09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68.94</v>
      </c>
      <c r="C53" s="44"/>
      <c r="D53" s="44">
        <v>154.84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223.78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55.68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55.68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396.78</v>
      </c>
      <c r="C64" s="53">
        <f t="shared" ref="C64:AG64" si="21">+C15+C23+C31+C39+C47+C48+C49+C50+C51+C52+C53+C54+C55+C56+C57+C58+C59+C60+C61+C62+C63</f>
        <v>205.71</v>
      </c>
      <c r="D64" s="53">
        <f t="shared" si="21"/>
        <v>3791.55</v>
      </c>
      <c r="E64" s="53">
        <f t="shared" si="21"/>
        <v>1402.97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5797.01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393.24</v>
      </c>
      <c r="C67" s="57">
        <f t="shared" ref="C67:L67" si="23">C12</f>
        <v>205.66</v>
      </c>
      <c r="D67" s="57">
        <f t="shared" si="23"/>
        <v>3662.8</v>
      </c>
      <c r="E67" s="57">
        <f t="shared" si="23"/>
        <v>1346.74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5608.44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393.24</v>
      </c>
      <c r="C69" s="59">
        <f t="shared" ref="C69:AG69" si="25">+C67+C68</f>
        <v>205.66</v>
      </c>
      <c r="D69" s="59">
        <f t="shared" si="25"/>
        <v>3662.8</v>
      </c>
      <c r="E69" s="59">
        <f t="shared" si="25"/>
        <v>1346.74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5608.44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3.5399999999999636</v>
      </c>
      <c r="C70" s="57">
        <f t="shared" si="26"/>
        <v>5.0000000000011369E-2</v>
      </c>
      <c r="D70" s="57">
        <f t="shared" si="26"/>
        <v>128.75</v>
      </c>
      <c r="E70" s="57">
        <f t="shared" si="26"/>
        <v>56.230000000000018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188.57</v>
      </c>
    </row>
    <row r="71" spans="1:34" ht="96" customHeight="1" x14ac:dyDescent="0.25">
      <c r="A71" s="77" t="s">
        <v>96</v>
      </c>
      <c r="B71" s="14" t="s">
        <v>149</v>
      </c>
      <c r="C71" s="14"/>
      <c r="D71" s="14" t="s">
        <v>150</v>
      </c>
      <c r="E71" s="14" t="s">
        <v>151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G53" activePane="bottomRight" state="frozen"/>
      <selection pane="topRight" activeCell="B1" sqref="B1"/>
      <selection pane="bottomLeft" activeCell="A5" sqref="A5"/>
      <selection pane="bottomRight" activeCell="H67" sqref="H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1774.1</v>
      </c>
      <c r="C12" s="26">
        <v>2668.05</v>
      </c>
      <c r="D12" s="26">
        <v>2286.2399999999998</v>
      </c>
      <c r="E12" s="26">
        <v>3023.18</v>
      </c>
      <c r="F12" s="26">
        <v>3664.59</v>
      </c>
      <c r="G12" s="26">
        <v>2851.82</v>
      </c>
      <c r="H12" s="26">
        <v>781.87</v>
      </c>
      <c r="I12" s="26">
        <v>961.93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18011.78</v>
      </c>
      <c r="AI12" s="26">
        <v>17805.86</v>
      </c>
      <c r="AJ12" s="69">
        <f>+AI12-AH12</f>
        <v>-205.91999999999825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200</v>
      </c>
      <c r="C15" s="23">
        <v>189.5</v>
      </c>
      <c r="D15" s="23">
        <v>303.5</v>
      </c>
      <c r="E15" s="23">
        <v>231</v>
      </c>
      <c r="F15" s="23">
        <v>271.5</v>
      </c>
      <c r="G15" s="23"/>
      <c r="H15" s="23">
        <v>72.5</v>
      </c>
      <c r="I15" s="23">
        <v>240.7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1508.7</v>
      </c>
    </row>
    <row r="16" spans="1:36" s="32" customFormat="1" x14ac:dyDescent="0.25">
      <c r="A16" s="30" t="s">
        <v>20</v>
      </c>
      <c r="B16" s="31">
        <v>115</v>
      </c>
      <c r="C16" s="31">
        <v>246</v>
      </c>
      <c r="D16" s="31">
        <v>190</v>
      </c>
      <c r="E16" s="31">
        <v>274</v>
      </c>
      <c r="F16" s="31">
        <v>520</v>
      </c>
      <c r="G16" s="31">
        <v>351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1696</v>
      </c>
      <c r="AJ16" s="70"/>
    </row>
    <row r="17" spans="1:36" s="47" customFormat="1" x14ac:dyDescent="0.25">
      <c r="A17" s="46" t="s">
        <v>27</v>
      </c>
      <c r="B17" s="22">
        <f>B16*$B$8</f>
        <v>510.6</v>
      </c>
      <c r="C17" s="22">
        <f>C16*$B$8</f>
        <v>1092.24</v>
      </c>
      <c r="D17" s="22">
        <f t="shared" ref="D17:AG17" si="2">D16*$B$8</f>
        <v>843.6</v>
      </c>
      <c r="E17" s="22">
        <f t="shared" si="2"/>
        <v>1216.5600000000002</v>
      </c>
      <c r="F17" s="22">
        <f t="shared" si="2"/>
        <v>2308.8000000000002</v>
      </c>
      <c r="G17" s="22">
        <f t="shared" si="2"/>
        <v>1558.44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7530.24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115</v>
      </c>
      <c r="C22" s="20">
        <f t="shared" ref="C22:AG23" si="5">+C16+C18+C20</f>
        <v>246</v>
      </c>
      <c r="D22" s="20">
        <f t="shared" si="5"/>
        <v>190</v>
      </c>
      <c r="E22" s="20">
        <f t="shared" si="5"/>
        <v>274</v>
      </c>
      <c r="F22" s="20">
        <f t="shared" si="5"/>
        <v>520</v>
      </c>
      <c r="G22" s="20">
        <f t="shared" si="5"/>
        <v>351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1696</v>
      </c>
    </row>
    <row r="23" spans="1:36" s="47" customFormat="1" x14ac:dyDescent="0.25">
      <c r="A23" s="48" t="s">
        <v>26</v>
      </c>
      <c r="B23" s="19">
        <f>+B17+B19+B21</f>
        <v>510.6</v>
      </c>
      <c r="C23" s="19">
        <f t="shared" si="5"/>
        <v>1092.24</v>
      </c>
      <c r="D23" s="19">
        <f t="shared" si="5"/>
        <v>843.6</v>
      </c>
      <c r="E23" s="19">
        <f t="shared" si="5"/>
        <v>1216.5600000000002</v>
      </c>
      <c r="F23" s="19">
        <f t="shared" si="5"/>
        <v>2308.8000000000002</v>
      </c>
      <c r="G23" s="19">
        <f t="shared" si="5"/>
        <v>1558.44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7530.24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820.89</v>
      </c>
      <c r="C49" s="44">
        <v>1063.05</v>
      </c>
      <c r="D49" s="44"/>
      <c r="E49" s="44"/>
      <c r="F49" s="44"/>
      <c r="G49" s="44"/>
      <c r="H49" s="44">
        <v>710.69</v>
      </c>
      <c r="I49" s="44">
        <v>722.06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3316.69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880.33</v>
      </c>
      <c r="E52" s="44">
        <v>1277.3399999999999</v>
      </c>
      <c r="F52" s="44">
        <v>946.05</v>
      </c>
      <c r="G52" s="44">
        <v>1058.95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4162.67</v>
      </c>
    </row>
    <row r="53" spans="1:34" x14ac:dyDescent="0.25">
      <c r="A53" s="17" t="s">
        <v>18</v>
      </c>
      <c r="B53" s="44">
        <v>245.12</v>
      </c>
      <c r="C53" s="44">
        <v>329.16</v>
      </c>
      <c r="D53" s="44">
        <v>261.11</v>
      </c>
      <c r="E53" s="44">
        <v>302.77</v>
      </c>
      <c r="F53" s="44">
        <v>143.53</v>
      </c>
      <c r="G53" s="44">
        <v>215.41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1497.1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1776.6100000000001</v>
      </c>
      <c r="C64" s="53">
        <f t="shared" ref="C64:AG64" si="21">+C15+C23+C31+C39+C47+C48+C49+C50+C51+C52+C53+C54+C55+C56+C57+C58+C59+C60+C61+C62+C63</f>
        <v>2673.95</v>
      </c>
      <c r="D64" s="53">
        <f t="shared" si="21"/>
        <v>2288.54</v>
      </c>
      <c r="E64" s="53">
        <f t="shared" si="21"/>
        <v>3027.67</v>
      </c>
      <c r="F64" s="53">
        <f t="shared" si="21"/>
        <v>3669.8800000000006</v>
      </c>
      <c r="G64" s="53">
        <f t="shared" si="21"/>
        <v>2832.8</v>
      </c>
      <c r="H64" s="53">
        <f t="shared" si="21"/>
        <v>783.19</v>
      </c>
      <c r="I64" s="53">
        <f t="shared" si="21"/>
        <v>962.76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18015.399999999998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1774.1</v>
      </c>
      <c r="C67" s="57">
        <f t="shared" ref="C67:L67" si="23">C12</f>
        <v>2668.05</v>
      </c>
      <c r="D67" s="57">
        <f t="shared" si="23"/>
        <v>2286.2399999999998</v>
      </c>
      <c r="E67" s="57">
        <f t="shared" si="23"/>
        <v>3023.18</v>
      </c>
      <c r="F67" s="57">
        <f t="shared" si="23"/>
        <v>3664.59</v>
      </c>
      <c r="G67" s="57">
        <f t="shared" si="23"/>
        <v>2851.82</v>
      </c>
      <c r="H67" s="57">
        <f t="shared" si="23"/>
        <v>781.87</v>
      </c>
      <c r="I67" s="57">
        <f t="shared" si="23"/>
        <v>961.93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18011.78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1774.1</v>
      </c>
      <c r="C69" s="59">
        <f t="shared" ref="C69:AG69" si="25">+C67+C68</f>
        <v>2668.05</v>
      </c>
      <c r="D69" s="59">
        <f t="shared" si="25"/>
        <v>2286.2399999999998</v>
      </c>
      <c r="E69" s="59">
        <f t="shared" si="25"/>
        <v>3023.18</v>
      </c>
      <c r="F69" s="59">
        <f t="shared" si="25"/>
        <v>3664.59</v>
      </c>
      <c r="G69" s="59">
        <f t="shared" si="25"/>
        <v>2851.82</v>
      </c>
      <c r="H69" s="59">
        <f t="shared" si="25"/>
        <v>781.87</v>
      </c>
      <c r="I69" s="59">
        <f t="shared" si="25"/>
        <v>961.93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18011.78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2.5100000000002183</v>
      </c>
      <c r="C70" s="57">
        <f t="shared" si="26"/>
        <v>5.8999999999996362</v>
      </c>
      <c r="D70" s="57">
        <f t="shared" si="26"/>
        <v>2.3000000000001819</v>
      </c>
      <c r="E70" s="57">
        <f t="shared" si="26"/>
        <v>4.4900000000002365</v>
      </c>
      <c r="F70" s="57">
        <f t="shared" si="26"/>
        <v>5.2900000000004184</v>
      </c>
      <c r="G70" s="57">
        <f t="shared" si="26"/>
        <v>-19.019999999999982</v>
      </c>
      <c r="H70" s="57">
        <f t="shared" si="26"/>
        <v>1.32000000000005</v>
      </c>
      <c r="I70" s="57">
        <f t="shared" si="26"/>
        <v>0.83000000000004093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3.6200000000008004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 t="s">
        <v>152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124</v>
      </c>
      <c r="AH72" s="47"/>
    </row>
    <row r="73" spans="1:34" x14ac:dyDescent="0.25">
      <c r="G73" s="12">
        <v>32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2022-04-25T19:46:52Z</dcterms:modified>
</cp:coreProperties>
</file>