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bookViews>
    <workbookView xWindow="0" yWindow="0" windowWidth="5490" windowHeight="10740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G64" i="151"/>
  <c r="G70" i="151" s="1"/>
  <c r="C64" i="151"/>
  <c r="C70" i="151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39" i="40"/>
  <c r="AA39" i="40"/>
  <c r="W39" i="40"/>
  <c r="AE47" i="40"/>
  <c r="W47" i="40"/>
  <c r="AA47" i="40"/>
  <c r="AD39" i="40"/>
  <c r="X39" i="40"/>
  <c r="U69" i="40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B64" i="40"/>
  <c r="AB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Z64" i="40" l="1"/>
  <c r="Z70" i="40" s="1"/>
  <c r="V64" i="40"/>
  <c r="V70" i="40" s="1"/>
  <c r="AD64" i="40"/>
  <c r="AD70" i="40" s="1"/>
  <c r="Q39" i="40"/>
  <c r="M39" i="40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O64" i="40" l="1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<sst xmlns="http://schemas.openxmlformats.org/spreadsheetml/2006/main" count="764" uniqueCount="139">
  <si>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</si>
  <si>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</si>
  <si>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</si>
  <si>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</si>
  <si>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</si>
  <si>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</si>
  <si>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</si>
  <si>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</si>
  <si>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</si>
  <si>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</si>
  <si>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</si>
  <si>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</si>
  <si>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</si>
  <si>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</si>
  <si>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</si>
  <si>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</si>
  <si>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</si>
  <si>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</si>
  <si>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</si>
  <si>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</si>
  <si>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</si>
  <si>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</si>
  <si>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</si>
  <si>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</si>
  <si>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</si>
  <si>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</si>
  <si>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</si>
  <si>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</si>
  <si>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</si>
  <si>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</si>
  <si>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</si>
  <si>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</si>
  <si>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</si>
  <si>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</si>
  <si>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</si>
  <si>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</si>
  <si>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</si>
  <si>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</si>
  <si>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</si>
  <si>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</si>
  <si>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</si>
  <si>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</si>
  <si>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</si>
  <si>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</si>
  <si>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</si>
  <si>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</si>
  <si>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</si>
  <si>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</si>
  <si>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</si>
  <si>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</si>
  <si>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</si>
  <si>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</si>
  <si>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</si>
  <si>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</si>
  <si>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</si>
  <si>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</si>
  <si>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</si>
  <si>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</si>
  <si>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</si>
  <si>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</si>
  <si>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</si>
  <si>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</si>
  <si>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</si>
  <si>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</si>
  <si>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</si>
  <si>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</si>
  <si>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</si>
  <si>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</si>
  <si>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</si>
  <si>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</si>
  <si>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</si>
  <si>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</si>
  <si>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</si>
  <si>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</si>
  <si>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</si>
  <si>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</si>
  <si>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</si>
  <si>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</si>
  <si>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</si>
  <si>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</si>
  <si>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</si>
  <si>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</si>
  <si>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</si>
  <si>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</si>
  <si>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</si>
  <si>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</si>
  <si>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</si>
  <si>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</si>
  <si>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</si>
  <si>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</si>
  <si>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</si>
  <si>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</si>
  <si>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</si>
  <si>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</si>
  <si>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</si>
  <si>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</si>
  <si>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</si>
  <si>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</si>
  <si>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</si>
  <si>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</si>
  <si>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</si>
  <si>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</si>
  <si>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</si>
  <si>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</si>
  <si>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</si>
  <si>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</si>
  <si>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</si>
  <si>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</si>
  <si>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</si>
  <si>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</si>
  <si>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</si>
  <si>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</si>
  <si>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</si>
  <si>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</si>
  <si>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</si>
  <si>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</si>
  <si>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</si>
  <si>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</si>
  <si>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</si>
  <si>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</si>
  <si>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</si>
  <si>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</si>
  <si>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</si>
  <si>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25.00f/c</t>
  </si>
  <si>
    <t>116.50F/C</t>
  </si>
  <si>
    <t>142.50F/C</t>
  </si>
  <si>
    <t>FALTANTE DE 1 PAGO</t>
  </si>
  <si>
    <t>MOVIL</t>
  </si>
  <si>
    <t>43.00f/c</t>
  </si>
  <si>
    <t>EN DEBITO</t>
  </si>
  <si>
    <t>FALTANTE DE 20$</t>
  </si>
  <si>
    <t>54.50F/C</t>
  </si>
  <si>
    <t>52.00F/C</t>
  </si>
  <si>
    <t>MAL REGISTRO DE 0.33$</t>
  </si>
  <si>
    <t>CUENTA NO COBRADA</t>
  </si>
  <si>
    <t>20.00F/C</t>
  </si>
  <si>
    <t>43.00F/C 22.00 SOBRA</t>
  </si>
  <si>
    <t>NTE EN BIOPAGO</t>
  </si>
  <si>
    <t>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</si>
</sst>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68668.299999999988</v>
      </c>
      <c r="C2" s="43">
        <f>MODELO!AH12</f>
        <v>28852.190000000006</v>
      </c>
      <c r="D2" s="43">
        <f>EXQUISITECES!AH12</f>
        <v>12066.89</v>
      </c>
      <c r="E2" s="43">
        <f>HOYADA!AH12</f>
        <v>8561.8499999999985</v>
      </c>
      <c r="F2" s="43">
        <f>FARMASTOP!AH12</f>
        <v>1819.8000000000002</v>
      </c>
      <c r="G2" s="43">
        <f>BOCAS!AH12</f>
        <v>3963.18</v>
      </c>
      <c r="H2" s="43">
        <f>LAGUNETICA!AH12</f>
        <v>15800.689999999999</v>
      </c>
      <c r="I2" s="43">
        <f>SANANTONIO!AH12</f>
        <v>0</v>
      </c>
      <c r="J2" s="43">
        <f>SUM(B2:I2)</f>
        <v>139732.89999999997</v>
      </c>
    </row>
    <row r="3" spans="1:10" x14ac:dyDescent="0.25">
      <c r="A3" s="46" t="s">
        <v>0</v>
      </c>
      <c r="B3" s="43">
        <f>AUTOMERCADO!AH15</f>
        <v>659.40000000000009</v>
      </c>
      <c r="C3" s="43">
        <f>MODELO!AH15</f>
        <v>1255.4000000000001</v>
      </c>
      <c r="D3" s="43">
        <f>EXQUISITECES!AH15</f>
        <v>422.9</v>
      </c>
      <c r="E3" s="43">
        <f>HOYADA!AH15</f>
        <v>633.19999999999993</v>
      </c>
      <c r="F3" s="43">
        <f>FARMASTOP!AH15</f>
        <v>44.5</v>
      </c>
      <c r="G3" s="43">
        <f>BOCAS!AH15</f>
        <v>147</v>
      </c>
      <c r="H3" s="43">
        <f>LAGUNETICA!AH15</f>
        <v>1157.4000000000001</v>
      </c>
      <c r="I3" s="43">
        <f>SANANTONIO!AH15</f>
        <v>0</v>
      </c>
      <c r="J3" s="43">
        <f t="shared" ref="J3:J52" si="0">SUM(B3:I3)</f>
        <v>4319.8</v>
      </c>
    </row>
    <row r="4" spans="1:10" x14ac:dyDescent="0.25">
      <c r="A4" s="73" t="s">
        <v>20</v>
      </c>
      <c r="B4" s="43">
        <f>AUTOMERCADO!AH16</f>
        <v>6102</v>
      </c>
      <c r="C4" s="43">
        <f>MODELO!AH16</f>
        <v>2100</v>
      </c>
      <c r="D4" s="43">
        <f>EXQUISITECES!AH16</f>
        <v>1067</v>
      </c>
      <c r="E4" s="43">
        <f>HOYADA!AH16</f>
        <v>397</v>
      </c>
      <c r="F4" s="43">
        <f>FARMASTOP!AH16</f>
        <v>155</v>
      </c>
      <c r="G4" s="43">
        <f>BOCAS!AH16</f>
        <v>384</v>
      </c>
      <c r="H4" s="43">
        <f>LAGUNETICA!AH16</f>
        <v>1375</v>
      </c>
      <c r="I4" s="43">
        <f>SANANTONIO!AH16</f>
        <v>0</v>
      </c>
      <c r="J4" s="43">
        <f t="shared" si="0"/>
        <v>11580</v>
      </c>
    </row>
    <row r="5" spans="1:10" x14ac:dyDescent="0.25">
      <c r="A5" s="46" t="s">
        <v>27</v>
      </c>
      <c r="B5" s="43">
        <f>AUTOMERCADO!AH17</f>
        <v>27092.880000000001</v>
      </c>
      <c r="C5" s="43">
        <f>MODELO!AH17</f>
        <v>9324.0000000000018</v>
      </c>
      <c r="D5" s="43">
        <f>EXQUISITECES!AH17</f>
        <v>4737.4800000000005</v>
      </c>
      <c r="E5" s="43">
        <f>HOYADA!AH17</f>
        <v>1762.6800000000003</v>
      </c>
      <c r="F5" s="43">
        <f>FARMASTOP!AH17</f>
        <v>688.2</v>
      </c>
      <c r="G5" s="43">
        <f>BOCAS!AH17</f>
        <v>1697.28</v>
      </c>
      <c r="H5" s="43">
        <f>LAGUNETICA!AH17</f>
        <v>6105</v>
      </c>
      <c r="I5" s="43">
        <f>SANANTONIO!AH17</f>
        <v>0</v>
      </c>
      <c r="J5" s="43">
        <f t="shared" si="0"/>
        <v>51407.520000000004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6102</v>
      </c>
      <c r="C10" s="43">
        <f>MODELO!AH22</f>
        <v>2100</v>
      </c>
      <c r="D10" s="43">
        <f>EXQUISITECES!AH22</f>
        <v>1067</v>
      </c>
      <c r="E10" s="43">
        <f>HOYADA!AH22</f>
        <v>397</v>
      </c>
      <c r="F10" s="43">
        <f>FARMASTOP!AH22</f>
        <v>155</v>
      </c>
      <c r="G10" s="43">
        <f>BOCAS!AH22</f>
        <v>384</v>
      </c>
      <c r="H10" s="43">
        <f>LAGUNETICA!AH22</f>
        <v>1375</v>
      </c>
      <c r="I10" s="43">
        <f>SANANTONIO!AH22</f>
        <v>0</v>
      </c>
      <c r="J10" s="43">
        <f t="shared" si="0"/>
        <v>11580</v>
      </c>
    </row>
    <row r="11" spans="1:10" x14ac:dyDescent="0.25">
      <c r="A11" s="48" t="s">
        <v>26</v>
      </c>
      <c r="B11" s="43">
        <f>AUTOMERCADO!AH23</f>
        <v>27092.880000000001</v>
      </c>
      <c r="C11" s="43">
        <f>MODELO!AH23</f>
        <v>9324.0000000000018</v>
      </c>
      <c r="D11" s="43">
        <f>EXQUISITECES!AH23</f>
        <v>4737.4800000000005</v>
      </c>
      <c r="E11" s="43">
        <f>HOYADA!AH23</f>
        <v>1762.6800000000003</v>
      </c>
      <c r="F11" s="43">
        <f>FARMASTOP!AH23</f>
        <v>688.2</v>
      </c>
      <c r="G11" s="43">
        <f>BOCAS!AH23</f>
        <v>1697.28</v>
      </c>
      <c r="H11" s="43">
        <f>LAGUNETICA!AH23</f>
        <v>6105</v>
      </c>
      <c r="I11" s="43">
        <f>SANANTONIO!AH23</f>
        <v>0</v>
      </c>
      <c r="J11" s="43">
        <f t="shared" si="0"/>
        <v>51407.520000000004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591.90000000000009</v>
      </c>
      <c r="C20" s="43">
        <f>MODELO!AH32</f>
        <v>252.45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46.89</v>
      </c>
      <c r="H20" s="43">
        <f>LAGUNETICA!AH32</f>
        <v>0</v>
      </c>
      <c r="I20" s="43">
        <f>SANANTONIO!AH32</f>
        <v>0</v>
      </c>
      <c r="J20" s="43">
        <f t="shared" si="0"/>
        <v>891.24000000000012</v>
      </c>
    </row>
    <row r="21" spans="1:10" x14ac:dyDescent="0.25">
      <c r="A21" s="46" t="s">
        <v>35</v>
      </c>
      <c r="B21" s="43">
        <f>AUTOMERCADO!AH33</f>
        <v>2628.0360000000001</v>
      </c>
      <c r="C21" s="43">
        <f>MODELO!AH33</f>
        <v>1120.8780000000002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207.25380000000001</v>
      </c>
      <c r="H21" s="43">
        <f>LAGUNETICA!AH33</f>
        <v>0</v>
      </c>
      <c r="I21" s="43">
        <f>SANANTONIO!AH33</f>
        <v>0</v>
      </c>
      <c r="J21" s="43">
        <f t="shared" si="0"/>
        <v>3956.1678000000002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591.90000000000009</v>
      </c>
      <c r="C26" s="43">
        <f>MODELO!AH38</f>
        <v>252.45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46.89</v>
      </c>
      <c r="H26" s="43">
        <f>LAGUNETICA!AH38</f>
        <v>0</v>
      </c>
      <c r="I26" s="43">
        <f>SANANTONIO!AH38</f>
        <v>0</v>
      </c>
      <c r="J26" s="43">
        <f t="shared" si="0"/>
        <v>891.24000000000012</v>
      </c>
    </row>
    <row r="27" spans="1:10" x14ac:dyDescent="0.25">
      <c r="A27" s="48" t="s">
        <v>42</v>
      </c>
      <c r="B27" s="43">
        <f>AUTOMERCADO!AH39</f>
        <v>2628.0360000000001</v>
      </c>
      <c r="C27" s="43">
        <f>MODELO!AH39</f>
        <v>1120.8780000000002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207.25380000000001</v>
      </c>
      <c r="H27" s="43">
        <f>LAGUNETICA!AH39</f>
        <v>0</v>
      </c>
      <c r="I27" s="43">
        <f>SANANTONIO!AH39</f>
        <v>0</v>
      </c>
      <c r="J27" s="43">
        <f t="shared" si="0"/>
        <v>3956.1678000000002</v>
      </c>
    </row>
    <row r="28" spans="1:10" x14ac:dyDescent="0.25">
      <c r="A28" s="46" t="s">
        <v>43</v>
      </c>
      <c r="B28" s="43">
        <f>AUTOMERCADO!AH40</f>
        <v>322.21000000000004</v>
      </c>
      <c r="C28" s="43">
        <f>MODELO!AH40</f>
        <v>87.47999999999999</v>
      </c>
      <c r="D28" s="43">
        <f>EXQUISITECES!AH40</f>
        <v>16.18</v>
      </c>
      <c r="E28" s="43">
        <f>HOYADA!AH40</f>
        <v>9.14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435.01000000000005</v>
      </c>
    </row>
    <row r="29" spans="1:10" x14ac:dyDescent="0.25">
      <c r="A29" s="46" t="s">
        <v>44</v>
      </c>
      <c r="B29" s="43">
        <f>AUTOMERCADO!AH41</f>
        <v>1430.6124</v>
      </c>
      <c r="C29" s="43">
        <f>MODELO!AH41</f>
        <v>388.41120000000001</v>
      </c>
      <c r="D29" s="43">
        <f>EXQUISITECES!AH41</f>
        <v>71.839200000000005</v>
      </c>
      <c r="E29" s="43">
        <f>HOYADA!AH41</f>
        <v>40.581600000000009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1931.4443999999999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322.21000000000004</v>
      </c>
      <c r="C34" s="43">
        <f>MODELO!AH46</f>
        <v>87.47999999999999</v>
      </c>
      <c r="D34" s="43">
        <f>EXQUISITECES!AH46</f>
        <v>16.18</v>
      </c>
      <c r="E34" s="43">
        <f>HOYADA!AH46</f>
        <v>9.14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435.01000000000005</v>
      </c>
    </row>
    <row r="35" spans="1:10" x14ac:dyDescent="0.25">
      <c r="A35" s="48" t="s">
        <v>48</v>
      </c>
      <c r="B35" s="43">
        <f>AUTOMERCADO!AH47</f>
        <v>1430.6124</v>
      </c>
      <c r="C35" s="43">
        <f>MODELO!AH47</f>
        <v>388.41120000000001</v>
      </c>
      <c r="D35" s="43">
        <f>EXQUISITECES!AH47</f>
        <v>71.839200000000005</v>
      </c>
      <c r="E35" s="43">
        <f>HOYADA!AH47</f>
        <v>40.581600000000009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1931.4443999999999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28948.600000000002</v>
      </c>
      <c r="C37" s="43">
        <f>MODELO!AH49</f>
        <v>10393.589999999998</v>
      </c>
      <c r="D37" s="43">
        <f>EXQUISITECES!AH49</f>
        <v>5028.83</v>
      </c>
      <c r="E37" s="43">
        <f>HOYADA!AH49</f>
        <v>2445.7200000000003</v>
      </c>
      <c r="F37" s="43">
        <f>FARMASTOP!AH49</f>
        <v>943.59</v>
      </c>
      <c r="G37" s="43">
        <f>BOCAS!AH49</f>
        <v>1739.8799999999999</v>
      </c>
      <c r="H37" s="43">
        <f>LAGUNETICA!AH49</f>
        <v>3177.62</v>
      </c>
      <c r="I37" s="43">
        <f>SANANTONIO!AH49</f>
        <v>0</v>
      </c>
      <c r="J37" s="43">
        <f t="shared" si="0"/>
        <v>52677.83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18.739999999999998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18.739999999999998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2274.6099999999997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2756.87</v>
      </c>
      <c r="I40" s="43">
        <f>SANANTONIO!AH52</f>
        <v>0</v>
      </c>
      <c r="J40" s="43">
        <f t="shared" si="0"/>
        <v>5031.4799999999996</v>
      </c>
    </row>
    <row r="41" spans="1:10" x14ac:dyDescent="0.25">
      <c r="A41" s="74" t="s">
        <v>18</v>
      </c>
      <c r="B41" s="43">
        <f>AUTOMERCADO!AH53</f>
        <v>4169.96</v>
      </c>
      <c r="C41" s="43">
        <f>MODELO!AH53</f>
        <v>3459.76</v>
      </c>
      <c r="D41" s="43">
        <f>EXQUISITECES!AH53</f>
        <v>1551.29</v>
      </c>
      <c r="E41" s="43">
        <f>HOYADA!AH53</f>
        <v>3694.1299999999997</v>
      </c>
      <c r="F41" s="43">
        <f>FARMASTOP!AH53</f>
        <v>118.17</v>
      </c>
      <c r="G41" s="43">
        <f>BOCAS!AH53</f>
        <v>81.95</v>
      </c>
      <c r="H41" s="43">
        <f>LAGUNETICA!AH53</f>
        <v>2394.63</v>
      </c>
      <c r="I41" s="43">
        <f>SANANTONIO!AH53</f>
        <v>0</v>
      </c>
      <c r="J41" s="43">
        <f t="shared" si="0"/>
        <v>15469.89</v>
      </c>
    </row>
    <row r="42" spans="1:10" x14ac:dyDescent="0.25">
      <c r="A42" s="74" t="s">
        <v>114</v>
      </c>
      <c r="B42" s="43">
        <f>AUTOMERCADO!AH54</f>
        <v>224.74</v>
      </c>
      <c r="C42" s="43">
        <f>MODELO!AH54</f>
        <v>100.22</v>
      </c>
      <c r="D42" s="43">
        <f>EXQUISITECES!AH54</f>
        <v>19.98</v>
      </c>
      <c r="E42" s="43">
        <f>HOYADA!AH54</f>
        <v>0</v>
      </c>
      <c r="F42" s="43">
        <f>FARMASTOP!AH54</f>
        <v>12.03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356.97</v>
      </c>
    </row>
    <row r="43" spans="1:10" x14ac:dyDescent="0.25">
      <c r="A43" s="74" t="s">
        <v>52</v>
      </c>
      <c r="B43" s="43">
        <f>AUTOMERCADO!AH55</f>
        <v>3563.75</v>
      </c>
      <c r="C43" s="43">
        <f>MODELO!AH55</f>
        <v>736.22</v>
      </c>
      <c r="D43" s="43">
        <f>EXQUISITECES!AH55</f>
        <v>295.91000000000003</v>
      </c>
      <c r="E43" s="43">
        <f>HOYADA!AH55</f>
        <v>27.83</v>
      </c>
      <c r="F43" s="43">
        <f>FARMASTOP!AH55</f>
        <v>29.8</v>
      </c>
      <c r="G43" s="43">
        <f>BOCAS!AH55</f>
        <v>153.36000000000001</v>
      </c>
      <c r="H43" s="43">
        <f>LAGUNETICA!AH55</f>
        <v>226.51999999999998</v>
      </c>
      <c r="I43" s="43">
        <f>SANANTONIO!AH55</f>
        <v>0</v>
      </c>
      <c r="J43" s="43">
        <f t="shared" si="0"/>
        <v>5033.3899999999994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65.33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65.33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68717.978400000007</v>
      </c>
      <c r="C52" s="75">
        <f>MODELO!AH64</f>
        <v>29137.159199999998</v>
      </c>
      <c r="D52" s="75">
        <f>EXQUISITECES!AH64</f>
        <v>12128.229200000002</v>
      </c>
      <c r="E52" s="75">
        <f>HOYADA!AH64</f>
        <v>8604.1416000000008</v>
      </c>
      <c r="F52" s="75">
        <f>FARMASTOP!AH64</f>
        <v>1836.29</v>
      </c>
      <c r="G52" s="75">
        <f>BOCAS!AH64</f>
        <v>4026.7238000000002</v>
      </c>
      <c r="H52" s="75">
        <f>LAGUNETICA!AH64</f>
        <v>15818.04</v>
      </c>
      <c r="I52" s="75">
        <f>SANANTONIO!AH64</f>
        <v>0</v>
      </c>
      <c r="J52" s="75">
        <f t="shared" si="0"/>
        <v>140268.56220000001</v>
      </c>
    </row>
    <row r="53" spans="1:10" x14ac:dyDescent="0.25">
      <c r="A53" s="56" t="s">
        <v>3</v>
      </c>
      <c r="B53" s="43">
        <f>B2</f>
        <v>68668.299999999988</v>
      </c>
      <c r="C53" s="43">
        <f t="shared" ref="C53:I53" si="1">C2</f>
        <v>28852.190000000006</v>
      </c>
      <c r="D53" s="43">
        <f t="shared" si="1"/>
        <v>12066.89</v>
      </c>
      <c r="E53" s="43">
        <f t="shared" si="1"/>
        <v>8561.8499999999985</v>
      </c>
      <c r="F53" s="43">
        <f t="shared" si="1"/>
        <v>1819.8000000000002</v>
      </c>
      <c r="G53" s="43">
        <f t="shared" si="1"/>
        <v>3963.18</v>
      </c>
      <c r="H53" s="43">
        <f t="shared" si="1"/>
        <v>15800.689999999999</v>
      </c>
      <c r="I53" s="43">
        <f t="shared" si="1"/>
        <v>0</v>
      </c>
      <c r="J53" s="43">
        <f>J2</f>
        <v>139732.89999999997</v>
      </c>
    </row>
    <row r="54" spans="1:10" x14ac:dyDescent="0.25">
      <c r="A54" s="58" t="s">
        <v>95</v>
      </c>
      <c r="B54" s="43">
        <f>+B52-B53</f>
        <v>49.678400000018883</v>
      </c>
      <c r="C54" s="43">
        <f t="shared" ref="C54:I54" si="2">+C52-C53</f>
        <v>284.96919999999227</v>
      </c>
      <c r="D54" s="43">
        <f t="shared" si="2"/>
        <v>61.339200000002165</v>
      </c>
      <c r="E54" s="43">
        <f t="shared" si="2"/>
        <v>42.29160000000229</v>
      </c>
      <c r="F54" s="43">
        <f t="shared" si="2"/>
        <v>16.489999999999782</v>
      </c>
      <c r="G54" s="43">
        <f t="shared" si="2"/>
        <v>63.543800000000374</v>
      </c>
      <c r="H54" s="43">
        <f t="shared" si="2"/>
        <v>17.350000000002183</v>
      </c>
      <c r="I54" s="43">
        <f t="shared" si="2"/>
        <v>0</v>
      </c>
      <c r="J54" s="43">
        <f>+J52-J53</f>
        <v>535.66220000004978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5" sqref="AH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70</v>
      </c>
      <c r="R11" s="5" t="s">
        <v>72</v>
      </c>
      <c r="S11" s="5" t="s">
        <v>76</v>
      </c>
      <c r="T11" s="5" t="s">
        <v>80</v>
      </c>
      <c r="U11" s="5" t="s">
        <v>82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4132.58</v>
      </c>
      <c r="C12" s="26">
        <v>4147.08</v>
      </c>
      <c r="D12" s="26">
        <v>2800.35</v>
      </c>
      <c r="E12" s="26">
        <v>5243.06</v>
      </c>
      <c r="F12" s="26">
        <v>6038.76</v>
      </c>
      <c r="G12" s="26">
        <v>3493.63</v>
      </c>
      <c r="H12" s="26">
        <v>2286.14</v>
      </c>
      <c r="I12" s="26">
        <v>6556.18</v>
      </c>
      <c r="J12" s="26">
        <v>4602.41</v>
      </c>
      <c r="K12" s="26">
        <v>7893.3</v>
      </c>
      <c r="L12" s="26">
        <v>4141.62</v>
      </c>
      <c r="M12" s="26">
        <v>4633.5600000000004</v>
      </c>
      <c r="N12" s="26">
        <v>2783.75</v>
      </c>
      <c r="O12" s="26">
        <v>1908.66</v>
      </c>
      <c r="P12" s="26">
        <v>2626.24</v>
      </c>
      <c r="Q12" s="26">
        <v>1873.78</v>
      </c>
      <c r="R12" s="26">
        <v>768.92</v>
      </c>
      <c r="S12" s="26">
        <v>506.95</v>
      </c>
      <c r="T12" s="26">
        <v>1402.43</v>
      </c>
      <c r="U12" s="26">
        <v>828.9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68668.299999999988</v>
      </c>
      <c r="AI12" s="26"/>
      <c r="AJ12" s="69">
        <f>+AI12-AH12</f>
        <v>-68668.299999999988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13.5</v>
      </c>
      <c r="C15" s="23"/>
      <c r="D15" s="23">
        <v>23</v>
      </c>
      <c r="E15" s="23">
        <v>17.2</v>
      </c>
      <c r="F15" s="23">
        <v>33</v>
      </c>
      <c r="G15" s="23">
        <v>107</v>
      </c>
      <c r="H15" s="23">
        <v>51</v>
      </c>
      <c r="I15" s="23">
        <v>12.5</v>
      </c>
      <c r="J15" s="23">
        <v>11.5</v>
      </c>
      <c r="K15" s="23">
        <v>51.5</v>
      </c>
      <c r="L15" s="23"/>
      <c r="M15" s="23"/>
      <c r="N15" s="23">
        <v>35</v>
      </c>
      <c r="O15" s="23">
        <v>52</v>
      </c>
      <c r="P15" s="23">
        <v>34</v>
      </c>
      <c r="Q15" s="23">
        <v>43.5</v>
      </c>
      <c r="R15" s="23">
        <v>29.5</v>
      </c>
      <c r="S15" s="23">
        <v>32</v>
      </c>
      <c r="T15" s="23">
        <v>86.2</v>
      </c>
      <c r="U15" s="23">
        <v>27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659.40000000000009</v>
      </c>
    </row>
    <row r="16" spans="1:36" s="32" customFormat="1" x14ac:dyDescent="0.25">
      <c r="A16" s="30" t="s">
        <v>20</v>
      </c>
      <c r="B16" s="31">
        <v>509</v>
      </c>
      <c r="C16" s="31">
        <v>539</v>
      </c>
      <c r="D16" s="31">
        <v>339</v>
      </c>
      <c r="E16" s="31">
        <v>485</v>
      </c>
      <c r="F16" s="31">
        <v>629</v>
      </c>
      <c r="G16" s="31"/>
      <c r="H16" s="31"/>
      <c r="I16" s="31">
        <v>494</v>
      </c>
      <c r="J16" s="31">
        <v>458</v>
      </c>
      <c r="K16" s="31">
        <v>983</v>
      </c>
      <c r="L16" s="31">
        <v>643</v>
      </c>
      <c r="M16" s="31">
        <v>914</v>
      </c>
      <c r="N16" s="31"/>
      <c r="O16" s="31"/>
      <c r="P16" s="31"/>
      <c r="Q16" s="31"/>
      <c r="R16" s="31"/>
      <c r="S16" s="31"/>
      <c r="T16" s="31">
        <v>109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6102</v>
      </c>
      <c r="AJ16" s="70"/>
    </row>
    <row r="17" spans="1:36" s="47" customFormat="1" x14ac:dyDescent="0.25">
      <c r="A17" s="46" t="s">
        <v>27</v>
      </c>
      <c r="B17" s="22">
        <f>B16*$B$8</f>
        <v>2259.96</v>
      </c>
      <c r="C17" s="22">
        <f>C16*$B$8</f>
        <v>2393.1600000000003</v>
      </c>
      <c r="D17" s="22">
        <f t="shared" ref="D17:L17" si="2">D16*$B$8</f>
        <v>1505.16</v>
      </c>
      <c r="E17" s="22">
        <f t="shared" si="2"/>
        <v>2153.4</v>
      </c>
      <c r="F17" s="22">
        <f t="shared" si="2"/>
        <v>2792.76</v>
      </c>
      <c r="G17" s="22">
        <f t="shared" si="2"/>
        <v>0</v>
      </c>
      <c r="H17" s="22">
        <f t="shared" si="2"/>
        <v>0</v>
      </c>
      <c r="I17" s="22">
        <f t="shared" si="2"/>
        <v>2193.36</v>
      </c>
      <c r="J17" s="22">
        <f t="shared" si="2"/>
        <v>2033.5200000000002</v>
      </c>
      <c r="K17" s="22">
        <f t="shared" si="2"/>
        <v>4364.5200000000004</v>
      </c>
      <c r="L17" s="22">
        <f t="shared" si="2"/>
        <v>2854.92</v>
      </c>
      <c r="M17" s="22">
        <f t="shared" ref="M17:R17" si="3">M16*$B$8</f>
        <v>4058.1600000000003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483.96000000000004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27092.880000000001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509</v>
      </c>
      <c r="C22" s="20">
        <f t="shared" ref="C22:L22" si="11">+C16+C18+C20</f>
        <v>539</v>
      </c>
      <c r="D22" s="20">
        <f t="shared" si="11"/>
        <v>339</v>
      </c>
      <c r="E22" s="20">
        <f t="shared" si="11"/>
        <v>485</v>
      </c>
      <c r="F22" s="20">
        <f t="shared" si="11"/>
        <v>629</v>
      </c>
      <c r="G22" s="20">
        <f t="shared" si="11"/>
        <v>0</v>
      </c>
      <c r="H22" s="20">
        <f t="shared" si="11"/>
        <v>0</v>
      </c>
      <c r="I22" s="20">
        <f t="shared" si="11"/>
        <v>494</v>
      </c>
      <c r="J22" s="20">
        <f t="shared" si="11"/>
        <v>458</v>
      </c>
      <c r="K22" s="20">
        <f t="shared" si="11"/>
        <v>983</v>
      </c>
      <c r="L22" s="20">
        <f t="shared" si="11"/>
        <v>643</v>
      </c>
      <c r="M22" s="20">
        <f t="shared" ref="M22:S22" si="12">+M16+M18+M20</f>
        <v>914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109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6102</v>
      </c>
    </row>
    <row r="23" spans="1:36" s="47" customFormat="1" x14ac:dyDescent="0.25">
      <c r="A23" s="48" t="s">
        <v>26</v>
      </c>
      <c r="B23" s="19">
        <f>+B17+B19+B21</f>
        <v>2259.96</v>
      </c>
      <c r="C23" s="19">
        <f t="shared" ref="C23:L23" si="14">+C17+C19+C21</f>
        <v>2393.1600000000003</v>
      </c>
      <c r="D23" s="19">
        <f t="shared" si="14"/>
        <v>1505.16</v>
      </c>
      <c r="E23" s="19">
        <f t="shared" si="14"/>
        <v>2153.4</v>
      </c>
      <c r="F23" s="19">
        <f t="shared" si="14"/>
        <v>2792.76</v>
      </c>
      <c r="G23" s="19">
        <f t="shared" si="14"/>
        <v>0</v>
      </c>
      <c r="H23" s="19">
        <f t="shared" si="14"/>
        <v>0</v>
      </c>
      <c r="I23" s="19">
        <f t="shared" si="14"/>
        <v>2193.36</v>
      </c>
      <c r="J23" s="19">
        <f t="shared" si="14"/>
        <v>2033.5200000000002</v>
      </c>
      <c r="K23" s="19">
        <f t="shared" si="14"/>
        <v>4364.5200000000004</v>
      </c>
      <c r="L23" s="19">
        <f t="shared" si="14"/>
        <v>2854.92</v>
      </c>
      <c r="M23" s="19">
        <f t="shared" ref="M23:S23" si="15">+M17+M19+M21</f>
        <v>4058.1600000000003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483.96000000000004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27092.880000000001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30</v>
      </c>
      <c r="C32" s="36"/>
      <c r="D32" s="36">
        <v>72.09</v>
      </c>
      <c r="E32" s="36"/>
      <c r="F32" s="36">
        <v>228.26</v>
      </c>
      <c r="G32" s="36"/>
      <c r="H32" s="36"/>
      <c r="I32" s="36"/>
      <c r="J32" s="36">
        <v>56.76</v>
      </c>
      <c r="K32" s="36">
        <v>176.57</v>
      </c>
      <c r="L32" s="36"/>
      <c r="M32" s="37">
        <v>28.22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591.90000000000009</v>
      </c>
    </row>
    <row r="33" spans="1:34" s="47" customFormat="1" x14ac:dyDescent="0.25">
      <c r="A33" s="46" t="s">
        <v>35</v>
      </c>
      <c r="B33" s="22">
        <f>B32*$B$8</f>
        <v>133.20000000000002</v>
      </c>
      <c r="C33" s="22">
        <f t="shared" ref="C33:L33" si="30">C32*$B$8</f>
        <v>0</v>
      </c>
      <c r="D33" s="22">
        <f t="shared" si="30"/>
        <v>320.07960000000003</v>
      </c>
      <c r="E33" s="22">
        <f t="shared" si="30"/>
        <v>0</v>
      </c>
      <c r="F33" s="22">
        <f t="shared" si="30"/>
        <v>1013.4744000000001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252.01440000000002</v>
      </c>
      <c r="K33" s="22">
        <f t="shared" si="30"/>
        <v>783.97080000000005</v>
      </c>
      <c r="L33" s="22">
        <f t="shared" si="30"/>
        <v>0</v>
      </c>
      <c r="M33" s="22">
        <f t="shared" ref="M33:R33" si="31">M32*$B$8</f>
        <v>125.2968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2628.0360000000001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30</v>
      </c>
      <c r="C38" s="20">
        <f t="shared" ref="C38:L38" si="39">+C32+C34+C36</f>
        <v>0</v>
      </c>
      <c r="D38" s="20">
        <f t="shared" si="39"/>
        <v>72.09</v>
      </c>
      <c r="E38" s="20">
        <f t="shared" si="39"/>
        <v>0</v>
      </c>
      <c r="F38" s="20">
        <f t="shared" si="39"/>
        <v>228.26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56.76</v>
      </c>
      <c r="K38" s="20">
        <f t="shared" si="39"/>
        <v>176.57</v>
      </c>
      <c r="L38" s="20">
        <f t="shared" si="39"/>
        <v>0</v>
      </c>
      <c r="M38" s="20">
        <f t="shared" ref="M38:S38" si="40">+M32+M34+M36</f>
        <v>28.22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591.90000000000009</v>
      </c>
    </row>
    <row r="39" spans="1:34" s="47" customFormat="1" x14ac:dyDescent="0.25">
      <c r="A39" s="48" t="s">
        <v>42</v>
      </c>
      <c r="B39" s="19">
        <f>+B33+B35+B37</f>
        <v>133.20000000000002</v>
      </c>
      <c r="C39" s="19">
        <f t="shared" ref="C39:L39" si="42">+C33+C35+C37</f>
        <v>0</v>
      </c>
      <c r="D39" s="19">
        <f t="shared" si="42"/>
        <v>320.07960000000003</v>
      </c>
      <c r="E39" s="19">
        <f t="shared" si="42"/>
        <v>0</v>
      </c>
      <c r="F39" s="19">
        <f t="shared" si="42"/>
        <v>1013.4744000000001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252.01440000000002</v>
      </c>
      <c r="K39" s="19">
        <f t="shared" si="42"/>
        <v>783.97080000000005</v>
      </c>
      <c r="L39" s="19">
        <f t="shared" si="42"/>
        <v>0</v>
      </c>
      <c r="M39" s="19">
        <f t="shared" ref="M39:S39" si="43">+M33+M35+M37</f>
        <v>125.2968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2628.0360000000001</v>
      </c>
    </row>
    <row r="40" spans="1:34" x14ac:dyDescent="0.25">
      <c r="A40" s="13" t="s">
        <v>43</v>
      </c>
      <c r="B40" s="36"/>
      <c r="C40" s="36"/>
      <c r="D40" s="36"/>
      <c r="E40" s="36">
        <v>109.87</v>
      </c>
      <c r="F40" s="36"/>
      <c r="G40" s="36"/>
      <c r="H40" s="36"/>
      <c r="I40" s="36">
        <v>36.590000000000003</v>
      </c>
      <c r="J40" s="36"/>
      <c r="K40" s="36">
        <v>175.75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322.21000000000004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487.82280000000009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162.45960000000002</v>
      </c>
      <c r="J41" s="22">
        <f t="shared" si="45"/>
        <v>0</v>
      </c>
      <c r="K41" s="22">
        <f t="shared" si="45"/>
        <v>780.33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1430.6124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109.87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36.590000000000003</v>
      </c>
      <c r="J46" s="20">
        <f t="shared" si="54"/>
        <v>0</v>
      </c>
      <c r="K46" s="20">
        <f t="shared" si="54"/>
        <v>175.75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322.21000000000004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487.82280000000009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162.45960000000002</v>
      </c>
      <c r="J47" s="19">
        <f t="shared" si="57"/>
        <v>0</v>
      </c>
      <c r="K47" s="19">
        <f t="shared" si="57"/>
        <v>780.33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1430.6124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988.71</v>
      </c>
      <c r="C49" s="44">
        <v>1310.05</v>
      </c>
      <c r="D49" s="44">
        <v>629.35</v>
      </c>
      <c r="E49" s="44">
        <v>2048.25</v>
      </c>
      <c r="F49" s="44">
        <v>2205.11</v>
      </c>
      <c r="G49" s="44">
        <v>2892.59</v>
      </c>
      <c r="H49" s="44">
        <v>1939.06</v>
      </c>
      <c r="I49" s="44">
        <v>3523.43</v>
      </c>
      <c r="J49" s="44">
        <v>1013.48</v>
      </c>
      <c r="K49" s="44">
        <v>1230.5899999999999</v>
      </c>
      <c r="L49" s="44">
        <v>474.15</v>
      </c>
      <c r="M49" s="45">
        <v>406.83</v>
      </c>
      <c r="N49" s="45">
        <v>2466.3000000000002</v>
      </c>
      <c r="O49" s="45">
        <v>1631.41</v>
      </c>
      <c r="P49" s="45">
        <v>2023.84</v>
      </c>
      <c r="Q49" s="45">
        <v>1734.6</v>
      </c>
      <c r="R49" s="45">
        <v>600.29999999999995</v>
      </c>
      <c r="S49" s="45">
        <v>415.39</v>
      </c>
      <c r="T49" s="45">
        <v>612.82000000000005</v>
      </c>
      <c r="U49" s="45">
        <v>802.34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28948.600000000002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338.66</v>
      </c>
      <c r="C53" s="44">
        <v>452.49</v>
      </c>
      <c r="D53" s="44">
        <v>307.06</v>
      </c>
      <c r="E53" s="44">
        <v>437.73</v>
      </c>
      <c r="F53" s="44"/>
      <c r="G53" s="44"/>
      <c r="H53" s="44"/>
      <c r="I53" s="44">
        <v>667.62</v>
      </c>
      <c r="J53" s="44">
        <v>483.36</v>
      </c>
      <c r="K53" s="44">
        <v>685.41</v>
      </c>
      <c r="L53" s="44">
        <v>603.96</v>
      </c>
      <c r="M53" s="45"/>
      <c r="N53" s="45"/>
      <c r="O53" s="45"/>
      <c r="P53" s="45"/>
      <c r="Q53" s="45"/>
      <c r="R53" s="45"/>
      <c r="S53" s="45"/>
      <c r="T53" s="45">
        <v>193.67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4169.96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42.21</v>
      </c>
      <c r="H54" s="44"/>
      <c r="I54" s="44"/>
      <c r="J54" s="44">
        <v>32.14</v>
      </c>
      <c r="K54" s="44"/>
      <c r="L54" s="44">
        <v>14.93</v>
      </c>
      <c r="M54" s="45"/>
      <c r="N54" s="45"/>
      <c r="O54" s="45">
        <v>135.46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224.74</v>
      </c>
    </row>
    <row r="55" spans="1:34" x14ac:dyDescent="0.25">
      <c r="A55" s="17" t="s">
        <v>52</v>
      </c>
      <c r="B55" s="44">
        <v>403.04</v>
      </c>
      <c r="C55" s="44">
        <v>40</v>
      </c>
      <c r="D55" s="44">
        <v>16.149999999999999</v>
      </c>
      <c r="E55" s="44">
        <v>101.6</v>
      </c>
      <c r="F55" s="44"/>
      <c r="G55" s="44">
        <v>391.24</v>
      </c>
      <c r="H55" s="44">
        <v>296.52999999999997</v>
      </c>
      <c r="I55" s="44"/>
      <c r="J55" s="44">
        <v>779.72</v>
      </c>
      <c r="K55" s="44"/>
      <c r="L55" s="44">
        <v>200.2</v>
      </c>
      <c r="M55" s="45">
        <v>66.099999999999994</v>
      </c>
      <c r="N55" s="45">
        <v>282.39999999999998</v>
      </c>
      <c r="O55" s="45">
        <v>89.72</v>
      </c>
      <c r="P55" s="45">
        <v>569.15</v>
      </c>
      <c r="Q55" s="45">
        <v>97.76</v>
      </c>
      <c r="R55" s="45">
        <v>143.44999999999999</v>
      </c>
      <c r="S55" s="45">
        <v>60</v>
      </c>
      <c r="T55" s="45">
        <v>26.69</v>
      </c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3563.75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4137.07</v>
      </c>
      <c r="C64" s="53">
        <f t="shared" ref="C64:AG64" si="61">+C15+C23+C31+C39+C47+C48+C49+C50+C51+C52+C53+C54+C55+C56+C57+C58+C59+C60+C61+C62+C63</f>
        <v>4195.7</v>
      </c>
      <c r="D64" s="53">
        <f t="shared" si="61"/>
        <v>2800.7996000000003</v>
      </c>
      <c r="E64" s="53">
        <f t="shared" si="61"/>
        <v>5246.0028000000002</v>
      </c>
      <c r="F64" s="53">
        <f t="shared" si="61"/>
        <v>6044.3444</v>
      </c>
      <c r="G64" s="53">
        <f t="shared" si="61"/>
        <v>3433.04</v>
      </c>
      <c r="H64" s="53">
        <f t="shared" si="61"/>
        <v>2286.59</v>
      </c>
      <c r="I64" s="53">
        <f t="shared" si="61"/>
        <v>6559.3696</v>
      </c>
      <c r="J64" s="53">
        <f t="shared" si="61"/>
        <v>4605.7344000000003</v>
      </c>
      <c r="K64" s="53">
        <f t="shared" si="61"/>
        <v>7896.3208000000004</v>
      </c>
      <c r="L64" s="53">
        <f t="shared" si="61"/>
        <v>4148.16</v>
      </c>
      <c r="M64" s="53">
        <f t="shared" si="61"/>
        <v>4656.3868000000002</v>
      </c>
      <c r="N64" s="53">
        <f t="shared" si="61"/>
        <v>2783.7000000000003</v>
      </c>
      <c r="O64" s="53">
        <f t="shared" si="61"/>
        <v>1908.5900000000001</v>
      </c>
      <c r="P64" s="53">
        <f t="shared" si="61"/>
        <v>2626.9900000000002</v>
      </c>
      <c r="Q64" s="53">
        <f t="shared" si="61"/>
        <v>1875.86</v>
      </c>
      <c r="R64" s="53">
        <f t="shared" si="61"/>
        <v>773.25</v>
      </c>
      <c r="S64" s="53">
        <f t="shared" si="61"/>
        <v>507.39</v>
      </c>
      <c r="T64" s="53">
        <f t="shared" si="61"/>
        <v>1403.3400000000001</v>
      </c>
      <c r="U64" s="53">
        <f t="shared" si="61"/>
        <v>829.34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68717.978400000007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8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10 N</v>
      </c>
      <c r="S66" s="55" t="str">
        <f t="shared" si="62"/>
        <v>CAJA 12 N</v>
      </c>
      <c r="T66" s="55" t="str">
        <f t="shared" si="62"/>
        <v>CAJA 14 N</v>
      </c>
      <c r="U66" s="55" t="str">
        <f t="shared" si="62"/>
        <v>CAJA 15 N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4132.58</v>
      </c>
      <c r="C67" s="57">
        <f t="shared" ref="C67:L67" si="63">C12</f>
        <v>4147.08</v>
      </c>
      <c r="D67" s="57">
        <f t="shared" si="63"/>
        <v>2800.35</v>
      </c>
      <c r="E67" s="57">
        <f t="shared" si="63"/>
        <v>5243.06</v>
      </c>
      <c r="F67" s="57">
        <f t="shared" si="63"/>
        <v>6038.76</v>
      </c>
      <c r="G67" s="57">
        <f t="shared" si="63"/>
        <v>3493.63</v>
      </c>
      <c r="H67" s="57">
        <f t="shared" si="63"/>
        <v>2286.14</v>
      </c>
      <c r="I67" s="57">
        <f t="shared" si="63"/>
        <v>6556.18</v>
      </c>
      <c r="J67" s="57">
        <f t="shared" si="63"/>
        <v>4602.41</v>
      </c>
      <c r="K67" s="57">
        <f t="shared" si="63"/>
        <v>7893.3</v>
      </c>
      <c r="L67" s="57">
        <f t="shared" si="63"/>
        <v>4141.62</v>
      </c>
      <c r="M67" s="57">
        <f t="shared" ref="M67:AG67" si="64">M12</f>
        <v>4633.5600000000004</v>
      </c>
      <c r="N67" s="57">
        <f t="shared" si="64"/>
        <v>2783.75</v>
      </c>
      <c r="O67" s="57">
        <f t="shared" si="64"/>
        <v>1908.66</v>
      </c>
      <c r="P67" s="57">
        <f t="shared" si="64"/>
        <v>2626.24</v>
      </c>
      <c r="Q67" s="57">
        <f t="shared" si="64"/>
        <v>1873.78</v>
      </c>
      <c r="R67" s="57">
        <f t="shared" si="64"/>
        <v>768.92</v>
      </c>
      <c r="S67" s="57">
        <f t="shared" si="64"/>
        <v>506.95</v>
      </c>
      <c r="T67" s="57">
        <f t="shared" si="64"/>
        <v>1402.43</v>
      </c>
      <c r="U67" s="57">
        <f t="shared" si="64"/>
        <v>828.9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68668.299999999988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4132.58</v>
      </c>
      <c r="C69" s="59">
        <f t="shared" ref="C69:L69" si="67">+C67+C68</f>
        <v>4147.08</v>
      </c>
      <c r="D69" s="59">
        <f t="shared" si="67"/>
        <v>2800.35</v>
      </c>
      <c r="E69" s="59">
        <f t="shared" si="67"/>
        <v>5243.06</v>
      </c>
      <c r="F69" s="59">
        <f t="shared" si="67"/>
        <v>6038.76</v>
      </c>
      <c r="G69" s="59">
        <f t="shared" si="67"/>
        <v>3493.63</v>
      </c>
      <c r="H69" s="59">
        <f t="shared" si="67"/>
        <v>2286.14</v>
      </c>
      <c r="I69" s="59">
        <f t="shared" si="67"/>
        <v>6556.18</v>
      </c>
      <c r="J69" s="59">
        <f t="shared" si="67"/>
        <v>4602.41</v>
      </c>
      <c r="K69" s="59">
        <f t="shared" si="67"/>
        <v>7893.3</v>
      </c>
      <c r="L69" s="59">
        <f t="shared" si="67"/>
        <v>4141.62</v>
      </c>
      <c r="M69" s="59">
        <f t="shared" ref="M69:AG69" si="68">+M67+M68</f>
        <v>4633.5600000000004</v>
      </c>
      <c r="N69" s="59">
        <f t="shared" si="68"/>
        <v>2783.75</v>
      </c>
      <c r="O69" s="59">
        <f t="shared" si="68"/>
        <v>1908.66</v>
      </c>
      <c r="P69" s="59">
        <f t="shared" si="68"/>
        <v>2626.24</v>
      </c>
      <c r="Q69" s="59">
        <f t="shared" si="68"/>
        <v>1873.78</v>
      </c>
      <c r="R69" s="59">
        <f t="shared" si="68"/>
        <v>768.92</v>
      </c>
      <c r="S69" s="59">
        <f t="shared" si="68"/>
        <v>506.95</v>
      </c>
      <c r="T69" s="59">
        <f t="shared" si="68"/>
        <v>1402.43</v>
      </c>
      <c r="U69" s="59">
        <f t="shared" si="68"/>
        <v>828.9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68668.299999999988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4.4899999999997817</v>
      </c>
      <c r="C70" s="57">
        <f t="shared" si="69"/>
        <v>48.619999999999891</v>
      </c>
      <c r="D70" s="57">
        <f t="shared" si="69"/>
        <v>0.44960000000037326</v>
      </c>
      <c r="E70" s="57">
        <f t="shared" si="69"/>
        <v>2.9427999999998065</v>
      </c>
      <c r="F70" s="57">
        <f t="shared" si="69"/>
        <v>5.5843999999997322</v>
      </c>
      <c r="G70" s="57">
        <f t="shared" si="69"/>
        <v>-60.590000000000146</v>
      </c>
      <c r="H70" s="57">
        <f t="shared" si="69"/>
        <v>0.45000000000027285</v>
      </c>
      <c r="I70" s="57">
        <f t="shared" si="69"/>
        <v>3.1895999999997002</v>
      </c>
      <c r="J70" s="57">
        <f t="shared" si="69"/>
        <v>3.3244000000004235</v>
      </c>
      <c r="K70" s="57">
        <f t="shared" si="69"/>
        <v>3.0208000000002357</v>
      </c>
      <c r="L70" s="57">
        <f t="shared" si="69"/>
        <v>6.5399999999999636</v>
      </c>
      <c r="M70" s="57">
        <f t="shared" ref="M70:AG70" si="70">+M64-M69</f>
        <v>22.826799999999821</v>
      </c>
      <c r="N70" s="57">
        <f t="shared" si="70"/>
        <v>-4.9999999999727152E-2</v>
      </c>
      <c r="O70" s="57">
        <f t="shared" si="70"/>
        <v>-6.9999999999936335E-2</v>
      </c>
      <c r="P70" s="57">
        <f t="shared" si="70"/>
        <v>0.75000000000045475</v>
      </c>
      <c r="Q70" s="57">
        <f t="shared" si="70"/>
        <v>2.0799999999999272</v>
      </c>
      <c r="R70" s="57">
        <f t="shared" si="70"/>
        <v>4.3300000000000409</v>
      </c>
      <c r="S70" s="57">
        <f t="shared" si="70"/>
        <v>0.43999999999999773</v>
      </c>
      <c r="T70" s="57">
        <f t="shared" si="70"/>
        <v>0.91000000000008185</v>
      </c>
      <c r="U70" s="57">
        <f t="shared" si="70"/>
        <v>0.44000000000005457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49.67840000000075</v>
      </c>
    </row>
    <row r="71" spans="1:34" ht="101.25" customHeight="1" x14ac:dyDescent="0.25">
      <c r="A71" s="77" t="s">
        <v>96</v>
      </c>
      <c r="B71" s="14"/>
      <c r="C71" s="14" t="s">
        <v>132</v>
      </c>
      <c r="D71" s="14"/>
      <c r="E71" s="14" t="s">
        <v>133</v>
      </c>
      <c r="F71" s="14"/>
      <c r="G71" s="14" t="s">
        <v>134</v>
      </c>
      <c r="H71" s="14"/>
      <c r="I71" s="14"/>
      <c r="J71" s="14"/>
      <c r="K71" s="14"/>
      <c r="L71" s="14"/>
      <c r="M71" s="29" t="s">
        <v>135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38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2899.25</v>
      </c>
      <c r="C12" s="26">
        <v>2389.46</v>
      </c>
      <c r="D12" s="26">
        <v>1677.28</v>
      </c>
      <c r="E12" s="26">
        <v>1392.54</v>
      </c>
      <c r="F12" s="26">
        <v>1004.37</v>
      </c>
      <c r="G12" s="26">
        <v>1286.5999999999999</v>
      </c>
      <c r="H12" s="26">
        <v>3885.04</v>
      </c>
      <c r="I12" s="26">
        <v>3954.75</v>
      </c>
      <c r="J12" s="26">
        <v>1923.57</v>
      </c>
      <c r="K12" s="26">
        <v>1898.58</v>
      </c>
      <c r="L12" s="26">
        <v>2314.56</v>
      </c>
      <c r="M12" s="26">
        <v>1210.6300000000001</v>
      </c>
      <c r="N12" s="26">
        <v>3015.56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28852.190000000006</v>
      </c>
      <c r="AI12" s="26">
        <v>28576.11</v>
      </c>
      <c r="AJ12" s="69">
        <f>+AI12-AH12</f>
        <v>-276.08000000000538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7.5</v>
      </c>
      <c r="C15" s="23">
        <v>128.4</v>
      </c>
      <c r="D15" s="23">
        <v>184</v>
      </c>
      <c r="E15" s="23">
        <v>82.5</v>
      </c>
      <c r="F15" s="23">
        <v>116.5</v>
      </c>
      <c r="G15" s="23">
        <v>0</v>
      </c>
      <c r="H15" s="23">
        <v>0</v>
      </c>
      <c r="I15" s="23"/>
      <c r="J15" s="23">
        <v>174.5</v>
      </c>
      <c r="K15" s="23">
        <v>67.5</v>
      </c>
      <c r="L15" s="23">
        <v>258.5</v>
      </c>
      <c r="M15" s="23">
        <v>185.5</v>
      </c>
      <c r="N15" s="23">
        <v>50.5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1255.4000000000001</v>
      </c>
    </row>
    <row r="16" spans="1:36" s="32" customFormat="1" x14ac:dyDescent="0.25">
      <c r="A16" s="30" t="s">
        <v>20</v>
      </c>
      <c r="B16" s="31">
        <v>246</v>
      </c>
      <c r="C16" s="31">
        <v>180</v>
      </c>
      <c r="D16" s="31">
        <v>0</v>
      </c>
      <c r="E16" s="31">
        <v>0</v>
      </c>
      <c r="F16" s="31">
        <v>0</v>
      </c>
      <c r="G16" s="31">
        <v>135</v>
      </c>
      <c r="H16" s="31">
        <v>580</v>
      </c>
      <c r="I16" s="31">
        <v>508</v>
      </c>
      <c r="J16" s="31"/>
      <c r="K16" s="31"/>
      <c r="L16" s="31"/>
      <c r="M16" s="31"/>
      <c r="N16" s="31">
        <v>451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2100</v>
      </c>
      <c r="AJ16" s="70"/>
    </row>
    <row r="17" spans="1:36" s="47" customFormat="1" x14ac:dyDescent="0.25">
      <c r="A17" s="46" t="s">
        <v>27</v>
      </c>
      <c r="B17" s="22">
        <f>B16*$B$8</f>
        <v>1092.24</v>
      </c>
      <c r="C17" s="22">
        <f>C16*$B$8</f>
        <v>799.2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599.40000000000009</v>
      </c>
      <c r="H17" s="22">
        <f t="shared" si="2"/>
        <v>2575.2000000000003</v>
      </c>
      <c r="I17" s="22">
        <f t="shared" si="2"/>
        <v>2255.52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2002.4400000000003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9324.0000000000018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246</v>
      </c>
      <c r="C22" s="20">
        <f t="shared" ref="C22:AG23" si="5">+C16+C18+C20</f>
        <v>180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135</v>
      </c>
      <c r="H22" s="20">
        <f t="shared" si="5"/>
        <v>580</v>
      </c>
      <c r="I22" s="20">
        <f t="shared" si="5"/>
        <v>508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451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2100</v>
      </c>
    </row>
    <row r="23" spans="1:36" s="47" customFormat="1" x14ac:dyDescent="0.25">
      <c r="A23" s="48" t="s">
        <v>26</v>
      </c>
      <c r="B23" s="19">
        <f>+B17+B19+B21</f>
        <v>1092.24</v>
      </c>
      <c r="C23" s="19">
        <f t="shared" si="5"/>
        <v>799.2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599.40000000000009</v>
      </c>
      <c r="H23" s="19">
        <f t="shared" si="5"/>
        <v>2575.2000000000003</v>
      </c>
      <c r="I23" s="19">
        <f t="shared" si="5"/>
        <v>2255.52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2002.4400000000003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9324.0000000000018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24.64</v>
      </c>
      <c r="D32" s="36"/>
      <c r="E32" s="36"/>
      <c r="F32" s="36"/>
      <c r="G32" s="36"/>
      <c r="H32" s="36"/>
      <c r="I32" s="36">
        <v>168.24</v>
      </c>
      <c r="J32" s="36"/>
      <c r="K32" s="36"/>
      <c r="L32" s="36"/>
      <c r="M32" s="37"/>
      <c r="N32" s="37">
        <v>59.57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252.45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109.40160000000002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746.98560000000009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264.49080000000004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1120.8780000000002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24.64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168.24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59.57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252.45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109.40160000000002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746.98560000000009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264.49080000000004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1120.8780000000002</v>
      </c>
    </row>
    <row r="40" spans="1:34" x14ac:dyDescent="0.25">
      <c r="A40" s="13" t="s">
        <v>43</v>
      </c>
      <c r="B40" s="36">
        <v>52.58</v>
      </c>
      <c r="C40" s="36"/>
      <c r="D40" s="36"/>
      <c r="E40" s="36"/>
      <c r="F40" s="36"/>
      <c r="G40" s="36">
        <v>9.69</v>
      </c>
      <c r="H40" s="36">
        <v>6.02</v>
      </c>
      <c r="I40" s="36">
        <v>19.190000000000001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87.47999999999999</v>
      </c>
    </row>
    <row r="41" spans="1:34" s="47" customFormat="1" x14ac:dyDescent="0.25">
      <c r="A41" s="46" t="s">
        <v>44</v>
      </c>
      <c r="B41" s="22">
        <f>B40*$B$8</f>
        <v>233.45520000000002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43.023600000000002</v>
      </c>
      <c r="H41" s="22">
        <f t="shared" si="16"/>
        <v>26.7288</v>
      </c>
      <c r="I41" s="22">
        <f t="shared" si="16"/>
        <v>85.203600000000009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388.41120000000001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52.58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9.69</v>
      </c>
      <c r="H46" s="20">
        <f t="shared" si="19"/>
        <v>6.02</v>
      </c>
      <c r="I46" s="20">
        <f t="shared" si="19"/>
        <v>19.190000000000001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87.47999999999999</v>
      </c>
    </row>
    <row r="47" spans="1:34" s="47" customFormat="1" x14ac:dyDescent="0.25">
      <c r="A47" s="48" t="s">
        <v>48</v>
      </c>
      <c r="B47" s="19">
        <f>+B41+B43+B45</f>
        <v>233.45520000000002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43.023600000000002</v>
      </c>
      <c r="H47" s="19">
        <f t="shared" si="19"/>
        <v>26.7288</v>
      </c>
      <c r="I47" s="19">
        <f t="shared" si="19"/>
        <v>85.203600000000009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388.41120000000001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1113.5999999999999</v>
      </c>
      <c r="C49" s="44">
        <v>1132.53</v>
      </c>
      <c r="D49" s="44">
        <v>1123.3499999999999</v>
      </c>
      <c r="E49" s="44"/>
      <c r="F49" s="44">
        <v>769.89</v>
      </c>
      <c r="G49" s="44">
        <v>339.29</v>
      </c>
      <c r="H49" s="44">
        <v>1009.24</v>
      </c>
      <c r="I49" s="44">
        <v>635.12</v>
      </c>
      <c r="J49" s="44">
        <v>998.03</v>
      </c>
      <c r="K49" s="44"/>
      <c r="L49" s="44">
        <v>2050.98</v>
      </c>
      <c r="M49" s="45">
        <v>895.13</v>
      </c>
      <c r="N49" s="45">
        <v>326.43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10393.589999999998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>
        <v>18.739999999999998</v>
      </c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18.739999999999998</v>
      </c>
    </row>
    <row r="52" spans="1:34" x14ac:dyDescent="0.25">
      <c r="A52" s="17" t="s">
        <v>121</v>
      </c>
      <c r="B52" s="44"/>
      <c r="C52" s="44">
        <v>3.41</v>
      </c>
      <c r="D52" s="44"/>
      <c r="E52" s="44">
        <v>907.39</v>
      </c>
      <c r="F52" s="44"/>
      <c r="G52" s="44"/>
      <c r="H52" s="44"/>
      <c r="I52" s="44"/>
      <c r="J52" s="44"/>
      <c r="K52" s="44">
        <v>1363.81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2274.6099999999997</v>
      </c>
    </row>
    <row r="53" spans="1:34" x14ac:dyDescent="0.25">
      <c r="A53" s="17" t="s">
        <v>18</v>
      </c>
      <c r="B53" s="44">
        <v>250.47</v>
      </c>
      <c r="C53" s="44">
        <v>224.5</v>
      </c>
      <c r="D53" s="44">
        <v>318.39999999999998</v>
      </c>
      <c r="E53" s="44">
        <v>369.44</v>
      </c>
      <c r="F53" s="44">
        <v>0</v>
      </c>
      <c r="G53" s="44">
        <v>267.70999999999998</v>
      </c>
      <c r="H53" s="44">
        <v>299.33999999999997</v>
      </c>
      <c r="I53" s="44">
        <v>376.7</v>
      </c>
      <c r="J53" s="44">
        <v>645.6</v>
      </c>
      <c r="K53" s="44">
        <v>359.13</v>
      </c>
      <c r="L53" s="44"/>
      <c r="M53" s="45"/>
      <c r="N53" s="45">
        <v>348.47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3459.76</v>
      </c>
    </row>
    <row r="54" spans="1:34" x14ac:dyDescent="0.25">
      <c r="A54" s="17" t="s">
        <v>114</v>
      </c>
      <c r="B54" s="44"/>
      <c r="C54" s="44"/>
      <c r="D54" s="44">
        <v>16.3</v>
      </c>
      <c r="E54" s="44"/>
      <c r="F54" s="44"/>
      <c r="G54" s="44"/>
      <c r="H54" s="44">
        <v>26.35</v>
      </c>
      <c r="I54" s="44"/>
      <c r="J54" s="44"/>
      <c r="K54" s="44">
        <v>57.57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100.22</v>
      </c>
    </row>
    <row r="55" spans="1:34" x14ac:dyDescent="0.25">
      <c r="A55" s="17" t="s">
        <v>52</v>
      </c>
      <c r="B55" s="44">
        <v>207.41</v>
      </c>
      <c r="C55" s="44"/>
      <c r="D55" s="44">
        <v>35.33</v>
      </c>
      <c r="E55" s="44">
        <v>0</v>
      </c>
      <c r="F55" s="44">
        <v>119.22</v>
      </c>
      <c r="G55" s="44">
        <v>63.84</v>
      </c>
      <c r="H55" s="44">
        <v>63.54</v>
      </c>
      <c r="I55" s="44"/>
      <c r="J55" s="44">
        <v>107.74</v>
      </c>
      <c r="K55" s="44"/>
      <c r="L55" s="44">
        <v>9.68</v>
      </c>
      <c r="M55" s="45">
        <v>129.46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736.22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14.42</v>
      </c>
      <c r="F58" s="44"/>
      <c r="G58" s="44"/>
      <c r="H58" s="44"/>
      <c r="I58" s="44"/>
      <c r="J58" s="44"/>
      <c r="K58" s="44">
        <v>50.91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65.33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2904.6751999999997</v>
      </c>
      <c r="C64" s="53">
        <f t="shared" ref="C64:AG64" si="21">+C15+C23+C31+C39+C47+C48+C49+C50+C51+C52+C53+C54+C55+C56+C57+C58+C59+C60+C61+C62+C63</f>
        <v>2397.4416000000001</v>
      </c>
      <c r="D64" s="53">
        <f t="shared" si="21"/>
        <v>1677.3799999999999</v>
      </c>
      <c r="E64" s="53">
        <f t="shared" si="21"/>
        <v>1392.49</v>
      </c>
      <c r="F64" s="53">
        <f t="shared" si="21"/>
        <v>1005.61</v>
      </c>
      <c r="G64" s="53">
        <f t="shared" si="21"/>
        <v>1313.2636</v>
      </c>
      <c r="H64" s="53">
        <f t="shared" si="21"/>
        <v>4000.3988000000004</v>
      </c>
      <c r="I64" s="53">
        <f t="shared" si="21"/>
        <v>4099.5291999999999</v>
      </c>
      <c r="J64" s="53">
        <f t="shared" si="21"/>
        <v>1925.8700000000001</v>
      </c>
      <c r="K64" s="53">
        <f t="shared" si="21"/>
        <v>1898.92</v>
      </c>
      <c r="L64" s="53">
        <f t="shared" si="21"/>
        <v>2319.16</v>
      </c>
      <c r="M64" s="53">
        <f t="shared" si="21"/>
        <v>1210.0900000000001</v>
      </c>
      <c r="N64" s="53">
        <f t="shared" si="21"/>
        <v>2992.3308000000006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29137.159199999998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2899.25</v>
      </c>
      <c r="C67" s="57">
        <f t="shared" ref="C67:L67" si="23">C12</f>
        <v>2389.46</v>
      </c>
      <c r="D67" s="57">
        <f t="shared" si="23"/>
        <v>1677.28</v>
      </c>
      <c r="E67" s="57">
        <f t="shared" si="23"/>
        <v>1392.54</v>
      </c>
      <c r="F67" s="57">
        <f t="shared" si="23"/>
        <v>1004.37</v>
      </c>
      <c r="G67" s="57">
        <f t="shared" si="23"/>
        <v>1286.5999999999999</v>
      </c>
      <c r="H67" s="57">
        <f t="shared" si="23"/>
        <v>3885.04</v>
      </c>
      <c r="I67" s="57">
        <f t="shared" si="23"/>
        <v>3954.75</v>
      </c>
      <c r="J67" s="57">
        <f t="shared" si="23"/>
        <v>1923.57</v>
      </c>
      <c r="K67" s="57">
        <f t="shared" si="23"/>
        <v>1898.58</v>
      </c>
      <c r="L67" s="57">
        <f t="shared" si="23"/>
        <v>2314.56</v>
      </c>
      <c r="M67" s="57">
        <f t="shared" si="22"/>
        <v>1210.6300000000001</v>
      </c>
      <c r="N67" s="57">
        <f t="shared" si="22"/>
        <v>3015.56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28852.190000000006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2899.25</v>
      </c>
      <c r="C69" s="59">
        <f t="shared" ref="C69:AG69" si="25">+C67+C68</f>
        <v>2389.46</v>
      </c>
      <c r="D69" s="59">
        <f t="shared" si="25"/>
        <v>1677.28</v>
      </c>
      <c r="E69" s="59">
        <f t="shared" si="25"/>
        <v>1392.54</v>
      </c>
      <c r="F69" s="59">
        <f t="shared" si="25"/>
        <v>1004.37</v>
      </c>
      <c r="G69" s="59">
        <f t="shared" si="25"/>
        <v>1286.5999999999999</v>
      </c>
      <c r="H69" s="59">
        <f t="shared" si="25"/>
        <v>3885.04</v>
      </c>
      <c r="I69" s="59">
        <f t="shared" si="25"/>
        <v>3954.75</v>
      </c>
      <c r="J69" s="59">
        <f t="shared" si="25"/>
        <v>1923.57</v>
      </c>
      <c r="K69" s="59">
        <f t="shared" si="25"/>
        <v>1898.58</v>
      </c>
      <c r="L69" s="59">
        <f t="shared" si="25"/>
        <v>2314.56</v>
      </c>
      <c r="M69" s="59">
        <f t="shared" si="25"/>
        <v>1210.6300000000001</v>
      </c>
      <c r="N69" s="59">
        <f t="shared" si="25"/>
        <v>3015.56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28852.190000000006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5.4251999999996769</v>
      </c>
      <c r="C70" s="57">
        <f t="shared" si="26"/>
        <v>7.9816000000000713</v>
      </c>
      <c r="D70" s="57">
        <f t="shared" si="26"/>
        <v>9.9999999999909051E-2</v>
      </c>
      <c r="E70" s="57">
        <f t="shared" si="26"/>
        <v>-4.9999999999954525E-2</v>
      </c>
      <c r="F70" s="57">
        <f t="shared" si="26"/>
        <v>1.2400000000000091</v>
      </c>
      <c r="G70" s="57">
        <f t="shared" si="26"/>
        <v>26.663600000000088</v>
      </c>
      <c r="H70" s="57">
        <f t="shared" si="26"/>
        <v>115.35880000000043</v>
      </c>
      <c r="I70" s="57">
        <f t="shared" si="26"/>
        <v>144.77919999999995</v>
      </c>
      <c r="J70" s="57">
        <f t="shared" si="26"/>
        <v>2.3000000000001819</v>
      </c>
      <c r="K70" s="57">
        <f t="shared" si="26"/>
        <v>0.34000000000014552</v>
      </c>
      <c r="L70" s="57">
        <f t="shared" si="26"/>
        <v>4.5999999999999091</v>
      </c>
      <c r="M70" s="57">
        <f t="shared" si="26"/>
        <v>-0.53999999999996362</v>
      </c>
      <c r="N70" s="57">
        <f t="shared" si="26"/>
        <v>-23.22919999999931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284.96920000000114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 t="s">
        <v>123</v>
      </c>
      <c r="H71" s="14" t="s">
        <v>124</v>
      </c>
      <c r="I71" s="14" t="s">
        <v>125</v>
      </c>
      <c r="J71" s="14"/>
      <c r="K71" s="14"/>
      <c r="L71" s="14"/>
      <c r="M71" s="29"/>
      <c r="N71" s="29" t="s">
        <v>126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N72" s="12" t="s">
        <v>127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C54" sqref="C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61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2123.5100000000002</v>
      </c>
      <c r="C12" s="26">
        <v>4528.55</v>
      </c>
      <c r="D12" s="26">
        <v>947.05</v>
      </c>
      <c r="E12" s="26">
        <v>1142.0899999999999</v>
      </c>
      <c r="F12" s="26">
        <v>2128.64</v>
      </c>
      <c r="G12" s="26">
        <v>998.14</v>
      </c>
      <c r="H12" s="26">
        <v>198.91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12066.89</v>
      </c>
      <c r="AI12" s="26">
        <v>11937.51</v>
      </c>
      <c r="AJ12" s="69">
        <f>+AI12-AH12</f>
        <v>-129.3799999999992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28.5</v>
      </c>
      <c r="E15" s="23">
        <v>85.5</v>
      </c>
      <c r="F15" s="23">
        <v>258</v>
      </c>
      <c r="G15" s="23">
        <v>31.4</v>
      </c>
      <c r="H15" s="23">
        <v>19.5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422.9</v>
      </c>
    </row>
    <row r="16" spans="1:36" s="32" customFormat="1" x14ac:dyDescent="0.25">
      <c r="A16" s="30" t="s">
        <v>20</v>
      </c>
      <c r="B16" s="31">
        <v>235</v>
      </c>
      <c r="C16" s="31">
        <v>832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1067</v>
      </c>
      <c r="AJ16" s="70"/>
    </row>
    <row r="17" spans="1:36" s="47" customFormat="1" x14ac:dyDescent="0.25">
      <c r="A17" s="46" t="s">
        <v>27</v>
      </c>
      <c r="B17" s="22">
        <f>B16*$B$8</f>
        <v>1043.4000000000001</v>
      </c>
      <c r="C17" s="22">
        <f>C16*$B$8</f>
        <v>3694.0800000000004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4737.4800000000005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235</v>
      </c>
      <c r="C22" s="20">
        <f t="shared" ref="C22:AG23" si="5">+C16+C18+C20</f>
        <v>832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1067</v>
      </c>
    </row>
    <row r="23" spans="1:36" s="47" customFormat="1" x14ac:dyDescent="0.25">
      <c r="A23" s="48" t="s">
        <v>26</v>
      </c>
      <c r="B23" s="19">
        <f>+B17+B19+B21</f>
        <v>1043.4000000000001</v>
      </c>
      <c r="C23" s="19">
        <f t="shared" si="5"/>
        <v>3694.0800000000004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4737.4800000000005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16.18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16.18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71.839200000000005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71.839200000000005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16.18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16.18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71.839200000000005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71.839200000000005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725.28</v>
      </c>
      <c r="C49" s="44">
        <v>584.38</v>
      </c>
      <c r="D49" s="44">
        <v>499.63</v>
      </c>
      <c r="E49" s="44">
        <v>777.83</v>
      </c>
      <c r="F49" s="44">
        <v>1478.49</v>
      </c>
      <c r="G49" s="44">
        <v>805.01</v>
      </c>
      <c r="H49" s="44">
        <v>158.21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5028.83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339.98</v>
      </c>
      <c r="C53" s="44">
        <v>214.26</v>
      </c>
      <c r="D53" s="44">
        <v>325.72000000000003</v>
      </c>
      <c r="E53" s="44">
        <v>279.56</v>
      </c>
      <c r="F53" s="44">
        <v>391.77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1551.29</v>
      </c>
    </row>
    <row r="54" spans="1:34" x14ac:dyDescent="0.25">
      <c r="A54" s="17" t="s">
        <v>114</v>
      </c>
      <c r="B54" s="44">
        <v>19.98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19.98</v>
      </c>
    </row>
    <row r="55" spans="1:34" x14ac:dyDescent="0.25">
      <c r="A55" s="17" t="s">
        <v>52</v>
      </c>
      <c r="B55" s="44"/>
      <c r="C55" s="44">
        <v>18.91</v>
      </c>
      <c r="D55" s="44">
        <v>93.54</v>
      </c>
      <c r="E55" s="44"/>
      <c r="F55" s="44"/>
      <c r="G55" s="44">
        <v>161.97</v>
      </c>
      <c r="H55" s="44">
        <v>21.49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295.91000000000003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2128.64</v>
      </c>
      <c r="C64" s="53">
        <f t="shared" ref="C64:AG64" si="21">+C15+C23+C31+C39+C47+C48+C49+C50+C51+C52+C53+C54+C55+C56+C57+C58+C59+C60+C61+C62+C63</f>
        <v>4583.4692000000005</v>
      </c>
      <c r="D64" s="53">
        <f t="shared" si="21"/>
        <v>947.39</v>
      </c>
      <c r="E64" s="53">
        <f t="shared" si="21"/>
        <v>1142.8900000000001</v>
      </c>
      <c r="F64" s="53">
        <f t="shared" si="21"/>
        <v>2128.2600000000002</v>
      </c>
      <c r="G64" s="53">
        <f t="shared" si="21"/>
        <v>998.38</v>
      </c>
      <c r="H64" s="53">
        <f t="shared" si="21"/>
        <v>199.20000000000002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12128.229200000002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5 D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2123.5100000000002</v>
      </c>
      <c r="C67" s="57">
        <f t="shared" ref="C67:L67" si="23">C12</f>
        <v>4528.55</v>
      </c>
      <c r="D67" s="57">
        <f t="shared" si="23"/>
        <v>947.05</v>
      </c>
      <c r="E67" s="57">
        <f t="shared" si="23"/>
        <v>1142.0899999999999</v>
      </c>
      <c r="F67" s="57">
        <f t="shared" si="23"/>
        <v>2128.64</v>
      </c>
      <c r="G67" s="57">
        <f t="shared" si="23"/>
        <v>998.14</v>
      </c>
      <c r="H67" s="57">
        <f t="shared" si="23"/>
        <v>198.91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12066.89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2123.5100000000002</v>
      </c>
      <c r="C69" s="59">
        <f t="shared" ref="C69:AG69" si="25">+C67+C68</f>
        <v>4528.55</v>
      </c>
      <c r="D69" s="59">
        <f t="shared" si="25"/>
        <v>947.05</v>
      </c>
      <c r="E69" s="59">
        <f t="shared" si="25"/>
        <v>1142.0899999999999</v>
      </c>
      <c r="F69" s="59">
        <f t="shared" si="25"/>
        <v>2128.64</v>
      </c>
      <c r="G69" s="59">
        <f t="shared" si="25"/>
        <v>998.14</v>
      </c>
      <c r="H69" s="59">
        <f t="shared" si="25"/>
        <v>198.91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12066.89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5.1299999999996544</v>
      </c>
      <c r="C70" s="57">
        <f t="shared" si="26"/>
        <v>54.919200000000274</v>
      </c>
      <c r="D70" s="57">
        <f t="shared" si="26"/>
        <v>0.34000000000003183</v>
      </c>
      <c r="E70" s="57">
        <f t="shared" si="26"/>
        <v>0.8000000000001819</v>
      </c>
      <c r="F70" s="57">
        <f t="shared" si="26"/>
        <v>-0.37999999999965439</v>
      </c>
      <c r="G70" s="57">
        <f t="shared" si="26"/>
        <v>0.24000000000000909</v>
      </c>
      <c r="H70" s="57">
        <f t="shared" si="26"/>
        <v>0.29000000000002046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61.339200000000517</v>
      </c>
    </row>
    <row r="71" spans="1:34" ht="95.25" customHeight="1" x14ac:dyDescent="0.25">
      <c r="A71" s="77" t="s">
        <v>96</v>
      </c>
      <c r="B71" s="14"/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4" activePane="bottomRight" state="frozen"/>
      <selection pane="topRight" activeCell="B1" sqref="B1"/>
      <selection pane="bottomLeft" activeCell="A5" sqref="A5"/>
      <selection pane="bottomRight" activeCell="A67" sqref="A66:XFD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 t="s">
        <v>57</v>
      </c>
      <c r="E11" s="5" t="s">
        <v>60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3581.33</v>
      </c>
      <c r="C12" s="26">
        <v>2576.2199999999998</v>
      </c>
      <c r="D12" s="26">
        <v>926.15</v>
      </c>
      <c r="E12" s="26">
        <v>1478.15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8561.8499999999985</v>
      </c>
      <c r="AI12" s="26">
        <v>8607.3799999999992</v>
      </c>
      <c r="AJ12" s="69">
        <f>+AI12-AH12</f>
        <v>45.530000000000655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268</v>
      </c>
      <c r="C15" s="23">
        <v>105.4</v>
      </c>
      <c r="D15" s="23">
        <v>74.900000000000006</v>
      </c>
      <c r="E15" s="23">
        <v>184.9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633.19999999999993</v>
      </c>
    </row>
    <row r="16" spans="1:36" s="32" customFormat="1" x14ac:dyDescent="0.25">
      <c r="A16" s="30" t="s">
        <v>20</v>
      </c>
      <c r="B16" s="31">
        <v>257</v>
      </c>
      <c r="C16" s="31">
        <v>140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397</v>
      </c>
      <c r="AJ16" s="70"/>
    </row>
    <row r="17" spans="1:36" s="47" customFormat="1" x14ac:dyDescent="0.25">
      <c r="A17" s="46" t="s">
        <v>27</v>
      </c>
      <c r="B17" s="22">
        <f>B16*$B$8</f>
        <v>1141.0800000000002</v>
      </c>
      <c r="C17" s="22">
        <f>C16*$B$8</f>
        <v>621.6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1762.6800000000003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257</v>
      </c>
      <c r="C22" s="20">
        <f t="shared" ref="C22:AG23" si="5">+C16+C18+C20</f>
        <v>140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397</v>
      </c>
    </row>
    <row r="23" spans="1:36" s="47" customFormat="1" x14ac:dyDescent="0.25">
      <c r="A23" s="48" t="s">
        <v>26</v>
      </c>
      <c r="B23" s="19">
        <f>+B17+B19+B21</f>
        <v>1141.0800000000002</v>
      </c>
      <c r="C23" s="19">
        <f t="shared" si="5"/>
        <v>621.6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1762.6800000000003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9.14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9.14</v>
      </c>
    </row>
    <row r="41" spans="1:34" s="47" customFormat="1" x14ac:dyDescent="0.25">
      <c r="A41" s="46" t="s">
        <v>44</v>
      </c>
      <c r="B41" s="22">
        <f>B40*$B$8</f>
        <v>40.581600000000009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40.581600000000009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9.14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9.14</v>
      </c>
    </row>
    <row r="47" spans="1:34" s="47" customFormat="1" x14ac:dyDescent="0.25">
      <c r="A47" s="48" t="s">
        <v>48</v>
      </c>
      <c r="B47" s="19">
        <f>+B41+B43+B45</f>
        <v>40.581600000000009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40.581600000000009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978</v>
      </c>
      <c r="C49" s="44">
        <v>826.48</v>
      </c>
      <c r="D49" s="44">
        <v>369.63</v>
      </c>
      <c r="E49" s="44">
        <v>271.61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2445.7200000000003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1161.97</v>
      </c>
      <c r="C53" s="44">
        <v>1034.8599999999999</v>
      </c>
      <c r="D53" s="44">
        <v>474.37</v>
      </c>
      <c r="E53" s="44">
        <v>1022.93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3694.1299999999997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25.83</v>
      </c>
      <c r="C55" s="44"/>
      <c r="D55" s="44">
        <v>2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27.83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3615.4616000000005</v>
      </c>
      <c r="C64" s="53">
        <f t="shared" ref="C64:AG64" si="21">+C15+C23+C31+C39+C47+C48+C49+C50+C51+C52+C53+C54+C55+C56+C57+C58+C59+C60+C61+C62+C63</f>
        <v>2588.34</v>
      </c>
      <c r="D64" s="53">
        <f t="shared" si="21"/>
        <v>920.9</v>
      </c>
      <c r="E64" s="53">
        <f t="shared" si="21"/>
        <v>1479.44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8604.1416000000008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 t="str">
        <f t="shared" ref="D66:AG67" si="22">D11</f>
        <v>CAJA 3 D</v>
      </c>
      <c r="E66" s="55" t="str">
        <f t="shared" si="22"/>
        <v>CAJA 4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3581.33</v>
      </c>
      <c r="C67" s="57">
        <f t="shared" ref="C67:L67" si="23">C12</f>
        <v>2576.2199999999998</v>
      </c>
      <c r="D67" s="57">
        <f t="shared" si="23"/>
        <v>926.15</v>
      </c>
      <c r="E67" s="57">
        <f t="shared" si="23"/>
        <v>1478.15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8561.8499999999985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3581.33</v>
      </c>
      <c r="C69" s="59">
        <f t="shared" ref="C69:AG69" si="25">+C67+C68</f>
        <v>2576.2199999999998</v>
      </c>
      <c r="D69" s="59">
        <f t="shared" si="25"/>
        <v>926.15</v>
      </c>
      <c r="E69" s="59">
        <f t="shared" si="25"/>
        <v>1478.15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8561.8499999999985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34.131600000000617</v>
      </c>
      <c r="C70" s="57">
        <f t="shared" si="26"/>
        <v>12.120000000000346</v>
      </c>
      <c r="D70" s="57">
        <f t="shared" si="26"/>
        <v>-5.25</v>
      </c>
      <c r="E70" s="57">
        <f t="shared" si="26"/>
        <v>1.2899999999999636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42.291600000000926</v>
      </c>
    </row>
    <row r="71" spans="1:34" ht="107.25" customHeight="1" x14ac:dyDescent="0.25">
      <c r="A71" s="77" t="s">
        <v>96</v>
      </c>
      <c r="B71" s="14"/>
      <c r="C71" s="14"/>
      <c r="D71" s="14" t="s">
        <v>129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3" sqref="AH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1044.68</v>
      </c>
      <c r="C12" s="26">
        <v>775.12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1819.8000000000002</v>
      </c>
      <c r="AI12" s="26">
        <v>1799.57</v>
      </c>
      <c r="AJ12" s="69">
        <f>+AI12-AH12</f>
        <v>-20.230000000000246</v>
      </c>
    </row>
    <row r="13" spans="1:36" ht="19.5" customHeight="1" x14ac:dyDescent="0.25">
      <c r="A13" s="25" t="s">
        <v>117</v>
      </c>
      <c r="B13" s="26">
        <v>18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>
        <v>12</v>
      </c>
      <c r="C14" s="26">
        <v>18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30</v>
      </c>
      <c r="AI14" s="26"/>
      <c r="AJ14" s="69">
        <f>+AI14-AH14</f>
        <v>-30</v>
      </c>
    </row>
    <row r="15" spans="1:36" x14ac:dyDescent="0.25">
      <c r="A15" s="13" t="s">
        <v>0</v>
      </c>
      <c r="B15" s="23">
        <v>44.5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44.5</v>
      </c>
    </row>
    <row r="16" spans="1:36" s="32" customFormat="1" x14ac:dyDescent="0.25">
      <c r="A16" s="30" t="s">
        <v>20</v>
      </c>
      <c r="B16" s="31">
        <v>42</v>
      </c>
      <c r="C16" s="31">
        <v>113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155</v>
      </c>
      <c r="AJ16" s="70"/>
    </row>
    <row r="17" spans="1:36" s="47" customFormat="1" x14ac:dyDescent="0.25">
      <c r="A17" s="46" t="s">
        <v>27</v>
      </c>
      <c r="B17" s="22">
        <f>B16*$B$8</f>
        <v>186.48000000000002</v>
      </c>
      <c r="C17" s="22">
        <f>C16*$B$8</f>
        <v>501.72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688.2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</v>
      </c>
      <c r="C22" s="20">
        <f t="shared" ref="C22:AG23" si="5">+C16+C18+C20</f>
        <v>113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155</v>
      </c>
    </row>
    <row r="23" spans="1:36" s="47" customFormat="1" x14ac:dyDescent="0.25">
      <c r="A23" s="48" t="s">
        <v>26</v>
      </c>
      <c r="B23" s="19">
        <f>+B17+B19+B21</f>
        <v>186.48000000000002</v>
      </c>
      <c r="C23" s="19">
        <f t="shared" si="5"/>
        <v>501.72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688.2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689.87</v>
      </c>
      <c r="C49" s="44">
        <v>253.72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943.59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65.87</v>
      </c>
      <c r="C53" s="44">
        <v>52.3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118.17</v>
      </c>
    </row>
    <row r="54" spans="1:34" x14ac:dyDescent="0.25">
      <c r="A54" s="17" t="s">
        <v>114</v>
      </c>
      <c r="B54" s="44"/>
      <c r="C54" s="44">
        <v>12.03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12.03</v>
      </c>
    </row>
    <row r="55" spans="1:34" x14ac:dyDescent="0.25">
      <c r="A55" s="17" t="s">
        <v>52</v>
      </c>
      <c r="B55" s="44"/>
      <c r="C55" s="44">
        <v>29.8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29.8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986.72</v>
      </c>
      <c r="C64" s="53">
        <f t="shared" ref="C64:AG64" si="21">+C15+C23+C31+C39+C47+C48+C49+C50+C51+C52+C53+C54+C55+C56+C57+C58+C59+C60+C61+C62+C63</f>
        <v>849.56999999999994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1836.29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1044.68</v>
      </c>
      <c r="C67" s="57">
        <f t="shared" ref="C67:L67" si="23">C12</f>
        <v>775.12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1819.8000000000002</v>
      </c>
    </row>
    <row r="68" spans="1:34" s="47" customFormat="1" x14ac:dyDescent="0.25">
      <c r="A68" s="58" t="s">
        <v>93</v>
      </c>
      <c r="B68" s="59">
        <f t="shared" ref="B68:AG68" si="24">+B13+B14</f>
        <v>30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48</v>
      </c>
    </row>
    <row r="69" spans="1:34" s="47" customFormat="1" x14ac:dyDescent="0.25">
      <c r="A69" s="58" t="s">
        <v>94</v>
      </c>
      <c r="B69" s="59">
        <f>+B67+B68</f>
        <v>1074.68</v>
      </c>
      <c r="C69" s="59">
        <f t="shared" ref="C69:AG69" si="25">+C67+C68</f>
        <v>793.12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1867.8000000000002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-87.960000000000036</v>
      </c>
      <c r="C70" s="57">
        <f t="shared" si="26"/>
        <v>56.449999999999932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-31.510000000000105</v>
      </c>
    </row>
    <row r="71" spans="1:34" ht="102.75" customHeight="1" x14ac:dyDescent="0.25">
      <c r="A71" s="77" t="s">
        <v>96</v>
      </c>
      <c r="B71" s="14" t="s">
        <v>130</v>
      </c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492.38</v>
      </c>
      <c r="C12" s="26">
        <v>343.28</v>
      </c>
      <c r="D12" s="26">
        <v>838.03</v>
      </c>
      <c r="E12" s="26">
        <v>2289.4899999999998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3963.18</v>
      </c>
      <c r="AI12" s="26"/>
      <c r="AJ12" s="69">
        <f>+AI12-AH12</f>
        <v>-3963.18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</v>
      </c>
      <c r="C15" s="23">
        <v>11</v>
      </c>
      <c r="D15" s="23"/>
      <c r="E15" s="23">
        <v>108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147</v>
      </c>
    </row>
    <row r="16" spans="1:36" s="32" customFormat="1" x14ac:dyDescent="0.25">
      <c r="A16" s="30" t="s">
        <v>20</v>
      </c>
      <c r="B16" s="31">
        <v>38</v>
      </c>
      <c r="C16" s="31">
        <v>8</v>
      </c>
      <c r="D16" s="31">
        <v>75</v>
      </c>
      <c r="E16" s="31">
        <v>263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384</v>
      </c>
      <c r="AJ16" s="70"/>
    </row>
    <row r="17" spans="1:36" s="47" customFormat="1" x14ac:dyDescent="0.25">
      <c r="A17" s="46" t="s">
        <v>27</v>
      </c>
      <c r="B17" s="22">
        <f>B16*$B$8</f>
        <v>167.96</v>
      </c>
      <c r="C17" s="22">
        <f>C16*$B$8</f>
        <v>35.36</v>
      </c>
      <c r="D17" s="22">
        <f t="shared" ref="D17:AG17" si="2">D16*$B$8</f>
        <v>331.5</v>
      </c>
      <c r="E17" s="22">
        <f t="shared" si="2"/>
        <v>1162.46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1697.28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</v>
      </c>
      <c r="C22" s="20">
        <f t="shared" ref="C22:AG23" si="5">+C16+C18+C20</f>
        <v>8</v>
      </c>
      <c r="D22" s="20">
        <f t="shared" si="5"/>
        <v>75</v>
      </c>
      <c r="E22" s="20">
        <f t="shared" si="5"/>
        <v>263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384</v>
      </c>
    </row>
    <row r="23" spans="1:36" s="47" customFormat="1" x14ac:dyDescent="0.25">
      <c r="A23" s="48" t="s">
        <v>26</v>
      </c>
      <c r="B23" s="19">
        <f>+B17+B19+B21</f>
        <v>167.96</v>
      </c>
      <c r="C23" s="19">
        <f t="shared" si="5"/>
        <v>35.36</v>
      </c>
      <c r="D23" s="19">
        <f t="shared" si="5"/>
        <v>331.5</v>
      </c>
      <c r="E23" s="19">
        <f t="shared" si="5"/>
        <v>1162.46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1697.28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24.89</v>
      </c>
      <c r="E32" s="36">
        <v>22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46.89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110.0138</v>
      </c>
      <c r="E33" s="22">
        <f t="shared" si="12"/>
        <v>97.24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207.25380000000001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24.89</v>
      </c>
      <c r="E38" s="20">
        <f t="shared" si="15"/>
        <v>22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46.89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110.0138</v>
      </c>
      <c r="E39" s="19">
        <f t="shared" si="15"/>
        <v>97.24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207.25380000000001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236.11</v>
      </c>
      <c r="C49" s="44">
        <v>278.27</v>
      </c>
      <c r="D49" s="44">
        <v>430.44</v>
      </c>
      <c r="E49" s="44">
        <v>795.06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1739.8799999999999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48.13</v>
      </c>
      <c r="C53" s="44"/>
      <c r="D53" s="44">
        <v>33.82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81.95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13.26</v>
      </c>
      <c r="C55" s="44">
        <v>19.440000000000001</v>
      </c>
      <c r="D55" s="44"/>
      <c r="E55" s="44">
        <v>120.66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153.36000000000001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493.46000000000004</v>
      </c>
      <c r="C64" s="53">
        <f t="shared" ref="C64:AG64" si="21">+C15+C23+C31+C39+C47+C48+C49+C50+C51+C52+C53+C54+C55+C56+C57+C58+C59+C60+C61+C62+C63</f>
        <v>344.07</v>
      </c>
      <c r="D64" s="53">
        <f t="shared" si="21"/>
        <v>905.77380000000005</v>
      </c>
      <c r="E64" s="53">
        <f t="shared" si="21"/>
        <v>2283.42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4026.7238000000002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492.38</v>
      </c>
      <c r="C67" s="57">
        <f t="shared" ref="C67:L67" si="23">C12</f>
        <v>343.28</v>
      </c>
      <c r="D67" s="57">
        <f t="shared" si="23"/>
        <v>838.03</v>
      </c>
      <c r="E67" s="57">
        <f t="shared" si="23"/>
        <v>2289.4899999999998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3963.18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492.38</v>
      </c>
      <c r="C69" s="59">
        <f t="shared" ref="C69:AG69" si="25">+C67+C68</f>
        <v>343.28</v>
      </c>
      <c r="D69" s="59">
        <f t="shared" si="25"/>
        <v>838.03</v>
      </c>
      <c r="E69" s="59">
        <f t="shared" si="25"/>
        <v>2289.4899999999998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3963.18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1.0800000000000409</v>
      </c>
      <c r="C70" s="57">
        <f t="shared" si="26"/>
        <v>0.79000000000002046</v>
      </c>
      <c r="D70" s="57">
        <f t="shared" si="26"/>
        <v>67.743800000000078</v>
      </c>
      <c r="E70" s="57">
        <f t="shared" si="26"/>
        <v>-6.069999999999709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63.543800000000431</v>
      </c>
    </row>
    <row r="71" spans="1:34" ht="96" customHeight="1" x14ac:dyDescent="0.25">
      <c r="A71" s="77" t="s">
        <v>96</v>
      </c>
      <c r="B71" s="14"/>
      <c r="C71" s="14"/>
      <c r="D71" s="14" t="s">
        <v>136</v>
      </c>
      <c r="E71" s="14" t="s">
        <v>138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D5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54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2734.59</v>
      </c>
      <c r="C12" s="26">
        <v>2949.89</v>
      </c>
      <c r="D12" s="26">
        <v>1547.81</v>
      </c>
      <c r="E12" s="26">
        <v>2340.5</v>
      </c>
      <c r="F12" s="26">
        <v>2282.98</v>
      </c>
      <c r="G12" s="26">
        <v>2288.5700000000002</v>
      </c>
      <c r="H12" s="26">
        <v>1656.35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15800.689999999999</v>
      </c>
      <c r="AI12" s="26">
        <v>15634.06</v>
      </c>
      <c r="AJ12" s="69">
        <f>+AI12-AH12</f>
        <v>-166.6299999999992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97.2</v>
      </c>
      <c r="C15" s="23">
        <v>99</v>
      </c>
      <c r="D15" s="23">
        <v>236.5</v>
      </c>
      <c r="E15" s="23">
        <v>172.7</v>
      </c>
      <c r="F15" s="23">
        <v>228.5</v>
      </c>
      <c r="G15" s="23">
        <v>112</v>
      </c>
      <c r="H15" s="23">
        <v>211.5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1157.4000000000001</v>
      </c>
    </row>
    <row r="16" spans="1:36" s="32" customFormat="1" x14ac:dyDescent="0.25">
      <c r="A16" s="30" t="s">
        <v>20</v>
      </c>
      <c r="B16" s="31">
        <v>265</v>
      </c>
      <c r="C16" s="31">
        <v>313</v>
      </c>
      <c r="D16" s="31"/>
      <c r="E16" s="31">
        <v>269</v>
      </c>
      <c r="F16" s="31">
        <v>257</v>
      </c>
      <c r="G16" s="31">
        <v>271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1375</v>
      </c>
      <c r="AJ16" s="70"/>
    </row>
    <row r="17" spans="1:36" s="47" customFormat="1" x14ac:dyDescent="0.25">
      <c r="A17" s="46" t="s">
        <v>27</v>
      </c>
      <c r="B17" s="22">
        <f>B16*$B$8</f>
        <v>1176.6000000000001</v>
      </c>
      <c r="C17" s="22">
        <f>C16*$B$8</f>
        <v>1389.72</v>
      </c>
      <c r="D17" s="22">
        <f t="shared" ref="D17:AG17" si="2">D16*$B$8</f>
        <v>0</v>
      </c>
      <c r="E17" s="22">
        <f t="shared" si="2"/>
        <v>1194.3600000000001</v>
      </c>
      <c r="F17" s="22">
        <f t="shared" si="2"/>
        <v>1141.0800000000002</v>
      </c>
      <c r="G17" s="22">
        <f t="shared" si="2"/>
        <v>1203.24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6105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265</v>
      </c>
      <c r="C22" s="20">
        <f t="shared" ref="C22:AG23" si="5">+C16+C18+C20</f>
        <v>313</v>
      </c>
      <c r="D22" s="20">
        <f t="shared" si="5"/>
        <v>0</v>
      </c>
      <c r="E22" s="20">
        <f t="shared" si="5"/>
        <v>269</v>
      </c>
      <c r="F22" s="20">
        <f t="shared" si="5"/>
        <v>257</v>
      </c>
      <c r="G22" s="20">
        <f t="shared" si="5"/>
        <v>271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1375</v>
      </c>
    </row>
    <row r="23" spans="1:36" s="47" customFormat="1" x14ac:dyDescent="0.25">
      <c r="A23" s="48" t="s">
        <v>26</v>
      </c>
      <c r="B23" s="19">
        <f>+B17+B19+B21</f>
        <v>1176.6000000000001</v>
      </c>
      <c r="C23" s="19">
        <f t="shared" si="5"/>
        <v>1389.72</v>
      </c>
      <c r="D23" s="19">
        <f t="shared" si="5"/>
        <v>0</v>
      </c>
      <c r="E23" s="19">
        <f t="shared" si="5"/>
        <v>1194.3600000000001</v>
      </c>
      <c r="F23" s="19">
        <f t="shared" si="5"/>
        <v>1141.0800000000002</v>
      </c>
      <c r="G23" s="19">
        <f t="shared" si="5"/>
        <v>1203.24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>
        <v>1225.94</v>
      </c>
      <c r="E49" s="44">
        <v>587.63</v>
      </c>
      <c r="F49" s="44"/>
      <c r="G49" s="44"/>
      <c r="H49" s="44">
        <v>1364.05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3177.62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>
        <v>875.55</v>
      </c>
      <c r="C52" s="44">
        <v>751.44</v>
      </c>
      <c r="D52" s="44"/>
      <c r="E52" s="44"/>
      <c r="F52" s="44">
        <v>541.67999999999995</v>
      </c>
      <c r="G52" s="44">
        <v>588.20000000000005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2756.87</v>
      </c>
    </row>
    <row r="53" spans="1:34" x14ac:dyDescent="0.25">
      <c r="A53" s="17" t="s">
        <v>18</v>
      </c>
      <c r="B53" s="44">
        <v>589.04</v>
      </c>
      <c r="C53" s="44">
        <v>710.26</v>
      </c>
      <c r="D53" s="44"/>
      <c r="E53" s="44">
        <v>332.62</v>
      </c>
      <c r="F53" s="44">
        <v>374.41</v>
      </c>
      <c r="G53" s="44">
        <v>388.3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2394.63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86.75</v>
      </c>
      <c r="E55" s="44">
        <v>56.13</v>
      </c>
      <c r="F55" s="44"/>
      <c r="G55" s="44"/>
      <c r="H55" s="44">
        <v>83.64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226.51999999999998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2738.3900000000003</v>
      </c>
      <c r="C64" s="53">
        <f t="shared" ref="C64:AG64" si="21">+C15+C23+C31+C39+C47+C48+C49+C50+C51+C52+C53+C54+C55+C56+C57+C58+C59+C60+C61+C62+C63</f>
        <v>2950.42</v>
      </c>
      <c r="D64" s="53">
        <f t="shared" si="21"/>
        <v>1549.19</v>
      </c>
      <c r="E64" s="53">
        <f t="shared" si="21"/>
        <v>2343.44</v>
      </c>
      <c r="F64" s="53">
        <f t="shared" si="21"/>
        <v>2285.67</v>
      </c>
      <c r="G64" s="53">
        <f t="shared" si="21"/>
        <v>2291.7400000000002</v>
      </c>
      <c r="H64" s="53">
        <f t="shared" si="21"/>
        <v>1659.19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15818.04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2734.59</v>
      </c>
      <c r="C67" s="57">
        <f t="shared" ref="C67:L67" si="23">C12</f>
        <v>2949.89</v>
      </c>
      <c r="D67" s="57">
        <f t="shared" si="23"/>
        <v>1547.81</v>
      </c>
      <c r="E67" s="57">
        <f t="shared" si="23"/>
        <v>2340.5</v>
      </c>
      <c r="F67" s="57">
        <f t="shared" si="23"/>
        <v>2282.98</v>
      </c>
      <c r="G67" s="57">
        <f t="shared" si="23"/>
        <v>2288.5700000000002</v>
      </c>
      <c r="H67" s="57">
        <f t="shared" si="23"/>
        <v>1656.35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15800.689999999999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2734.59</v>
      </c>
      <c r="C69" s="59">
        <f t="shared" ref="C69:AG69" si="25">+C67+C68</f>
        <v>2949.89</v>
      </c>
      <c r="D69" s="59">
        <f t="shared" si="25"/>
        <v>1547.81</v>
      </c>
      <c r="E69" s="59">
        <f t="shared" si="25"/>
        <v>2340.5</v>
      </c>
      <c r="F69" s="59">
        <f t="shared" si="25"/>
        <v>2282.98</v>
      </c>
      <c r="G69" s="59">
        <f t="shared" si="25"/>
        <v>2288.5700000000002</v>
      </c>
      <c r="H69" s="59">
        <f t="shared" si="25"/>
        <v>1656.35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15800.689999999999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3.8000000000001819</v>
      </c>
      <c r="C70" s="57">
        <f t="shared" si="26"/>
        <v>0.53000000000020009</v>
      </c>
      <c r="D70" s="57">
        <f t="shared" si="26"/>
        <v>1.3800000000001091</v>
      </c>
      <c r="E70" s="57">
        <f t="shared" si="26"/>
        <v>2.9400000000000546</v>
      </c>
      <c r="F70" s="57">
        <f t="shared" si="26"/>
        <v>2.6900000000000546</v>
      </c>
      <c r="G70" s="57">
        <f t="shared" si="26"/>
        <v>3.1700000000000728</v>
      </c>
      <c r="H70" s="57">
        <f t="shared" si="26"/>
        <v>2.8400000000001455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17.350000000000819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2022-04-19T15:43:02Z</dcterms:modified>
</cp:coreProperties>
</file>