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160" firstSheet="2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AH23" i="149" s="1"/>
  <c r="F11" i="145" s="1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69" i="40" l="1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M39" i="40" l="1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l="1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<sst xmlns="http://schemas.openxmlformats.org/spreadsheetml/2006/main" count="758" uniqueCount="134">
  <si>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</si>
  <si>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</si>
  <si>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</si>
  <si>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</si>
  <si>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</si>
  <si>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</si>
  <si>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</si>
  <si>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</si>
  <si>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</si>
  <si>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</si>
  <si>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</si>
  <si>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</si>
  <si>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</si>
  <si>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</si>
  <si>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</si>
  <si>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</si>
  <si>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</si>
  <si>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</si>
  <si>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</si>
  <si>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</si>
  <si>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</si>
  <si>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</si>
  <si>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</si>
  <si>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</si>
  <si>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</si>
  <si>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</si>
  <si>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</si>
  <si>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</si>
  <si>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</si>
  <si>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</si>
  <si>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</si>
  <si>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</si>
  <si>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</si>
  <si>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</si>
  <si>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</si>
  <si>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</si>
  <si>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</si>
  <si>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</si>
  <si>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</si>
  <si>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</si>
  <si>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</si>
  <si>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</si>
  <si>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</si>
  <si>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</si>
  <si>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</si>
  <si>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</si>
  <si>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</si>
  <si>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</si>
  <si>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</si>
  <si>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</si>
  <si>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</si>
  <si>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</si>
  <si>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</si>
  <si>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</si>
  <si>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</si>
  <si>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</si>
  <si>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</si>
  <si>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</si>
  <si>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</si>
  <si>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</si>
  <si>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</si>
  <si>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</si>
  <si>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</si>
  <si>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</si>
  <si>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</si>
  <si>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</si>
  <si>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</si>
  <si>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</si>
  <si>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</si>
  <si>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</si>
  <si>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</si>
  <si>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</si>
  <si>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</si>
  <si>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</si>
  <si>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</si>
  <si>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</si>
  <si>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</si>
  <si>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</si>
  <si>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</si>
  <si>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</si>
  <si>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</si>
  <si>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</si>
  <si>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</si>
  <si>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</si>
  <si>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</si>
  <si>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</si>
  <si>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</si>
  <si>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</si>
  <si>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</si>
  <si>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</si>
  <si>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</si>
  <si>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</si>
  <si>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</si>
  <si>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</si>
  <si>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</si>
  <si>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</si>
  <si>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</si>
  <si>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</si>
  <si>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</si>
  <si>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</si>
  <si>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</si>
  <si>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</si>
  <si>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</si>
  <si>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</si>
  <si>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</si>
  <si>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</si>
  <si>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</si>
  <si>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</si>
  <si>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</si>
  <si>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</si>
  <si>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</si>
  <si>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</si>
  <si>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</si>
  <si>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</si>
  <si>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</si>
  <si>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</si>
  <si>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</si>
  <si>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</si>
  <si>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</si>
  <si>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</si>
  <si>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</si>
  <si>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</si>
  <si>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</si>
  <si>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73.50</t>
  </si>
  <si>
    <t>FONDO 117.70</t>
  </si>
  <si>
    <t>FONDO 25.00</t>
  </si>
  <si>
    <t xml:space="preserve"> </t>
  </si>
  <si>
    <t>FONDO 9.00</t>
  </si>
  <si>
    <t>FONDO 49.00</t>
  </si>
  <si>
    <t>FONDO 30.50</t>
  </si>
  <si>
    <t>FALTANTE ES SOBRANTE EN LA CAJA DE LA MAÑANA</t>
  </si>
  <si>
    <t>FONDO 97.50</t>
  </si>
  <si>
    <t>FONDO 87.50</t>
  </si>
  <si>
    <t>FONDO 53.00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</si>
</sst>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91034.450000000026</v>
      </c>
      <c r="C2" s="43">
        <f>MODELO!AH12</f>
        <v>38520.239999999998</v>
      </c>
      <c r="D2" s="43">
        <f>EXQUISITECES!AH12</f>
        <v>15912.76</v>
      </c>
      <c r="E2" s="43">
        <f>HOYADA!AH12</f>
        <v>9433.42</v>
      </c>
      <c r="F2" s="43">
        <f>FARMASTOP!AH12</f>
        <v>1746.42</v>
      </c>
      <c r="G2" s="43">
        <f>BOCAS!AH12</f>
        <v>9026.2099999999991</v>
      </c>
      <c r="H2" s="43">
        <f>LAGUNETICA!AH12</f>
        <v>0</v>
      </c>
      <c r="I2" s="43">
        <f>SANANTONIO!AH12</f>
        <v>0</v>
      </c>
      <c r="J2" s="43">
        <f>SUM(B2:I2)</f>
        <v>165673.50000000006</v>
      </c>
    </row>
    <row r="3" spans="1:10" x14ac:dyDescent="0.25">
      <c r="A3" s="46" t="s">
        <v>0</v>
      </c>
      <c r="B3" s="43">
        <f>AUTOMERCADO!AH15</f>
        <v>1959.5</v>
      </c>
      <c r="C3" s="43">
        <f>MODELO!AH15</f>
        <v>1408.2</v>
      </c>
      <c r="D3" s="43">
        <f>EXQUISITECES!AH15</f>
        <v>419.5</v>
      </c>
      <c r="E3" s="43">
        <f>HOYADA!AH15</f>
        <v>1055</v>
      </c>
      <c r="F3" s="43">
        <f>FARMASTOP!AH15</f>
        <v>39</v>
      </c>
      <c r="G3" s="43">
        <f>BOCAS!AH15</f>
        <v>161.5</v>
      </c>
      <c r="H3" s="43">
        <f>LAGUNETICA!AH15</f>
        <v>0</v>
      </c>
      <c r="I3" s="43">
        <f>SANANTONIO!AH15</f>
        <v>0</v>
      </c>
      <c r="J3" s="43">
        <f t="shared" ref="J3:J52" si="0">SUM(B3:I3)</f>
        <v>5042.7</v>
      </c>
    </row>
    <row r="4" spans="1:10" x14ac:dyDescent="0.25">
      <c r="A4" s="73" t="s">
        <v>20</v>
      </c>
      <c r="B4" s="43">
        <f>AUTOMERCADO!AH16</f>
        <v>8929</v>
      </c>
      <c r="C4" s="43">
        <f>MODELO!AH16</f>
        <v>3564</v>
      </c>
      <c r="D4" s="43">
        <f>EXQUISITECES!AH16</f>
        <v>1805</v>
      </c>
      <c r="E4" s="43">
        <f>HOYADA!AH16</f>
        <v>679</v>
      </c>
      <c r="F4" s="43">
        <f>FARMASTOP!AH16</f>
        <v>95</v>
      </c>
      <c r="G4" s="43">
        <f>BOCAS!AH16</f>
        <v>1117</v>
      </c>
      <c r="H4" s="43">
        <f>LAGUNETICA!AH16</f>
        <v>0</v>
      </c>
      <c r="I4" s="43">
        <f>SANANTONIO!AH16</f>
        <v>0</v>
      </c>
      <c r="J4" s="43">
        <f t="shared" si="0"/>
        <v>16189</v>
      </c>
    </row>
    <row r="5" spans="1:10" x14ac:dyDescent="0.25">
      <c r="A5" s="46" t="s">
        <v>27</v>
      </c>
      <c r="B5" s="43">
        <f>AUTOMERCADO!AH17</f>
        <v>40894.82</v>
      </c>
      <c r="C5" s="43">
        <f>MODELO!AH17</f>
        <v>16323.12</v>
      </c>
      <c r="D5" s="43">
        <f>EXQUISITECES!AH17</f>
        <v>8266.9000000000015</v>
      </c>
      <c r="E5" s="43">
        <f>HOYADA!AH17</f>
        <v>3109.8199999999997</v>
      </c>
      <c r="F5" s="43">
        <f>FARMASTOP!AH17</f>
        <v>435.1</v>
      </c>
      <c r="G5" s="43">
        <f>BOCAS!AH17</f>
        <v>5115.8599999999997</v>
      </c>
      <c r="H5" s="43">
        <f>LAGUNETICA!AH17</f>
        <v>0</v>
      </c>
      <c r="I5" s="43">
        <f>SANANTONIO!AH17</f>
        <v>0</v>
      </c>
      <c r="J5" s="43">
        <f t="shared" si="0"/>
        <v>74145.62000000001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8929</v>
      </c>
      <c r="C10" s="43">
        <f>MODELO!AH22</f>
        <v>3564</v>
      </c>
      <c r="D10" s="43">
        <f>EXQUISITECES!AH22</f>
        <v>1805</v>
      </c>
      <c r="E10" s="43">
        <f>HOYADA!AH22</f>
        <v>679</v>
      </c>
      <c r="F10" s="43">
        <f>FARMASTOP!AH22</f>
        <v>95</v>
      </c>
      <c r="G10" s="43">
        <f>BOCAS!AH22</f>
        <v>1117</v>
      </c>
      <c r="H10" s="43">
        <f>LAGUNETICA!AH22</f>
        <v>0</v>
      </c>
      <c r="I10" s="43">
        <f>SANANTONIO!AH22</f>
        <v>0</v>
      </c>
      <c r="J10" s="43">
        <f t="shared" si="0"/>
        <v>16189</v>
      </c>
    </row>
    <row r="11" spans="1:10" x14ac:dyDescent="0.25">
      <c r="A11" s="48" t="s">
        <v>26</v>
      </c>
      <c r="B11" s="43">
        <f>AUTOMERCADO!AH23</f>
        <v>40894.82</v>
      </c>
      <c r="C11" s="43">
        <f>MODELO!AH23</f>
        <v>16323.12</v>
      </c>
      <c r="D11" s="43">
        <f>EXQUISITECES!AH23</f>
        <v>8266.9000000000015</v>
      </c>
      <c r="E11" s="43">
        <f>HOYADA!AH23</f>
        <v>3109.8199999999997</v>
      </c>
      <c r="F11" s="43">
        <f>FARMASTOP!AH23</f>
        <v>435.1</v>
      </c>
      <c r="G11" s="43">
        <f>BOCAS!AH23</f>
        <v>5115.8599999999997</v>
      </c>
      <c r="H11" s="43">
        <f>LAGUNETICA!AH23</f>
        <v>0</v>
      </c>
      <c r="I11" s="43">
        <f>SANANTONIO!AH23</f>
        <v>0</v>
      </c>
      <c r="J11" s="43">
        <f t="shared" si="0"/>
        <v>74145.62000000001</v>
      </c>
    </row>
    <row r="12" spans="1:10" x14ac:dyDescent="0.25">
      <c r="A12" s="46" t="s">
        <v>28</v>
      </c>
      <c r="B12" s="43">
        <f>AUTOMERCADO!AH24</f>
        <v>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</v>
      </c>
    </row>
    <row r="13" spans="1:10" x14ac:dyDescent="0.25">
      <c r="A13" s="46" t="s">
        <v>31</v>
      </c>
      <c r="B13" s="43">
        <f>AUTOMERCADO!AH25</f>
        <v>24.25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24.25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</v>
      </c>
    </row>
    <row r="19" spans="1:10" x14ac:dyDescent="0.25">
      <c r="A19" s="48" t="s">
        <v>33</v>
      </c>
      <c r="B19" s="43">
        <f>AUTOMERCADO!AH31</f>
        <v>24.25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24.25</v>
      </c>
    </row>
    <row r="20" spans="1:10" x14ac:dyDescent="0.25">
      <c r="A20" s="46" t="s">
        <v>34</v>
      </c>
      <c r="B20" s="43">
        <f>AUTOMERCADO!AH32</f>
        <v>456.23999999999995</v>
      </c>
      <c r="C20" s="43">
        <f>MODELO!AH32</f>
        <v>86.79</v>
      </c>
      <c r="D20" s="43">
        <f>EXQUISITECES!AH32</f>
        <v>55.230000000000004</v>
      </c>
      <c r="E20" s="43">
        <f>HOYADA!AH32</f>
        <v>20</v>
      </c>
      <c r="F20" s="43">
        <f>FARMASTOP!AH32</f>
        <v>0</v>
      </c>
      <c r="G20" s="43">
        <f>BOCAS!AH32</f>
        <v>25.4</v>
      </c>
      <c r="H20" s="43">
        <f>LAGUNETICA!AH32</f>
        <v>0</v>
      </c>
      <c r="I20" s="43">
        <f>SANANTONIO!AH32</f>
        <v>0</v>
      </c>
      <c r="J20" s="43">
        <f t="shared" si="0"/>
        <v>643.66</v>
      </c>
    </row>
    <row r="21" spans="1:10" x14ac:dyDescent="0.25">
      <c r="A21" s="46" t="s">
        <v>35</v>
      </c>
      <c r="B21" s="43">
        <f>AUTOMERCADO!AH33</f>
        <v>2089.5792000000001</v>
      </c>
      <c r="C21" s="43">
        <f>MODELO!AH33</f>
        <v>397.4982</v>
      </c>
      <c r="D21" s="43">
        <f>EXQUISITECES!AH33</f>
        <v>252.95340000000004</v>
      </c>
      <c r="E21" s="43">
        <f>HOYADA!AH33</f>
        <v>91.6</v>
      </c>
      <c r="F21" s="43">
        <f>FARMASTOP!AH33</f>
        <v>0</v>
      </c>
      <c r="G21" s="43">
        <f>BOCAS!AH33</f>
        <v>116.33199999999999</v>
      </c>
      <c r="H21" s="43">
        <f>LAGUNETICA!AH33</f>
        <v>0</v>
      </c>
      <c r="I21" s="43">
        <f>SANANTONIO!AH33</f>
        <v>0</v>
      </c>
      <c r="J21" s="43">
        <f t="shared" si="0"/>
        <v>2947.9627999999998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456.23999999999995</v>
      </c>
      <c r="C26" s="43">
        <f>MODELO!AH38</f>
        <v>86.79</v>
      </c>
      <c r="D26" s="43">
        <f>EXQUISITECES!AH38</f>
        <v>55.230000000000004</v>
      </c>
      <c r="E26" s="43">
        <f>HOYADA!AH38</f>
        <v>20</v>
      </c>
      <c r="F26" s="43">
        <f>FARMASTOP!AH38</f>
        <v>0</v>
      </c>
      <c r="G26" s="43">
        <f>BOCAS!AH38</f>
        <v>25.4</v>
      </c>
      <c r="H26" s="43">
        <f>LAGUNETICA!AH38</f>
        <v>0</v>
      </c>
      <c r="I26" s="43">
        <f>SANANTONIO!AH38</f>
        <v>0</v>
      </c>
      <c r="J26" s="43">
        <f t="shared" si="0"/>
        <v>643.66</v>
      </c>
    </row>
    <row r="27" spans="1:10" x14ac:dyDescent="0.25">
      <c r="A27" s="48" t="s">
        <v>42</v>
      </c>
      <c r="B27" s="43">
        <f>AUTOMERCADO!AH39</f>
        <v>2089.5792000000001</v>
      </c>
      <c r="C27" s="43">
        <f>MODELO!AH39</f>
        <v>397.4982</v>
      </c>
      <c r="D27" s="43">
        <f>EXQUISITECES!AH39</f>
        <v>252.95340000000004</v>
      </c>
      <c r="E27" s="43">
        <f>HOYADA!AH39</f>
        <v>91.6</v>
      </c>
      <c r="F27" s="43">
        <f>FARMASTOP!AH39</f>
        <v>0</v>
      </c>
      <c r="G27" s="43">
        <f>BOCAS!AH39</f>
        <v>116.33199999999999</v>
      </c>
      <c r="H27" s="43">
        <f>LAGUNETICA!AH39</f>
        <v>0</v>
      </c>
      <c r="I27" s="43">
        <f>SANANTONIO!AH39</f>
        <v>0</v>
      </c>
      <c r="J27" s="43">
        <f t="shared" si="0"/>
        <v>2947.9627999999998</v>
      </c>
    </row>
    <row r="28" spans="1:10" x14ac:dyDescent="0.25">
      <c r="A28" s="46" t="s">
        <v>43</v>
      </c>
      <c r="B28" s="43">
        <f>AUTOMERCADO!AH40</f>
        <v>382.03999999999996</v>
      </c>
      <c r="C28" s="43">
        <f>MODELO!AH40</f>
        <v>44.81</v>
      </c>
      <c r="D28" s="43">
        <f>EXQUISITECES!AH40</f>
        <v>0</v>
      </c>
      <c r="E28" s="43">
        <f>HOYADA!AH40</f>
        <v>46.06</v>
      </c>
      <c r="F28" s="43">
        <f>FARMASTOP!AH40</f>
        <v>0</v>
      </c>
      <c r="G28" s="43">
        <f>BOCAS!AH40</f>
        <v>19.100000000000001</v>
      </c>
      <c r="H28" s="43">
        <f>LAGUNETICA!AH40</f>
        <v>0</v>
      </c>
      <c r="I28" s="43">
        <f>SANANTONIO!AH40</f>
        <v>0</v>
      </c>
      <c r="J28" s="43">
        <f t="shared" si="0"/>
        <v>492.01</v>
      </c>
    </row>
    <row r="29" spans="1:10" x14ac:dyDescent="0.25">
      <c r="A29" s="46" t="s">
        <v>44</v>
      </c>
      <c r="B29" s="43">
        <f>AUTOMERCADO!AH41</f>
        <v>1749.7432000000001</v>
      </c>
      <c r="C29" s="43">
        <f>MODELO!AH41</f>
        <v>205.22980000000001</v>
      </c>
      <c r="D29" s="43">
        <f>EXQUISITECES!AH41</f>
        <v>0</v>
      </c>
      <c r="E29" s="43">
        <f>HOYADA!AH41</f>
        <v>210.95480000000001</v>
      </c>
      <c r="F29" s="43">
        <f>FARMASTOP!AH41</f>
        <v>0</v>
      </c>
      <c r="G29" s="43">
        <f>BOCAS!AH41</f>
        <v>87.478000000000009</v>
      </c>
      <c r="H29" s="43">
        <f>LAGUNETICA!AH41</f>
        <v>0</v>
      </c>
      <c r="I29" s="43">
        <f>SANANTONIO!AH41</f>
        <v>0</v>
      </c>
      <c r="J29" s="43">
        <f t="shared" si="0"/>
        <v>2253.4058000000005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382.03999999999996</v>
      </c>
      <c r="C34" s="43">
        <f>MODELO!AH46</f>
        <v>44.81</v>
      </c>
      <c r="D34" s="43">
        <f>EXQUISITECES!AH46</f>
        <v>0</v>
      </c>
      <c r="E34" s="43">
        <f>HOYADA!AH46</f>
        <v>46.06</v>
      </c>
      <c r="F34" s="43">
        <f>FARMASTOP!AH46</f>
        <v>0</v>
      </c>
      <c r="G34" s="43">
        <f>BOCAS!AH46</f>
        <v>19.100000000000001</v>
      </c>
      <c r="H34" s="43">
        <f>LAGUNETICA!AH46</f>
        <v>0</v>
      </c>
      <c r="I34" s="43">
        <f>SANANTONIO!AH46</f>
        <v>0</v>
      </c>
      <c r="J34" s="43">
        <f t="shared" si="0"/>
        <v>492.01</v>
      </c>
    </row>
    <row r="35" spans="1:10" x14ac:dyDescent="0.25">
      <c r="A35" s="48" t="s">
        <v>48</v>
      </c>
      <c r="B35" s="43">
        <f>AUTOMERCADO!AH47</f>
        <v>1749.7432000000001</v>
      </c>
      <c r="C35" s="43">
        <f>MODELO!AH47</f>
        <v>205.22980000000001</v>
      </c>
      <c r="D35" s="43">
        <f>EXQUISITECES!AH47</f>
        <v>0</v>
      </c>
      <c r="E35" s="43">
        <f>HOYADA!AH47</f>
        <v>210.95480000000001</v>
      </c>
      <c r="F35" s="43">
        <f>FARMASTOP!AH47</f>
        <v>0</v>
      </c>
      <c r="G35" s="43">
        <f>BOCAS!AH47</f>
        <v>87.478000000000009</v>
      </c>
      <c r="H35" s="43">
        <f>LAGUNETICA!AH47</f>
        <v>0</v>
      </c>
      <c r="I35" s="43">
        <f>SANANTONIO!AH47</f>
        <v>0</v>
      </c>
      <c r="J35" s="43">
        <f t="shared" si="0"/>
        <v>2253.4058000000005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35211.709999999992</v>
      </c>
      <c r="C37" s="43">
        <f>MODELO!AH49</f>
        <v>13631.11</v>
      </c>
      <c r="D37" s="43">
        <f>EXQUISITECES!AH49</f>
        <v>6342.2199999999993</v>
      </c>
      <c r="E37" s="43">
        <f>HOYADA!AH49</f>
        <v>2999.95</v>
      </c>
      <c r="F37" s="43">
        <f>FARMASTOP!AH49</f>
        <v>1177.2</v>
      </c>
      <c r="G37" s="43">
        <f>BOCAS!AH49</f>
        <v>2969.44</v>
      </c>
      <c r="H37" s="43">
        <f>LAGUNETICA!AH49</f>
        <v>0</v>
      </c>
      <c r="I37" s="43">
        <f>SANANTONIO!AH49</f>
        <v>0</v>
      </c>
      <c r="J37" s="43">
        <f t="shared" si="0"/>
        <v>62331.62999999999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2714.5099999999998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2714.5099999999998</v>
      </c>
    </row>
    <row r="41" spans="1:10" x14ac:dyDescent="0.25">
      <c r="A41" s="74" t="s">
        <v>18</v>
      </c>
      <c r="B41" s="43">
        <f>AUTOMERCADO!AH53</f>
        <v>4369.42</v>
      </c>
      <c r="C41" s="43">
        <f>MODELO!AH53</f>
        <v>3317.2999999999997</v>
      </c>
      <c r="D41" s="43">
        <f>EXQUISITECES!AH53</f>
        <v>610.73</v>
      </c>
      <c r="E41" s="43">
        <f>HOYADA!AH53</f>
        <v>1892.19</v>
      </c>
      <c r="F41" s="43">
        <f>FARMASTOP!AH53</f>
        <v>27.24</v>
      </c>
      <c r="G41" s="43">
        <f>BOCAS!AH53</f>
        <v>466.9</v>
      </c>
      <c r="H41" s="43">
        <f>LAGUNETICA!AH53</f>
        <v>0</v>
      </c>
      <c r="I41" s="43">
        <f>SANANTONIO!AH53</f>
        <v>0</v>
      </c>
      <c r="J41" s="43">
        <f t="shared" si="0"/>
        <v>10683.779999999999</v>
      </c>
    </row>
    <row r="42" spans="1:10" x14ac:dyDescent="0.25">
      <c r="A42" s="74" t="s">
        <v>114</v>
      </c>
      <c r="B42" s="43">
        <f>AUTOMERCADO!AH54</f>
        <v>647.18000000000006</v>
      </c>
      <c r="C42" s="43">
        <f>MODELO!AH54</f>
        <v>47.36</v>
      </c>
      <c r="D42" s="43">
        <f>EXQUISITECES!AH54</f>
        <v>0</v>
      </c>
      <c r="E42" s="43">
        <f>HOYADA!AH54</f>
        <v>0</v>
      </c>
      <c r="F42" s="43">
        <f>FARMASTOP!AH54</f>
        <v>30.6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725.1400000000001</v>
      </c>
    </row>
    <row r="43" spans="1:10" x14ac:dyDescent="0.25">
      <c r="A43" s="74" t="s">
        <v>52</v>
      </c>
      <c r="B43" s="43">
        <f>AUTOMERCADO!AH55</f>
        <v>4418.57</v>
      </c>
      <c r="C43" s="43">
        <f>MODELO!AH55</f>
        <v>660.35</v>
      </c>
      <c r="D43" s="43">
        <f>EXQUISITECES!AH55</f>
        <v>108.69</v>
      </c>
      <c r="E43" s="43">
        <f>HOYADA!AH55</f>
        <v>86.41</v>
      </c>
      <c r="F43" s="43">
        <f>FARMASTOP!AH55</f>
        <v>48.82</v>
      </c>
      <c r="G43" s="43">
        <f>BOCAS!AH55</f>
        <v>121.81</v>
      </c>
      <c r="H43" s="43">
        <f>LAGUNETICA!AH55</f>
        <v>0</v>
      </c>
      <c r="I43" s="43">
        <f>SANANTONIO!AH55</f>
        <v>0</v>
      </c>
      <c r="J43" s="43">
        <f t="shared" si="0"/>
        <v>5444.65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79.22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79.22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91364.772399999958</v>
      </c>
      <c r="C52" s="75">
        <f>MODELO!AH64</f>
        <v>38783.897999999994</v>
      </c>
      <c r="D52" s="75">
        <f>EXQUISITECES!AH64</f>
        <v>16000.993400000001</v>
      </c>
      <c r="E52" s="75">
        <f>HOYADA!AH64</f>
        <v>9445.9248000000007</v>
      </c>
      <c r="F52" s="75">
        <f>FARMASTOP!AH64</f>
        <v>1757.96</v>
      </c>
      <c r="G52" s="75">
        <f>BOCAS!AH64</f>
        <v>9039.32</v>
      </c>
      <c r="H52" s="75">
        <f>LAGUNETICA!AH64</f>
        <v>0</v>
      </c>
      <c r="I52" s="75">
        <f>SANANTONIO!AH64</f>
        <v>0</v>
      </c>
      <c r="J52" s="75">
        <f t="shared" si="0"/>
        <v>166392.86859999996</v>
      </c>
    </row>
    <row r="53" spans="1:10" x14ac:dyDescent="0.25">
      <c r="A53" s="56" t="s">
        <v>3</v>
      </c>
      <c r="B53" s="43">
        <f>B2</f>
        <v>91034.450000000026</v>
      </c>
      <c r="C53" s="43">
        <f t="shared" ref="C53:I53" si="1">C2</f>
        <v>38520.239999999998</v>
      </c>
      <c r="D53" s="43">
        <f t="shared" si="1"/>
        <v>15912.76</v>
      </c>
      <c r="E53" s="43">
        <f t="shared" si="1"/>
        <v>9433.42</v>
      </c>
      <c r="F53" s="43">
        <f t="shared" si="1"/>
        <v>1746.42</v>
      </c>
      <c r="G53" s="43">
        <f t="shared" si="1"/>
        <v>9026.2099999999991</v>
      </c>
      <c r="H53" s="43">
        <f t="shared" si="1"/>
        <v>0</v>
      </c>
      <c r="I53" s="43">
        <f t="shared" si="1"/>
        <v>0</v>
      </c>
      <c r="J53" s="43">
        <f>J2</f>
        <v>165673.50000000006</v>
      </c>
    </row>
    <row r="54" spans="1:10" x14ac:dyDescent="0.25">
      <c r="A54" s="58" t="s">
        <v>95</v>
      </c>
      <c r="B54" s="43">
        <f>+B52-B53</f>
        <v>330.3223999999318</v>
      </c>
      <c r="C54" s="43">
        <f t="shared" ref="C54:I54" si="2">+C52-C53</f>
        <v>263.65799999999581</v>
      </c>
      <c r="D54" s="43">
        <f t="shared" si="2"/>
        <v>88.233400000000984</v>
      </c>
      <c r="E54" s="43">
        <f t="shared" si="2"/>
        <v>12.504800000000614</v>
      </c>
      <c r="F54" s="43">
        <f t="shared" si="2"/>
        <v>11.539999999999964</v>
      </c>
      <c r="G54" s="43">
        <f t="shared" si="2"/>
        <v>13.110000000000582</v>
      </c>
      <c r="H54" s="43">
        <f t="shared" si="2"/>
        <v>0</v>
      </c>
      <c r="I54" s="43">
        <f t="shared" si="2"/>
        <v>0</v>
      </c>
      <c r="J54" s="43">
        <f>+J52-J53</f>
        <v>719.36859999989974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V55" sqref="V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4.8499999999999996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65</v>
      </c>
      <c r="O11" s="5" t="s">
        <v>66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72</v>
      </c>
      <c r="U11" s="5" t="s">
        <v>75</v>
      </c>
      <c r="V11" s="5" t="s">
        <v>76</v>
      </c>
      <c r="W11" s="5" t="s">
        <v>79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6189.46</v>
      </c>
      <c r="C12" s="26">
        <v>4895.01</v>
      </c>
      <c r="D12" s="26">
        <v>4571.34</v>
      </c>
      <c r="E12" s="26">
        <v>5979.64</v>
      </c>
      <c r="F12" s="26">
        <v>7845.62</v>
      </c>
      <c r="G12" s="26">
        <v>5671.8</v>
      </c>
      <c r="H12" s="26">
        <v>7963.36</v>
      </c>
      <c r="I12" s="26">
        <v>3702.09</v>
      </c>
      <c r="J12" s="26">
        <v>6158.24</v>
      </c>
      <c r="K12" s="26">
        <v>5896.73</v>
      </c>
      <c r="L12" s="26">
        <v>5634.72</v>
      </c>
      <c r="M12" s="26">
        <v>6504.2</v>
      </c>
      <c r="N12" s="26">
        <v>3541.49</v>
      </c>
      <c r="O12" s="26">
        <v>3418</v>
      </c>
      <c r="P12" s="26">
        <v>3539.19</v>
      </c>
      <c r="Q12" s="26">
        <v>2528.42</v>
      </c>
      <c r="R12" s="26">
        <v>2114.7199999999998</v>
      </c>
      <c r="S12" s="26">
        <v>1334.91</v>
      </c>
      <c r="T12" s="26">
        <v>1067.8</v>
      </c>
      <c r="U12" s="26">
        <v>105.36</v>
      </c>
      <c r="V12" s="26">
        <v>541.39</v>
      </c>
      <c r="W12" s="26">
        <v>1344.39</v>
      </c>
      <c r="X12" s="26">
        <v>486.57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91034.450000000026</v>
      </c>
      <c r="AI12" s="26">
        <v>89751.75</v>
      </c>
      <c r="AJ12" s="69">
        <f>+AI12-AH12</f>
        <v>-1282.7000000000262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62.5</v>
      </c>
      <c r="C15" s="23"/>
      <c r="D15" s="23">
        <v>34</v>
      </c>
      <c r="E15" s="23">
        <v>78.5</v>
      </c>
      <c r="F15" s="23">
        <v>15.5</v>
      </c>
      <c r="G15" s="23">
        <v>17.5</v>
      </c>
      <c r="H15" s="23"/>
      <c r="I15" s="23">
        <v>25.5</v>
      </c>
      <c r="J15" s="23"/>
      <c r="K15" s="23">
        <v>64.5</v>
      </c>
      <c r="L15" s="23"/>
      <c r="M15" s="23">
        <v>38</v>
      </c>
      <c r="N15" s="23">
        <v>70</v>
      </c>
      <c r="O15" s="23">
        <v>258.5</v>
      </c>
      <c r="P15" s="23">
        <v>495.5</v>
      </c>
      <c r="Q15" s="23">
        <v>70.5</v>
      </c>
      <c r="R15" s="23">
        <v>359.5</v>
      </c>
      <c r="S15" s="23">
        <v>16.5</v>
      </c>
      <c r="T15" s="23">
        <v>29</v>
      </c>
      <c r="U15" s="23">
        <v>17.5</v>
      </c>
      <c r="V15" s="23">
        <v>19</v>
      </c>
      <c r="W15" s="23">
        <v>191.5</v>
      </c>
      <c r="X15" s="23">
        <v>96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1959.5</v>
      </c>
    </row>
    <row r="16" spans="1:36" s="32" customFormat="1" x14ac:dyDescent="0.25">
      <c r="A16" s="30" t="s">
        <v>20</v>
      </c>
      <c r="B16" s="31">
        <v>381</v>
      </c>
      <c r="C16" s="31">
        <v>598</v>
      </c>
      <c r="D16" s="31">
        <v>466</v>
      </c>
      <c r="E16" s="31">
        <v>792</v>
      </c>
      <c r="F16" s="31">
        <v>1078</v>
      </c>
      <c r="G16" s="31">
        <v>775</v>
      </c>
      <c r="H16" s="31">
        <v>834</v>
      </c>
      <c r="I16" s="31">
        <v>446</v>
      </c>
      <c r="J16" s="31">
        <v>923</v>
      </c>
      <c r="K16" s="31">
        <v>661</v>
      </c>
      <c r="L16" s="31">
        <v>1018</v>
      </c>
      <c r="M16" s="31">
        <v>829</v>
      </c>
      <c r="N16" s="31"/>
      <c r="O16" s="31"/>
      <c r="P16" s="31"/>
      <c r="Q16" s="31"/>
      <c r="R16" s="31"/>
      <c r="S16" s="31"/>
      <c r="T16" s="31"/>
      <c r="U16" s="31"/>
      <c r="V16" s="31"/>
      <c r="W16" s="31">
        <v>128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8929</v>
      </c>
      <c r="AJ16" s="70"/>
    </row>
    <row r="17" spans="1:36" s="47" customFormat="1" x14ac:dyDescent="0.25">
      <c r="A17" s="46" t="s">
        <v>27</v>
      </c>
      <c r="B17" s="22">
        <f>B16*$B$8</f>
        <v>1744.98</v>
      </c>
      <c r="C17" s="22">
        <f>C16*$B$8</f>
        <v>2738.84</v>
      </c>
      <c r="D17" s="22">
        <f t="shared" ref="D17:L17" si="2">D16*$B$8</f>
        <v>2134.2800000000002</v>
      </c>
      <c r="E17" s="22">
        <f t="shared" si="2"/>
        <v>3627.36</v>
      </c>
      <c r="F17" s="22">
        <f t="shared" si="2"/>
        <v>4937.24</v>
      </c>
      <c r="G17" s="22">
        <f t="shared" si="2"/>
        <v>3549.5</v>
      </c>
      <c r="H17" s="22">
        <f t="shared" si="2"/>
        <v>3819.7200000000003</v>
      </c>
      <c r="I17" s="22">
        <f t="shared" si="2"/>
        <v>2042.68</v>
      </c>
      <c r="J17" s="22">
        <f t="shared" si="2"/>
        <v>4227.34</v>
      </c>
      <c r="K17" s="22">
        <f t="shared" si="2"/>
        <v>3027.38</v>
      </c>
      <c r="L17" s="22">
        <f t="shared" si="2"/>
        <v>4662.4400000000005</v>
      </c>
      <c r="M17" s="22">
        <f t="shared" ref="M17:R17" si="3">M16*$B$8</f>
        <v>3796.82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586.24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40894.82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381</v>
      </c>
      <c r="C22" s="20">
        <f t="shared" ref="C22:L22" si="11">+C16+C18+C20</f>
        <v>598</v>
      </c>
      <c r="D22" s="20">
        <f t="shared" si="11"/>
        <v>466</v>
      </c>
      <c r="E22" s="20">
        <f t="shared" si="11"/>
        <v>792</v>
      </c>
      <c r="F22" s="20">
        <f t="shared" si="11"/>
        <v>1078</v>
      </c>
      <c r="G22" s="20">
        <f t="shared" si="11"/>
        <v>775</v>
      </c>
      <c r="H22" s="20">
        <f t="shared" si="11"/>
        <v>834</v>
      </c>
      <c r="I22" s="20">
        <f t="shared" si="11"/>
        <v>446</v>
      </c>
      <c r="J22" s="20">
        <f t="shared" si="11"/>
        <v>923</v>
      </c>
      <c r="K22" s="20">
        <f t="shared" si="11"/>
        <v>661</v>
      </c>
      <c r="L22" s="20">
        <f t="shared" si="11"/>
        <v>1018</v>
      </c>
      <c r="M22" s="20">
        <f t="shared" ref="M22:S22" si="12">+M16+M18+M20</f>
        <v>829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128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8929</v>
      </c>
    </row>
    <row r="23" spans="1:36" s="47" customFormat="1" x14ac:dyDescent="0.25">
      <c r="A23" s="48" t="s">
        <v>26</v>
      </c>
      <c r="B23" s="19">
        <f>+B17+B19+B21</f>
        <v>1744.98</v>
      </c>
      <c r="C23" s="19">
        <f t="shared" ref="C23:L23" si="14">+C17+C19+C21</f>
        <v>2738.84</v>
      </c>
      <c r="D23" s="19">
        <f t="shared" si="14"/>
        <v>2134.2800000000002</v>
      </c>
      <c r="E23" s="19">
        <f t="shared" si="14"/>
        <v>3627.36</v>
      </c>
      <c r="F23" s="19">
        <f t="shared" si="14"/>
        <v>4937.24</v>
      </c>
      <c r="G23" s="19">
        <f t="shared" si="14"/>
        <v>3549.5</v>
      </c>
      <c r="H23" s="19">
        <f t="shared" si="14"/>
        <v>3819.7200000000003</v>
      </c>
      <c r="I23" s="19">
        <f t="shared" si="14"/>
        <v>2042.68</v>
      </c>
      <c r="J23" s="19">
        <f t="shared" si="14"/>
        <v>4227.34</v>
      </c>
      <c r="K23" s="19">
        <f t="shared" si="14"/>
        <v>3027.38</v>
      </c>
      <c r="L23" s="19">
        <f t="shared" si="14"/>
        <v>4662.4400000000005</v>
      </c>
      <c r="M23" s="19">
        <f t="shared" ref="M23:S23" si="15">+M17+M19+M21</f>
        <v>3796.82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586.24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40894.82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5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24.25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24.25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5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24.25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24.25</v>
      </c>
    </row>
    <row r="32" spans="1:36" x14ac:dyDescent="0.25">
      <c r="A32" s="13" t="s">
        <v>34</v>
      </c>
      <c r="B32" s="36">
        <v>20</v>
      </c>
      <c r="C32" s="36">
        <v>8.06</v>
      </c>
      <c r="D32" s="36"/>
      <c r="E32" s="36"/>
      <c r="F32" s="36">
        <v>143.24</v>
      </c>
      <c r="G32" s="36">
        <v>40</v>
      </c>
      <c r="H32" s="36">
        <v>104.09</v>
      </c>
      <c r="I32" s="36">
        <v>64.78</v>
      </c>
      <c r="J32" s="36"/>
      <c r="K32" s="36">
        <v>59.18</v>
      </c>
      <c r="L32" s="36"/>
      <c r="M32" s="37">
        <v>16.89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456.23999999999995</v>
      </c>
    </row>
    <row r="33" spans="1:34" s="47" customFormat="1" x14ac:dyDescent="0.25">
      <c r="A33" s="46" t="s">
        <v>35</v>
      </c>
      <c r="B33" s="22">
        <f>B32*$B$8</f>
        <v>91.6</v>
      </c>
      <c r="C33" s="22">
        <f t="shared" ref="C33:L33" si="30">C32*$B$8</f>
        <v>36.9148</v>
      </c>
      <c r="D33" s="22">
        <f t="shared" si="30"/>
        <v>0</v>
      </c>
      <c r="E33" s="22">
        <f t="shared" si="30"/>
        <v>0</v>
      </c>
      <c r="F33" s="22">
        <f t="shared" si="30"/>
        <v>656.03920000000005</v>
      </c>
      <c r="G33" s="22">
        <f t="shared" si="30"/>
        <v>183.2</v>
      </c>
      <c r="H33" s="22">
        <f t="shared" si="30"/>
        <v>476.73220000000003</v>
      </c>
      <c r="I33" s="22">
        <f t="shared" si="30"/>
        <v>296.69240000000002</v>
      </c>
      <c r="J33" s="22">
        <f t="shared" si="30"/>
        <v>0</v>
      </c>
      <c r="K33" s="22">
        <f t="shared" si="30"/>
        <v>271.0444</v>
      </c>
      <c r="L33" s="22">
        <f t="shared" si="30"/>
        <v>0</v>
      </c>
      <c r="M33" s="22">
        <f t="shared" ref="M33:R33" si="31">M32*$B$8</f>
        <v>77.356200000000001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2089.5792000000001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20</v>
      </c>
      <c r="C38" s="20">
        <f t="shared" ref="C38:L38" si="39">+C32+C34+C36</f>
        <v>8.06</v>
      </c>
      <c r="D38" s="20">
        <f t="shared" si="39"/>
        <v>0</v>
      </c>
      <c r="E38" s="20">
        <f t="shared" si="39"/>
        <v>0</v>
      </c>
      <c r="F38" s="20">
        <f t="shared" si="39"/>
        <v>143.24</v>
      </c>
      <c r="G38" s="20">
        <f t="shared" si="39"/>
        <v>40</v>
      </c>
      <c r="H38" s="20">
        <f t="shared" si="39"/>
        <v>104.09</v>
      </c>
      <c r="I38" s="20">
        <f t="shared" si="39"/>
        <v>64.78</v>
      </c>
      <c r="J38" s="20">
        <f t="shared" si="39"/>
        <v>0</v>
      </c>
      <c r="K38" s="20">
        <f t="shared" si="39"/>
        <v>59.18</v>
      </c>
      <c r="L38" s="20">
        <f t="shared" si="39"/>
        <v>0</v>
      </c>
      <c r="M38" s="20">
        <f t="shared" ref="M38:S38" si="40">+M32+M34+M36</f>
        <v>16.89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456.23999999999995</v>
      </c>
    </row>
    <row r="39" spans="1:34" s="47" customFormat="1" x14ac:dyDescent="0.25">
      <c r="A39" s="48" t="s">
        <v>42</v>
      </c>
      <c r="B39" s="19">
        <f>+B33+B35+B37</f>
        <v>91.6</v>
      </c>
      <c r="C39" s="19">
        <f t="shared" ref="C39:L39" si="42">+C33+C35+C37</f>
        <v>36.9148</v>
      </c>
      <c r="D39" s="19">
        <f t="shared" si="42"/>
        <v>0</v>
      </c>
      <c r="E39" s="19">
        <f t="shared" si="42"/>
        <v>0</v>
      </c>
      <c r="F39" s="19">
        <f t="shared" si="42"/>
        <v>656.03920000000005</v>
      </c>
      <c r="G39" s="19">
        <f t="shared" si="42"/>
        <v>183.2</v>
      </c>
      <c r="H39" s="19">
        <f t="shared" si="42"/>
        <v>476.73220000000003</v>
      </c>
      <c r="I39" s="19">
        <f t="shared" si="42"/>
        <v>296.69240000000002</v>
      </c>
      <c r="J39" s="19">
        <f t="shared" si="42"/>
        <v>0</v>
      </c>
      <c r="K39" s="19">
        <f t="shared" si="42"/>
        <v>271.0444</v>
      </c>
      <c r="L39" s="19">
        <f t="shared" si="42"/>
        <v>0</v>
      </c>
      <c r="M39" s="19">
        <f t="shared" ref="M39:S39" si="43">+M33+M35+M37</f>
        <v>77.356200000000001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2089.5792000000001</v>
      </c>
    </row>
    <row r="40" spans="1:34" x14ac:dyDescent="0.25">
      <c r="A40" s="13" t="s">
        <v>43</v>
      </c>
      <c r="B40" s="36">
        <v>13.55</v>
      </c>
      <c r="C40" s="36">
        <v>10.119999999999999</v>
      </c>
      <c r="D40" s="36">
        <v>94.69</v>
      </c>
      <c r="E40" s="36">
        <v>92.86</v>
      </c>
      <c r="F40" s="36"/>
      <c r="G40" s="36">
        <v>65.959999999999994</v>
      </c>
      <c r="H40" s="36"/>
      <c r="I40" s="36">
        <v>63.7</v>
      </c>
      <c r="J40" s="36"/>
      <c r="K40" s="36">
        <v>41.16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382.03999999999996</v>
      </c>
    </row>
    <row r="41" spans="1:34" s="47" customFormat="1" x14ac:dyDescent="0.25">
      <c r="A41" s="46" t="s">
        <v>44</v>
      </c>
      <c r="B41" s="22">
        <f>B40*$B$8</f>
        <v>62.059000000000005</v>
      </c>
      <c r="C41" s="22">
        <f t="shared" ref="C41:L41" si="45">C40*$B$8</f>
        <v>46.349599999999995</v>
      </c>
      <c r="D41" s="22">
        <f t="shared" si="45"/>
        <v>433.68020000000001</v>
      </c>
      <c r="E41" s="22">
        <f t="shared" si="45"/>
        <v>425.29880000000003</v>
      </c>
      <c r="F41" s="22">
        <f t="shared" si="45"/>
        <v>0</v>
      </c>
      <c r="G41" s="22">
        <f t="shared" si="45"/>
        <v>302.09679999999997</v>
      </c>
      <c r="H41" s="22">
        <f t="shared" si="45"/>
        <v>0</v>
      </c>
      <c r="I41" s="22">
        <f t="shared" si="45"/>
        <v>291.74600000000004</v>
      </c>
      <c r="J41" s="22">
        <f t="shared" si="45"/>
        <v>0</v>
      </c>
      <c r="K41" s="22">
        <f t="shared" si="45"/>
        <v>188.5128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1749.7432000000001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13.55</v>
      </c>
      <c r="C46" s="20">
        <f t="shared" ref="C46:L46" si="54">+C40+C42+C44</f>
        <v>10.119999999999999</v>
      </c>
      <c r="D46" s="20">
        <f t="shared" si="54"/>
        <v>94.69</v>
      </c>
      <c r="E46" s="20">
        <f t="shared" si="54"/>
        <v>92.86</v>
      </c>
      <c r="F46" s="20">
        <f t="shared" si="54"/>
        <v>0</v>
      </c>
      <c r="G46" s="20">
        <f t="shared" si="54"/>
        <v>65.959999999999994</v>
      </c>
      <c r="H46" s="20">
        <f t="shared" si="54"/>
        <v>0</v>
      </c>
      <c r="I46" s="20">
        <f t="shared" si="54"/>
        <v>63.7</v>
      </c>
      <c r="J46" s="20">
        <f t="shared" si="54"/>
        <v>0</v>
      </c>
      <c r="K46" s="20">
        <f t="shared" si="54"/>
        <v>41.16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382.03999999999996</v>
      </c>
    </row>
    <row r="47" spans="1:34" s="47" customFormat="1" x14ac:dyDescent="0.25">
      <c r="A47" s="48" t="s">
        <v>48</v>
      </c>
      <c r="B47" s="19">
        <f>+B41+B43+B45</f>
        <v>62.059000000000005</v>
      </c>
      <c r="C47" s="19">
        <f t="shared" ref="C47:L47" si="57">+C41+C43+C45</f>
        <v>46.349599999999995</v>
      </c>
      <c r="D47" s="19">
        <f t="shared" si="57"/>
        <v>433.68020000000001</v>
      </c>
      <c r="E47" s="19">
        <f t="shared" si="57"/>
        <v>425.29880000000003</v>
      </c>
      <c r="F47" s="19">
        <f t="shared" si="57"/>
        <v>0</v>
      </c>
      <c r="G47" s="19">
        <f t="shared" si="57"/>
        <v>302.09679999999997</v>
      </c>
      <c r="H47" s="19">
        <f t="shared" si="57"/>
        <v>0</v>
      </c>
      <c r="I47" s="19">
        <f t="shared" si="57"/>
        <v>291.74600000000004</v>
      </c>
      <c r="J47" s="19">
        <f t="shared" si="57"/>
        <v>0</v>
      </c>
      <c r="K47" s="19">
        <f t="shared" si="57"/>
        <v>188.5128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1749.7432000000001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3480.82</v>
      </c>
      <c r="C49" s="44">
        <v>1312.23</v>
      </c>
      <c r="D49" s="44">
        <v>1315.98</v>
      </c>
      <c r="E49" s="44">
        <v>852.22</v>
      </c>
      <c r="F49" s="44">
        <v>1543.61</v>
      </c>
      <c r="G49" s="44">
        <v>1345.76</v>
      </c>
      <c r="H49" s="44">
        <v>2494.3000000000002</v>
      </c>
      <c r="I49" s="44">
        <v>747.46</v>
      </c>
      <c r="J49" s="44">
        <v>2003.43</v>
      </c>
      <c r="K49" s="44">
        <v>2036.74</v>
      </c>
      <c r="L49" s="44">
        <v>1056.53</v>
      </c>
      <c r="M49" s="45">
        <v>1996.01</v>
      </c>
      <c r="N49" s="45">
        <v>2653.62</v>
      </c>
      <c r="O49" s="45">
        <v>2632.42</v>
      </c>
      <c r="P49" s="45">
        <v>2455.2199999999998</v>
      </c>
      <c r="Q49" s="45">
        <v>2191.27</v>
      </c>
      <c r="R49" s="45">
        <v>1627.38</v>
      </c>
      <c r="S49" s="45">
        <v>1243.45</v>
      </c>
      <c r="T49" s="45">
        <v>985.17</v>
      </c>
      <c r="U49" s="45">
        <v>89</v>
      </c>
      <c r="V49" s="45">
        <v>460.29</v>
      </c>
      <c r="W49" s="45">
        <v>428.46</v>
      </c>
      <c r="X49" s="45">
        <v>260.33999999999997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35211.709999999992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549.58000000000004</v>
      </c>
      <c r="C53" s="44">
        <v>573.64</v>
      </c>
      <c r="D53" s="44">
        <v>539.80999999999995</v>
      </c>
      <c r="E53" s="44">
        <v>896.83</v>
      </c>
      <c r="F53" s="44">
        <v>309.33</v>
      </c>
      <c r="G53" s="44">
        <v>276.58</v>
      </c>
      <c r="H53" s="44">
        <v>854.25</v>
      </c>
      <c r="I53" s="44">
        <v>277.64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>
        <v>91.76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4369.42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266.48</v>
      </c>
      <c r="P54" s="45">
        <v>380.7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647.18000000000006</v>
      </c>
    </row>
    <row r="55" spans="1:34" x14ac:dyDescent="0.25">
      <c r="A55" s="17" t="s">
        <v>52</v>
      </c>
      <c r="B55" s="44">
        <v>199.87</v>
      </c>
      <c r="C55" s="44">
        <v>199.15</v>
      </c>
      <c r="D55" s="44">
        <v>115.61</v>
      </c>
      <c r="E55" s="44">
        <v>130.66</v>
      </c>
      <c r="F55" s="44">
        <v>387.02</v>
      </c>
      <c r="G55" s="44"/>
      <c r="H55" s="44">
        <v>349.56</v>
      </c>
      <c r="I55" s="44"/>
      <c r="J55" s="44">
        <v>7.27</v>
      </c>
      <c r="K55" s="44">
        <v>307.07</v>
      </c>
      <c r="L55" s="44"/>
      <c r="M55" s="45">
        <v>654.16</v>
      </c>
      <c r="N55" s="45">
        <v>808.11</v>
      </c>
      <c r="O55" s="45">
        <v>270.95</v>
      </c>
      <c r="P55" s="45">
        <v>208.22</v>
      </c>
      <c r="Q55" s="45">
        <v>266.57</v>
      </c>
      <c r="R55" s="45">
        <v>127.8</v>
      </c>
      <c r="S55" s="45">
        <v>84.59</v>
      </c>
      <c r="T55" s="45">
        <v>54.84</v>
      </c>
      <c r="U55" s="45"/>
      <c r="V55" s="45">
        <v>61.1</v>
      </c>
      <c r="W55" s="45">
        <v>56.41</v>
      </c>
      <c r="X55" s="45">
        <v>129.61000000000001</v>
      </c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4418.57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>
        <v>0</v>
      </c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6191.4089999999997</v>
      </c>
      <c r="C64" s="53">
        <f t="shared" ref="C64:AG64" si="61">+C15+C23+C31+C39+C47+C48+C49+C50+C51+C52+C53+C54+C55+C56+C57+C58+C59+C60+C61+C62+C63</f>
        <v>4907.1243999999997</v>
      </c>
      <c r="D64" s="53">
        <f t="shared" si="61"/>
        <v>4573.3602000000001</v>
      </c>
      <c r="E64" s="53">
        <f t="shared" si="61"/>
        <v>6010.8688000000002</v>
      </c>
      <c r="F64" s="53">
        <f t="shared" si="61"/>
        <v>7848.7392</v>
      </c>
      <c r="G64" s="53">
        <f t="shared" si="61"/>
        <v>5674.6367999999993</v>
      </c>
      <c r="H64" s="53">
        <f t="shared" si="61"/>
        <v>7994.5622000000012</v>
      </c>
      <c r="I64" s="53">
        <f t="shared" si="61"/>
        <v>3681.7184000000002</v>
      </c>
      <c r="J64" s="53">
        <f t="shared" si="61"/>
        <v>6262.2900000000009</v>
      </c>
      <c r="K64" s="53">
        <f t="shared" si="61"/>
        <v>5895.2471999999998</v>
      </c>
      <c r="L64" s="53">
        <f t="shared" si="61"/>
        <v>5718.97</v>
      </c>
      <c r="M64" s="53">
        <f t="shared" si="61"/>
        <v>6562.3462</v>
      </c>
      <c r="N64" s="53">
        <f t="shared" si="61"/>
        <v>3531.73</v>
      </c>
      <c r="O64" s="53">
        <f t="shared" si="61"/>
        <v>3428.35</v>
      </c>
      <c r="P64" s="53">
        <f t="shared" si="61"/>
        <v>3539.6399999999994</v>
      </c>
      <c r="Q64" s="53">
        <f t="shared" si="61"/>
        <v>2528.34</v>
      </c>
      <c r="R64" s="53">
        <f t="shared" si="61"/>
        <v>2114.6800000000003</v>
      </c>
      <c r="S64" s="53">
        <f t="shared" si="61"/>
        <v>1344.54</v>
      </c>
      <c r="T64" s="53">
        <f t="shared" si="61"/>
        <v>1069.01</v>
      </c>
      <c r="U64" s="53">
        <f t="shared" si="61"/>
        <v>106.5</v>
      </c>
      <c r="V64" s="53">
        <f t="shared" si="61"/>
        <v>540.39</v>
      </c>
      <c r="W64" s="53">
        <f t="shared" si="61"/>
        <v>1354.3700000000001</v>
      </c>
      <c r="X64" s="53">
        <f t="shared" si="61"/>
        <v>485.95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91364.772399999958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7 N</v>
      </c>
      <c r="P66" s="55" t="str">
        <f t="shared" si="62"/>
        <v>CAJA 8 D</v>
      </c>
      <c r="Q66" s="55" t="str">
        <f t="shared" si="62"/>
        <v>CAJA 8 N</v>
      </c>
      <c r="R66" s="55" t="str">
        <f t="shared" si="62"/>
        <v>CAJA 9 D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D</v>
      </c>
      <c r="V66" s="55" t="str">
        <f t="shared" si="62"/>
        <v>CAJA 12 N</v>
      </c>
      <c r="W66" s="55" t="str">
        <f t="shared" si="62"/>
        <v>CAJA 14 D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6189.46</v>
      </c>
      <c r="C67" s="57">
        <f t="shared" ref="C67:L67" si="63">C12</f>
        <v>4895.01</v>
      </c>
      <c r="D67" s="57">
        <f t="shared" si="63"/>
        <v>4571.34</v>
      </c>
      <c r="E67" s="57">
        <f t="shared" si="63"/>
        <v>5979.64</v>
      </c>
      <c r="F67" s="57">
        <f t="shared" si="63"/>
        <v>7845.62</v>
      </c>
      <c r="G67" s="57">
        <f t="shared" si="63"/>
        <v>5671.8</v>
      </c>
      <c r="H67" s="57">
        <f t="shared" si="63"/>
        <v>7963.36</v>
      </c>
      <c r="I67" s="57">
        <f t="shared" si="63"/>
        <v>3702.09</v>
      </c>
      <c r="J67" s="57">
        <f t="shared" si="63"/>
        <v>6158.24</v>
      </c>
      <c r="K67" s="57">
        <f t="shared" si="63"/>
        <v>5896.73</v>
      </c>
      <c r="L67" s="57">
        <f t="shared" si="63"/>
        <v>5634.72</v>
      </c>
      <c r="M67" s="57">
        <f t="shared" ref="M67:AG67" si="64">M12</f>
        <v>6504.2</v>
      </c>
      <c r="N67" s="57">
        <f t="shared" si="64"/>
        <v>3541.49</v>
      </c>
      <c r="O67" s="57">
        <f t="shared" si="64"/>
        <v>3418</v>
      </c>
      <c r="P67" s="57">
        <f t="shared" si="64"/>
        <v>3539.19</v>
      </c>
      <c r="Q67" s="57">
        <f t="shared" si="64"/>
        <v>2528.42</v>
      </c>
      <c r="R67" s="57">
        <f t="shared" si="64"/>
        <v>2114.7199999999998</v>
      </c>
      <c r="S67" s="57">
        <f t="shared" si="64"/>
        <v>1334.91</v>
      </c>
      <c r="T67" s="57">
        <f t="shared" si="64"/>
        <v>1067.8</v>
      </c>
      <c r="U67" s="57">
        <f t="shared" si="64"/>
        <v>105.36</v>
      </c>
      <c r="V67" s="57">
        <f t="shared" si="64"/>
        <v>541.39</v>
      </c>
      <c r="W67" s="57">
        <f t="shared" si="64"/>
        <v>1344.39</v>
      </c>
      <c r="X67" s="57">
        <f t="shared" si="64"/>
        <v>486.57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91034.450000000026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6189.46</v>
      </c>
      <c r="C69" s="59">
        <f t="shared" ref="C69:L69" si="67">+C67+C68</f>
        <v>4895.01</v>
      </c>
      <c r="D69" s="59">
        <f t="shared" si="67"/>
        <v>4571.34</v>
      </c>
      <c r="E69" s="59">
        <f t="shared" si="67"/>
        <v>5979.64</v>
      </c>
      <c r="F69" s="59">
        <f t="shared" si="67"/>
        <v>7845.62</v>
      </c>
      <c r="G69" s="59">
        <f t="shared" si="67"/>
        <v>5671.8</v>
      </c>
      <c r="H69" s="59">
        <f t="shared" si="67"/>
        <v>7963.36</v>
      </c>
      <c r="I69" s="59">
        <f t="shared" si="67"/>
        <v>3702.09</v>
      </c>
      <c r="J69" s="59">
        <f t="shared" si="67"/>
        <v>6158.24</v>
      </c>
      <c r="K69" s="59">
        <f t="shared" si="67"/>
        <v>5896.73</v>
      </c>
      <c r="L69" s="59">
        <f t="shared" si="67"/>
        <v>5634.72</v>
      </c>
      <c r="M69" s="59">
        <f t="shared" ref="M69:AG69" si="68">+M67+M68</f>
        <v>6504.2</v>
      </c>
      <c r="N69" s="59">
        <f t="shared" si="68"/>
        <v>3541.49</v>
      </c>
      <c r="O69" s="59">
        <f t="shared" si="68"/>
        <v>3418</v>
      </c>
      <c r="P69" s="59">
        <f t="shared" si="68"/>
        <v>3539.19</v>
      </c>
      <c r="Q69" s="59">
        <f t="shared" si="68"/>
        <v>2528.42</v>
      </c>
      <c r="R69" s="59">
        <f t="shared" si="68"/>
        <v>2114.7199999999998</v>
      </c>
      <c r="S69" s="59">
        <f t="shared" si="68"/>
        <v>1334.91</v>
      </c>
      <c r="T69" s="59">
        <f t="shared" si="68"/>
        <v>1067.8</v>
      </c>
      <c r="U69" s="59">
        <f t="shared" si="68"/>
        <v>105.36</v>
      </c>
      <c r="V69" s="59">
        <f t="shared" si="68"/>
        <v>541.39</v>
      </c>
      <c r="W69" s="59">
        <f t="shared" si="68"/>
        <v>1344.39</v>
      </c>
      <c r="X69" s="59">
        <f t="shared" si="68"/>
        <v>486.57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91034.450000000026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1.9489999999996144</v>
      </c>
      <c r="C70" s="57">
        <f t="shared" si="69"/>
        <v>12.114399999999478</v>
      </c>
      <c r="D70" s="57">
        <f t="shared" si="69"/>
        <v>2.0201999999999316</v>
      </c>
      <c r="E70" s="57">
        <f t="shared" si="69"/>
        <v>31.228799999999865</v>
      </c>
      <c r="F70" s="57">
        <f t="shared" si="69"/>
        <v>3.1192000000000917</v>
      </c>
      <c r="G70" s="57">
        <f t="shared" si="69"/>
        <v>2.8367999999991298</v>
      </c>
      <c r="H70" s="57">
        <f t="shared" si="69"/>
        <v>31.20220000000154</v>
      </c>
      <c r="I70" s="57">
        <f t="shared" si="69"/>
        <v>-20.371599999999944</v>
      </c>
      <c r="J70" s="57">
        <f t="shared" si="69"/>
        <v>104.05000000000109</v>
      </c>
      <c r="K70" s="57">
        <f t="shared" si="69"/>
        <v>-1.4827999999997701</v>
      </c>
      <c r="L70" s="57">
        <f t="shared" si="69"/>
        <v>84.25</v>
      </c>
      <c r="M70" s="57">
        <f t="shared" ref="M70:AG70" si="70">+M64-M69</f>
        <v>58.146200000000135</v>
      </c>
      <c r="N70" s="57">
        <f t="shared" si="70"/>
        <v>-9.7599999999997635</v>
      </c>
      <c r="O70" s="57">
        <f t="shared" si="70"/>
        <v>10.349999999999909</v>
      </c>
      <c r="P70" s="57">
        <f t="shared" si="70"/>
        <v>0.44999999999936335</v>
      </c>
      <c r="Q70" s="57">
        <f t="shared" si="70"/>
        <v>-7.999999999992724E-2</v>
      </c>
      <c r="R70" s="57">
        <f t="shared" si="70"/>
        <v>-3.9999999999508873E-2</v>
      </c>
      <c r="S70" s="57">
        <f t="shared" si="70"/>
        <v>9.6299999999998818</v>
      </c>
      <c r="T70" s="57">
        <f t="shared" si="70"/>
        <v>1.2100000000000364</v>
      </c>
      <c r="U70" s="57">
        <f t="shared" si="70"/>
        <v>1.1400000000000006</v>
      </c>
      <c r="V70" s="57">
        <f t="shared" si="70"/>
        <v>-1</v>
      </c>
      <c r="W70" s="57">
        <f t="shared" si="70"/>
        <v>9.9800000000000182</v>
      </c>
      <c r="X70" s="57">
        <f t="shared" si="70"/>
        <v>-0.62000000000000455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330.32240000000115</v>
      </c>
    </row>
    <row r="71" spans="1:34" ht="101.2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/>
      <c r="H71" s="14" t="s">
        <v>129</v>
      </c>
      <c r="I71" s="14" t="s">
        <v>130</v>
      </c>
      <c r="J71" s="14" t="s">
        <v>131</v>
      </c>
      <c r="K71" s="14"/>
      <c r="L71" s="14" t="s">
        <v>132</v>
      </c>
      <c r="M71" s="29" t="s">
        <v>133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62</v>
      </c>
      <c r="M11" s="5" t="s">
        <v>67</v>
      </c>
      <c r="N11" s="5" t="s">
        <v>68</v>
      </c>
      <c r="O11" s="5" t="s">
        <v>69</v>
      </c>
      <c r="P11" s="5" t="s">
        <v>70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2661.59</v>
      </c>
      <c r="C12" s="26">
        <v>2663.36</v>
      </c>
      <c r="D12" s="26">
        <v>3062.07</v>
      </c>
      <c r="E12" s="26">
        <v>2976.01</v>
      </c>
      <c r="F12" s="26">
        <v>2403.35</v>
      </c>
      <c r="G12" s="26">
        <v>3700.84</v>
      </c>
      <c r="H12" s="26">
        <v>2565.06</v>
      </c>
      <c r="I12" s="26">
        <v>2987.05</v>
      </c>
      <c r="J12" s="26">
        <v>1888.28</v>
      </c>
      <c r="K12" s="26">
        <v>186.17</v>
      </c>
      <c r="L12" s="26">
        <v>1970.52</v>
      </c>
      <c r="M12" s="26">
        <v>2808.15</v>
      </c>
      <c r="N12" s="26">
        <v>2788.67</v>
      </c>
      <c r="O12" s="26">
        <v>2542.77</v>
      </c>
      <c r="P12" s="26">
        <v>3316.35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38520.239999999998</v>
      </c>
      <c r="AI12" s="26">
        <v>38059.910000000003</v>
      </c>
      <c r="AJ12" s="69">
        <f>+AI12-AH12</f>
        <v>-460.32999999999447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260.5</v>
      </c>
      <c r="C15" s="23">
        <v>0</v>
      </c>
      <c r="D15" s="23">
        <v>98.4</v>
      </c>
      <c r="E15" s="23">
        <v>25</v>
      </c>
      <c r="F15" s="23">
        <v>39</v>
      </c>
      <c r="G15" s="23">
        <v>0</v>
      </c>
      <c r="H15" s="23">
        <v>0</v>
      </c>
      <c r="I15" s="23">
        <v>42</v>
      </c>
      <c r="J15" s="23">
        <v>111.5</v>
      </c>
      <c r="K15" s="23"/>
      <c r="L15" s="23">
        <v>409</v>
      </c>
      <c r="M15" s="23">
        <v>268.8</v>
      </c>
      <c r="N15" s="23">
        <v>89.5</v>
      </c>
      <c r="O15" s="23">
        <v>64.5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1408.2</v>
      </c>
    </row>
    <row r="16" spans="1:36" s="32" customFormat="1" x14ac:dyDescent="0.25">
      <c r="A16" s="30" t="s">
        <v>20</v>
      </c>
      <c r="B16" s="31">
        <v>230</v>
      </c>
      <c r="C16" s="31">
        <v>279</v>
      </c>
      <c r="D16" s="31">
        <v>259</v>
      </c>
      <c r="E16" s="31">
        <v>322</v>
      </c>
      <c r="F16" s="31">
        <v>232</v>
      </c>
      <c r="G16" s="31">
        <v>494</v>
      </c>
      <c r="H16" s="31">
        <v>251</v>
      </c>
      <c r="I16" s="31">
        <v>269</v>
      </c>
      <c r="J16" s="31"/>
      <c r="K16" s="31"/>
      <c r="L16" s="31">
        <v>2</v>
      </c>
      <c r="M16" s="31">
        <v>221</v>
      </c>
      <c r="N16" s="31">
        <v>328</v>
      </c>
      <c r="O16" s="31">
        <v>345</v>
      </c>
      <c r="P16" s="31">
        <v>332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3564</v>
      </c>
      <c r="AJ16" s="70"/>
    </row>
    <row r="17" spans="1:36" s="47" customFormat="1" x14ac:dyDescent="0.25">
      <c r="A17" s="46" t="s">
        <v>27</v>
      </c>
      <c r="B17" s="22">
        <f>B16*$B$8</f>
        <v>1053.4000000000001</v>
      </c>
      <c r="C17" s="22">
        <f>C16*$B$8</f>
        <v>1277.82</v>
      </c>
      <c r="D17" s="22">
        <f t="shared" ref="D17:AG17" si="2">D16*$B$8</f>
        <v>1186.22</v>
      </c>
      <c r="E17" s="22">
        <f t="shared" si="2"/>
        <v>1474.76</v>
      </c>
      <c r="F17" s="22">
        <f t="shared" si="2"/>
        <v>1062.56</v>
      </c>
      <c r="G17" s="22">
        <f t="shared" si="2"/>
        <v>2262.52</v>
      </c>
      <c r="H17" s="22">
        <f t="shared" si="2"/>
        <v>1149.58</v>
      </c>
      <c r="I17" s="22">
        <f t="shared" si="2"/>
        <v>1232.02</v>
      </c>
      <c r="J17" s="22">
        <f t="shared" si="2"/>
        <v>0</v>
      </c>
      <c r="K17" s="22">
        <f t="shared" si="2"/>
        <v>0</v>
      </c>
      <c r="L17" s="22">
        <f t="shared" si="2"/>
        <v>9.16</v>
      </c>
      <c r="M17" s="22">
        <f t="shared" si="2"/>
        <v>1012.1800000000001</v>
      </c>
      <c r="N17" s="22">
        <f t="shared" si="2"/>
        <v>1502.24</v>
      </c>
      <c r="O17" s="22">
        <f t="shared" si="2"/>
        <v>1580.1000000000001</v>
      </c>
      <c r="P17" s="22">
        <f t="shared" si="2"/>
        <v>1520.56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16323.12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230</v>
      </c>
      <c r="C22" s="20">
        <f t="shared" ref="C22:AG23" si="5">+C16+C18+C20</f>
        <v>279</v>
      </c>
      <c r="D22" s="20">
        <f t="shared" si="5"/>
        <v>259</v>
      </c>
      <c r="E22" s="20">
        <f t="shared" si="5"/>
        <v>322</v>
      </c>
      <c r="F22" s="20">
        <f t="shared" si="5"/>
        <v>232</v>
      </c>
      <c r="G22" s="20">
        <f t="shared" si="5"/>
        <v>494</v>
      </c>
      <c r="H22" s="20">
        <f t="shared" si="5"/>
        <v>251</v>
      </c>
      <c r="I22" s="20">
        <f t="shared" si="5"/>
        <v>269</v>
      </c>
      <c r="J22" s="20">
        <f t="shared" si="5"/>
        <v>0</v>
      </c>
      <c r="K22" s="20">
        <f t="shared" si="5"/>
        <v>0</v>
      </c>
      <c r="L22" s="20">
        <f t="shared" si="5"/>
        <v>2</v>
      </c>
      <c r="M22" s="20">
        <f t="shared" si="5"/>
        <v>221</v>
      </c>
      <c r="N22" s="20">
        <f t="shared" si="5"/>
        <v>328</v>
      </c>
      <c r="O22" s="20">
        <f t="shared" si="5"/>
        <v>345</v>
      </c>
      <c r="P22" s="20">
        <f t="shared" si="5"/>
        <v>332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3564</v>
      </c>
    </row>
    <row r="23" spans="1:36" s="47" customFormat="1" x14ac:dyDescent="0.25">
      <c r="A23" s="48" t="s">
        <v>26</v>
      </c>
      <c r="B23" s="19">
        <f>+B17+B19+B21</f>
        <v>1053.4000000000001</v>
      </c>
      <c r="C23" s="19">
        <f t="shared" si="5"/>
        <v>1277.82</v>
      </c>
      <c r="D23" s="19">
        <f t="shared" si="5"/>
        <v>1186.22</v>
      </c>
      <c r="E23" s="19">
        <f t="shared" si="5"/>
        <v>1474.76</v>
      </c>
      <c r="F23" s="19">
        <f t="shared" si="5"/>
        <v>1062.56</v>
      </c>
      <c r="G23" s="19">
        <f t="shared" si="5"/>
        <v>2262.52</v>
      </c>
      <c r="H23" s="19">
        <f t="shared" si="5"/>
        <v>1149.58</v>
      </c>
      <c r="I23" s="19">
        <f t="shared" si="5"/>
        <v>1232.02</v>
      </c>
      <c r="J23" s="19">
        <f t="shared" si="5"/>
        <v>0</v>
      </c>
      <c r="K23" s="19">
        <f t="shared" si="5"/>
        <v>0</v>
      </c>
      <c r="L23" s="19">
        <f t="shared" si="5"/>
        <v>9.16</v>
      </c>
      <c r="M23" s="19">
        <f t="shared" si="5"/>
        <v>1012.1800000000001</v>
      </c>
      <c r="N23" s="19">
        <f t="shared" si="5"/>
        <v>1502.24</v>
      </c>
      <c r="O23" s="19">
        <f t="shared" si="5"/>
        <v>1580.1000000000001</v>
      </c>
      <c r="P23" s="19">
        <f t="shared" si="5"/>
        <v>1520.56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16323.12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19.84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>
        <v>66.95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86.79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90.867199999999997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306.63100000000003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397.4982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19.84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66.95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86.79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90.867199999999997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306.63100000000003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397.4982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14.41</v>
      </c>
      <c r="O40" s="36">
        <v>30.4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44.81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65.997799999999998</v>
      </c>
      <c r="O41" s="22">
        <f t="shared" si="16"/>
        <v>139.232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205.22980000000001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14.41</v>
      </c>
      <c r="O46" s="20">
        <f t="shared" si="19"/>
        <v>30.4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44.81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65.997799999999998</v>
      </c>
      <c r="O47" s="19">
        <f t="shared" si="19"/>
        <v>139.232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205.22980000000001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802.26</v>
      </c>
      <c r="C49" s="44">
        <v>1186.96</v>
      </c>
      <c r="D49" s="44">
        <v>1286.78</v>
      </c>
      <c r="E49" s="44">
        <v>648.91999999999996</v>
      </c>
      <c r="F49" s="44">
        <v>1037.28</v>
      </c>
      <c r="G49" s="44">
        <v>1149.82</v>
      </c>
      <c r="H49" s="44">
        <v>0</v>
      </c>
      <c r="I49" s="44"/>
      <c r="J49" s="44">
        <v>1747.79</v>
      </c>
      <c r="K49" s="44">
        <v>145.29</v>
      </c>
      <c r="L49" s="44">
        <v>1450.37</v>
      </c>
      <c r="M49" s="45">
        <v>1363.64</v>
      </c>
      <c r="N49" s="45">
        <v>1127.03</v>
      </c>
      <c r="O49" s="45">
        <v>635.61</v>
      </c>
      <c r="P49" s="45">
        <v>1049.3599999999999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13631.11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223.06</v>
      </c>
      <c r="C52" s="44"/>
      <c r="D52" s="44"/>
      <c r="E52" s="44">
        <v>380.57</v>
      </c>
      <c r="F52" s="44"/>
      <c r="G52" s="44"/>
      <c r="H52" s="44">
        <v>1104.57</v>
      </c>
      <c r="I52" s="44">
        <v>1006.31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2714.5099999999998</v>
      </c>
    </row>
    <row r="53" spans="1:34" x14ac:dyDescent="0.25">
      <c r="A53" s="17" t="s">
        <v>18</v>
      </c>
      <c r="B53" s="44">
        <v>289.52999999999997</v>
      </c>
      <c r="C53" s="44">
        <v>250.57</v>
      </c>
      <c r="D53" s="44">
        <v>385.09</v>
      </c>
      <c r="E53" s="44">
        <v>333.13</v>
      </c>
      <c r="F53" s="44">
        <v>237.17</v>
      </c>
      <c r="G53" s="44">
        <v>328.07</v>
      </c>
      <c r="H53" s="44">
        <v>271.43</v>
      </c>
      <c r="I53" s="44">
        <v>710.67</v>
      </c>
      <c r="J53" s="44"/>
      <c r="K53" s="44"/>
      <c r="L53" s="44"/>
      <c r="M53" s="45"/>
      <c r="N53" s="45"/>
      <c r="O53" s="45">
        <v>107.18</v>
      </c>
      <c r="P53" s="45">
        <v>404.46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3317.2999999999997</v>
      </c>
    </row>
    <row r="54" spans="1:34" x14ac:dyDescent="0.25">
      <c r="A54" s="17" t="s">
        <v>114</v>
      </c>
      <c r="B54" s="44">
        <v>18.920000000000002</v>
      </c>
      <c r="C54" s="44">
        <v>11.5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>
        <v>16.940000000000001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47.36</v>
      </c>
    </row>
    <row r="55" spans="1:34" x14ac:dyDescent="0.25">
      <c r="A55" s="17" t="s">
        <v>52</v>
      </c>
      <c r="B55" s="44">
        <v>0</v>
      </c>
      <c r="C55" s="44">
        <v>12.1</v>
      </c>
      <c r="D55" s="44">
        <v>108.87</v>
      </c>
      <c r="E55" s="44">
        <v>24.57</v>
      </c>
      <c r="F55" s="44">
        <v>28.47</v>
      </c>
      <c r="G55" s="44">
        <v>85.72</v>
      </c>
      <c r="H55" s="44"/>
      <c r="I55" s="44"/>
      <c r="J55" s="44">
        <v>30.81</v>
      </c>
      <c r="K55" s="44">
        <v>40.880000000000003</v>
      </c>
      <c r="L55" s="44">
        <v>103.52</v>
      </c>
      <c r="M55" s="45">
        <v>164.66</v>
      </c>
      <c r="N55" s="45">
        <v>8.43</v>
      </c>
      <c r="O55" s="45"/>
      <c r="P55" s="45">
        <v>52.32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660.35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12.71</v>
      </c>
      <c r="C58" s="44"/>
      <c r="D58" s="44"/>
      <c r="E58" s="44"/>
      <c r="F58" s="44"/>
      <c r="G58" s="44"/>
      <c r="H58" s="44">
        <v>66.510000000000005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79.22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2660.38</v>
      </c>
      <c r="C64" s="53">
        <f t="shared" ref="C64:AG64" si="21">+C15+C23+C31+C39+C47+C48+C49+C50+C51+C52+C53+C54+C55+C56+C57+C58+C59+C60+C61+C62+C63</f>
        <v>2738.95</v>
      </c>
      <c r="D64" s="53">
        <f t="shared" si="21"/>
        <v>3065.36</v>
      </c>
      <c r="E64" s="53">
        <f t="shared" si="21"/>
        <v>2977.8172000000004</v>
      </c>
      <c r="F64" s="53">
        <f t="shared" si="21"/>
        <v>2404.48</v>
      </c>
      <c r="G64" s="53">
        <f t="shared" si="21"/>
        <v>3826.13</v>
      </c>
      <c r="H64" s="53">
        <f t="shared" si="21"/>
        <v>2592.0899999999997</v>
      </c>
      <c r="I64" s="53">
        <f t="shared" si="21"/>
        <v>2991</v>
      </c>
      <c r="J64" s="53">
        <f t="shared" si="21"/>
        <v>1890.1</v>
      </c>
      <c r="K64" s="53">
        <f t="shared" si="21"/>
        <v>186.17</v>
      </c>
      <c r="L64" s="53">
        <f t="shared" si="21"/>
        <v>1972.05</v>
      </c>
      <c r="M64" s="53">
        <f t="shared" si="21"/>
        <v>2809.2799999999997</v>
      </c>
      <c r="N64" s="53">
        <f t="shared" si="21"/>
        <v>2793.1977999999999</v>
      </c>
      <c r="O64" s="53">
        <f t="shared" si="21"/>
        <v>2543.5619999999999</v>
      </c>
      <c r="P64" s="53">
        <f t="shared" si="21"/>
        <v>3333.3310000000001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38783.897999999994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 t="str">
        <f t="shared" si="22"/>
        <v>CAJA 5 D</v>
      </c>
      <c r="K66" s="55" t="str">
        <f t="shared" si="22"/>
        <v>CAJA 5 N</v>
      </c>
      <c r="L66" s="55" t="str">
        <f t="shared" si="22"/>
        <v>CAJA 5 N</v>
      </c>
      <c r="M66" s="55" t="str">
        <f t="shared" si="22"/>
        <v>CAJA 8 D</v>
      </c>
      <c r="N66" s="55" t="str">
        <f t="shared" si="22"/>
        <v>CAJA 8 N</v>
      </c>
      <c r="O66" s="55" t="str">
        <f t="shared" si="22"/>
        <v>CAJA 9 D</v>
      </c>
      <c r="P66" s="55" t="str">
        <f t="shared" si="22"/>
        <v>CAJA 9 N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2661.59</v>
      </c>
      <c r="C67" s="57">
        <f t="shared" ref="C67:L67" si="23">C12</f>
        <v>2663.36</v>
      </c>
      <c r="D67" s="57">
        <f t="shared" si="23"/>
        <v>3062.07</v>
      </c>
      <c r="E67" s="57">
        <f t="shared" si="23"/>
        <v>2976.01</v>
      </c>
      <c r="F67" s="57">
        <f t="shared" si="23"/>
        <v>2403.35</v>
      </c>
      <c r="G67" s="57">
        <f t="shared" si="23"/>
        <v>3700.84</v>
      </c>
      <c r="H67" s="57">
        <f t="shared" si="23"/>
        <v>2565.06</v>
      </c>
      <c r="I67" s="57">
        <f t="shared" si="23"/>
        <v>2987.05</v>
      </c>
      <c r="J67" s="57">
        <f t="shared" si="23"/>
        <v>1888.28</v>
      </c>
      <c r="K67" s="57">
        <f t="shared" si="23"/>
        <v>186.17</v>
      </c>
      <c r="L67" s="57">
        <f t="shared" si="23"/>
        <v>1970.52</v>
      </c>
      <c r="M67" s="57">
        <f t="shared" si="22"/>
        <v>2808.15</v>
      </c>
      <c r="N67" s="57">
        <f t="shared" si="22"/>
        <v>2788.67</v>
      </c>
      <c r="O67" s="57">
        <f t="shared" si="22"/>
        <v>2542.77</v>
      </c>
      <c r="P67" s="57">
        <f t="shared" si="22"/>
        <v>3316.35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38520.239999999998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2661.59</v>
      </c>
      <c r="C69" s="59">
        <f t="shared" ref="C69:AG69" si="25">+C67+C68</f>
        <v>2663.36</v>
      </c>
      <c r="D69" s="59">
        <f t="shared" si="25"/>
        <v>3062.07</v>
      </c>
      <c r="E69" s="59">
        <f t="shared" si="25"/>
        <v>2976.01</v>
      </c>
      <c r="F69" s="59">
        <f t="shared" si="25"/>
        <v>2403.35</v>
      </c>
      <c r="G69" s="59">
        <f t="shared" si="25"/>
        <v>3700.84</v>
      </c>
      <c r="H69" s="59">
        <f t="shared" si="25"/>
        <v>2565.06</v>
      </c>
      <c r="I69" s="59">
        <f t="shared" si="25"/>
        <v>2987.05</v>
      </c>
      <c r="J69" s="59">
        <f t="shared" si="25"/>
        <v>1888.28</v>
      </c>
      <c r="K69" s="59">
        <f t="shared" si="25"/>
        <v>186.17</v>
      </c>
      <c r="L69" s="59">
        <f t="shared" si="25"/>
        <v>1970.52</v>
      </c>
      <c r="M69" s="59">
        <f t="shared" si="25"/>
        <v>2808.15</v>
      </c>
      <c r="N69" s="59">
        <f t="shared" si="25"/>
        <v>2788.67</v>
      </c>
      <c r="O69" s="59">
        <f t="shared" si="25"/>
        <v>2542.77</v>
      </c>
      <c r="P69" s="59">
        <f t="shared" si="25"/>
        <v>3316.35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38520.239999999998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-1.2100000000000364</v>
      </c>
      <c r="C70" s="57">
        <f t="shared" si="26"/>
        <v>75.589999999999691</v>
      </c>
      <c r="D70" s="57">
        <f t="shared" si="26"/>
        <v>3.2899999999999636</v>
      </c>
      <c r="E70" s="57">
        <f t="shared" si="26"/>
        <v>1.8072000000001935</v>
      </c>
      <c r="F70" s="57">
        <f t="shared" si="26"/>
        <v>1.1300000000001091</v>
      </c>
      <c r="G70" s="57">
        <f t="shared" si="26"/>
        <v>125.28999999999996</v>
      </c>
      <c r="H70" s="57">
        <f t="shared" si="26"/>
        <v>27.029999999999745</v>
      </c>
      <c r="I70" s="57">
        <f t="shared" si="26"/>
        <v>3.9499999999998181</v>
      </c>
      <c r="J70" s="57">
        <f t="shared" si="26"/>
        <v>1.8199999999999363</v>
      </c>
      <c r="K70" s="57">
        <f t="shared" si="26"/>
        <v>0</v>
      </c>
      <c r="L70" s="57">
        <f t="shared" si="26"/>
        <v>1.5299999999999727</v>
      </c>
      <c r="M70" s="57">
        <f t="shared" si="26"/>
        <v>1.1299999999996544</v>
      </c>
      <c r="N70" s="57">
        <f t="shared" si="26"/>
        <v>4.5277999999998428</v>
      </c>
      <c r="O70" s="57">
        <f t="shared" si="26"/>
        <v>0.79199999999991633</v>
      </c>
      <c r="P70" s="57">
        <f t="shared" si="26"/>
        <v>16.981000000000222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263.65799999999899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 t="s">
        <v>124</v>
      </c>
      <c r="H71" s="14" t="s">
        <v>125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2823.04</v>
      </c>
      <c r="C12" s="26">
        <v>4286.76</v>
      </c>
      <c r="D12" s="26">
        <v>1467.91</v>
      </c>
      <c r="E12" s="26">
        <v>3546.6</v>
      </c>
      <c r="F12" s="26">
        <v>1605.71</v>
      </c>
      <c r="G12" s="26">
        <v>819.14</v>
      </c>
      <c r="H12" s="26">
        <v>1363.6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15912.76</v>
      </c>
      <c r="AI12" s="26">
        <v>15681.25</v>
      </c>
      <c r="AJ12" s="69">
        <f>+AI12-AH12</f>
        <v>-231.51000000000022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84</v>
      </c>
      <c r="D15" s="23">
        <v>22.5</v>
      </c>
      <c r="E15" s="23"/>
      <c r="F15" s="23">
        <v>162</v>
      </c>
      <c r="G15" s="23">
        <v>47</v>
      </c>
      <c r="H15" s="23">
        <v>104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419.5</v>
      </c>
    </row>
    <row r="16" spans="1:36" s="32" customFormat="1" x14ac:dyDescent="0.25">
      <c r="A16" s="30" t="s">
        <v>20</v>
      </c>
      <c r="B16" s="31">
        <v>377</v>
      </c>
      <c r="C16" s="31">
        <v>697</v>
      </c>
      <c r="D16" s="31">
        <v>146</v>
      </c>
      <c r="E16" s="31">
        <v>585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1805</v>
      </c>
      <c r="AJ16" s="70"/>
    </row>
    <row r="17" spans="1:36" s="47" customFormat="1" x14ac:dyDescent="0.25">
      <c r="A17" s="46" t="s">
        <v>27</v>
      </c>
      <c r="B17" s="22">
        <f>B16*$B$8</f>
        <v>1726.66</v>
      </c>
      <c r="C17" s="22">
        <f>C16*$B$8</f>
        <v>3192.26</v>
      </c>
      <c r="D17" s="22">
        <f t="shared" ref="D17:AG17" si="2">D16*$B$8</f>
        <v>668.68000000000006</v>
      </c>
      <c r="E17" s="22">
        <f t="shared" si="2"/>
        <v>2679.3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8266.9000000000015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377</v>
      </c>
      <c r="C22" s="20">
        <f t="shared" ref="C22:AG23" si="5">+C16+C18+C20</f>
        <v>697</v>
      </c>
      <c r="D22" s="20">
        <f t="shared" si="5"/>
        <v>146</v>
      </c>
      <c r="E22" s="20">
        <f t="shared" si="5"/>
        <v>585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1805</v>
      </c>
    </row>
    <row r="23" spans="1:36" s="47" customFormat="1" x14ac:dyDescent="0.25">
      <c r="A23" s="48" t="s">
        <v>26</v>
      </c>
      <c r="B23" s="19">
        <f>+B17+B19+B21</f>
        <v>1726.66</v>
      </c>
      <c r="C23" s="19">
        <f t="shared" si="5"/>
        <v>3192.26</v>
      </c>
      <c r="D23" s="19">
        <f t="shared" si="5"/>
        <v>668.68000000000006</v>
      </c>
      <c r="E23" s="19">
        <f t="shared" si="5"/>
        <v>2679.3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8266.9000000000015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37.090000000000003</v>
      </c>
      <c r="C32" s="36"/>
      <c r="D32" s="36"/>
      <c r="E32" s="36">
        <v>18.14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55.230000000000004</v>
      </c>
    </row>
    <row r="33" spans="1:34" s="47" customFormat="1" x14ac:dyDescent="0.25">
      <c r="A33" s="46" t="s">
        <v>35</v>
      </c>
      <c r="B33" s="22">
        <f>B32*$B$8</f>
        <v>169.87220000000002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83.08120000000001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252.95340000000004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37.090000000000003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18.14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55.230000000000004</v>
      </c>
    </row>
    <row r="39" spans="1:34" s="47" customFormat="1" x14ac:dyDescent="0.25">
      <c r="A39" s="48" t="s">
        <v>42</v>
      </c>
      <c r="B39" s="19">
        <f>+B33+B35+B37</f>
        <v>169.87220000000002</v>
      </c>
      <c r="C39" s="19">
        <f t="shared" si="15"/>
        <v>0</v>
      </c>
      <c r="D39" s="19">
        <f t="shared" si="15"/>
        <v>0</v>
      </c>
      <c r="E39" s="19">
        <f t="shared" si="15"/>
        <v>83.08120000000001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252.95340000000004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752.72</v>
      </c>
      <c r="C49" s="44">
        <v>893.11</v>
      </c>
      <c r="D49" s="44">
        <v>716.12</v>
      </c>
      <c r="E49" s="44">
        <v>669.15</v>
      </c>
      <c r="F49" s="44">
        <v>1335.84</v>
      </c>
      <c r="G49" s="44">
        <v>712.86</v>
      </c>
      <c r="H49" s="44">
        <v>1262.42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6342.2199999999993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163.72999999999999</v>
      </c>
      <c r="C53" s="44">
        <v>107.25</v>
      </c>
      <c r="D53" s="44">
        <v>62.99</v>
      </c>
      <c r="E53" s="44">
        <v>107.28</v>
      </c>
      <c r="F53" s="44">
        <v>109.66</v>
      </c>
      <c r="G53" s="44">
        <v>59.82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610.73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23.61</v>
      </c>
      <c r="C55" s="44">
        <v>17.77</v>
      </c>
      <c r="D55" s="44"/>
      <c r="E55" s="44">
        <v>67.31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108.69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2836.5922</v>
      </c>
      <c r="C64" s="53">
        <f t="shared" ref="C64:AG64" si="21">+C15+C23+C31+C39+C47+C48+C49+C50+C51+C52+C53+C54+C55+C56+C57+C58+C59+C60+C61+C62+C63</f>
        <v>4294.3900000000003</v>
      </c>
      <c r="D64" s="53">
        <f t="shared" si="21"/>
        <v>1470.2900000000002</v>
      </c>
      <c r="E64" s="53">
        <f t="shared" si="21"/>
        <v>3606.1212000000005</v>
      </c>
      <c r="F64" s="53">
        <f t="shared" si="21"/>
        <v>1607.5</v>
      </c>
      <c r="G64" s="53">
        <f t="shared" si="21"/>
        <v>819.68000000000006</v>
      </c>
      <c r="H64" s="53">
        <f t="shared" si="21"/>
        <v>1366.42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16000.993400000001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2823.04</v>
      </c>
      <c r="C67" s="57">
        <f t="shared" ref="C67:L67" si="23">C12</f>
        <v>4286.76</v>
      </c>
      <c r="D67" s="57">
        <f t="shared" si="23"/>
        <v>1467.91</v>
      </c>
      <c r="E67" s="57">
        <f t="shared" si="23"/>
        <v>3546.6</v>
      </c>
      <c r="F67" s="57">
        <f t="shared" si="23"/>
        <v>1605.71</v>
      </c>
      <c r="G67" s="57">
        <f t="shared" si="23"/>
        <v>819.14</v>
      </c>
      <c r="H67" s="57">
        <f t="shared" si="23"/>
        <v>1363.6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15912.76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2823.04</v>
      </c>
      <c r="C69" s="59">
        <f t="shared" ref="C69:AG69" si="25">+C67+C68</f>
        <v>4286.76</v>
      </c>
      <c r="D69" s="59">
        <f t="shared" si="25"/>
        <v>1467.91</v>
      </c>
      <c r="E69" s="59">
        <f t="shared" si="25"/>
        <v>3546.6</v>
      </c>
      <c r="F69" s="59">
        <f t="shared" si="25"/>
        <v>1605.71</v>
      </c>
      <c r="G69" s="59">
        <f t="shared" si="25"/>
        <v>819.14</v>
      </c>
      <c r="H69" s="59">
        <f t="shared" si="25"/>
        <v>1363.6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15912.76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13.552200000000084</v>
      </c>
      <c r="C70" s="57">
        <f t="shared" si="26"/>
        <v>7.6300000000001091</v>
      </c>
      <c r="D70" s="57">
        <f t="shared" si="26"/>
        <v>2.3800000000001091</v>
      </c>
      <c r="E70" s="57">
        <f t="shared" si="26"/>
        <v>59.52120000000059</v>
      </c>
      <c r="F70" s="57">
        <f t="shared" si="26"/>
        <v>1.7899999999999636</v>
      </c>
      <c r="G70" s="57">
        <f t="shared" si="26"/>
        <v>0.54000000000007731</v>
      </c>
      <c r="H70" s="57">
        <f t="shared" si="26"/>
        <v>2.8200000000001637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88.233400000001097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 t="s">
        <v>128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2795.82</v>
      </c>
      <c r="C12" s="26">
        <v>3688.01</v>
      </c>
      <c r="D12" s="26">
        <v>1454.23</v>
      </c>
      <c r="E12" s="26">
        <v>1495.36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9433.42</v>
      </c>
      <c r="AI12" s="26">
        <v>9342.44</v>
      </c>
      <c r="AJ12" s="69">
        <f>+AI12-AH12</f>
        <v>-90.979999999999563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279</v>
      </c>
      <c r="C15" s="23">
        <v>265</v>
      </c>
      <c r="D15" s="23">
        <v>215.5</v>
      </c>
      <c r="E15" s="23">
        <v>295.5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1055</v>
      </c>
    </row>
    <row r="16" spans="1:36" s="32" customFormat="1" x14ac:dyDescent="0.25">
      <c r="A16" s="30" t="s">
        <v>20</v>
      </c>
      <c r="B16" s="31">
        <v>332</v>
      </c>
      <c r="C16" s="31">
        <v>347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679</v>
      </c>
      <c r="AJ16" s="70"/>
    </row>
    <row r="17" spans="1:36" s="47" customFormat="1" x14ac:dyDescent="0.25">
      <c r="A17" s="46" t="s">
        <v>27</v>
      </c>
      <c r="B17" s="22">
        <f>B16*$B$8</f>
        <v>1520.56</v>
      </c>
      <c r="C17" s="22">
        <f>C16*$B$8</f>
        <v>1589.26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3109.8199999999997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332</v>
      </c>
      <c r="C22" s="20">
        <f t="shared" ref="C22:AG23" si="5">+C16+C18+C20</f>
        <v>347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679</v>
      </c>
    </row>
    <row r="23" spans="1:36" s="47" customFormat="1" x14ac:dyDescent="0.25">
      <c r="A23" s="48" t="s">
        <v>26</v>
      </c>
      <c r="B23" s="19">
        <f>+B17+B19+B21</f>
        <v>1520.56</v>
      </c>
      <c r="C23" s="19">
        <f t="shared" si="5"/>
        <v>1589.26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3109.8199999999997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91.6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91.6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91.6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91.6</v>
      </c>
    </row>
    <row r="40" spans="1:34" x14ac:dyDescent="0.25">
      <c r="A40" s="13" t="s">
        <v>43</v>
      </c>
      <c r="B40" s="36"/>
      <c r="C40" s="36">
        <v>46.06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46.06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210.95480000000001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210.95480000000001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46.06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46.06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210.95480000000001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210.95480000000001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673.4</v>
      </c>
      <c r="C49" s="44">
        <v>901.24</v>
      </c>
      <c r="D49" s="44">
        <v>748.12</v>
      </c>
      <c r="E49" s="44">
        <v>677.19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2999.95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320.61</v>
      </c>
      <c r="C53" s="44">
        <v>627.66999999999996</v>
      </c>
      <c r="D53" s="44">
        <v>490.14</v>
      </c>
      <c r="E53" s="44">
        <v>453.77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1892.19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</v>
      </c>
      <c r="C55" s="44">
        <v>6.52</v>
      </c>
      <c r="D55" s="44"/>
      <c r="E55" s="44">
        <v>69.89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86.41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2803.57</v>
      </c>
      <c r="C64" s="53">
        <f t="shared" ref="C64:AG64" si="21">+C15+C23+C31+C39+C47+C48+C49+C50+C51+C52+C53+C54+C55+C56+C57+C58+C59+C60+C61+C62+C63</f>
        <v>3692.2447999999999</v>
      </c>
      <c r="D64" s="53">
        <f t="shared" si="21"/>
        <v>1453.76</v>
      </c>
      <c r="E64" s="53">
        <f t="shared" si="21"/>
        <v>1496.3500000000001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9445.9248000000007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2795.82</v>
      </c>
      <c r="C67" s="57">
        <f t="shared" ref="C67:L67" si="23">C12</f>
        <v>3688.01</v>
      </c>
      <c r="D67" s="57">
        <f t="shared" si="23"/>
        <v>1454.23</v>
      </c>
      <c r="E67" s="57">
        <f t="shared" si="23"/>
        <v>1495.36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9433.42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2795.82</v>
      </c>
      <c r="C69" s="59">
        <f t="shared" ref="C69:AG69" si="25">+C67+C68</f>
        <v>3688.01</v>
      </c>
      <c r="D69" s="59">
        <f t="shared" si="25"/>
        <v>1454.23</v>
      </c>
      <c r="E69" s="59">
        <f t="shared" si="25"/>
        <v>1495.36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9433.42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7.75</v>
      </c>
      <c r="C70" s="57">
        <f t="shared" si="26"/>
        <v>4.2347999999997228</v>
      </c>
      <c r="D70" s="57">
        <f t="shared" si="26"/>
        <v>-0.47000000000002728</v>
      </c>
      <c r="E70" s="57">
        <f t="shared" si="26"/>
        <v>0.99000000000023647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12.504799999999932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1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755.68</v>
      </c>
      <c r="C12" s="26">
        <v>990.74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1746.42</v>
      </c>
      <c r="AI12" s="26">
        <v>1735.22</v>
      </c>
      <c r="AJ12" s="69">
        <f>+AI12-AH12</f>
        <v>-11.200000000000045</v>
      </c>
    </row>
    <row r="13" spans="1:36" ht="19.5" customHeight="1" x14ac:dyDescent="0.25">
      <c r="A13" s="25" t="s">
        <v>117</v>
      </c>
      <c r="B13" s="26"/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 t="s">
        <v>126</v>
      </c>
      <c r="AJ13" s="69" t="e">
        <f>+AI13-AH13</f>
        <v>#VALUE!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</v>
      </c>
      <c r="C15" s="23">
        <v>21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</v>
      </c>
    </row>
    <row r="16" spans="1:36" s="32" customFormat="1" x14ac:dyDescent="0.25">
      <c r="A16" s="30" t="s">
        <v>20</v>
      </c>
      <c r="B16" s="31">
        <v>25</v>
      </c>
      <c r="C16" s="31">
        <v>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</v>
      </c>
      <c r="AJ16" s="70"/>
    </row>
    <row r="17" spans="1:36" s="47" customFormat="1" x14ac:dyDescent="0.25">
      <c r="A17" s="46" t="s">
        <v>27</v>
      </c>
      <c r="B17" s="22">
        <f>B16*$B$8</f>
        <v>114.5</v>
      </c>
      <c r="C17" s="22">
        <f>C16*$B$8</f>
        <v>320.60000000000002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435.1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95</v>
      </c>
    </row>
    <row r="23" spans="1:36" s="47" customFormat="1" x14ac:dyDescent="0.25">
      <c r="A23" s="48" t="s">
        <v>26</v>
      </c>
      <c r="B23" s="19">
        <f>+B17+B19+B21</f>
        <v>114.5</v>
      </c>
      <c r="C23" s="19">
        <f t="shared" si="5"/>
        <v>320.60000000000002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435.1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540.96</v>
      </c>
      <c r="C49" s="44">
        <v>636.24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1177.2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3.09</v>
      </c>
      <c r="C53" s="44">
        <v>24.15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27.24</v>
      </c>
    </row>
    <row r="54" spans="1:34" x14ac:dyDescent="0.25">
      <c r="A54" s="17" t="s">
        <v>114</v>
      </c>
      <c r="B54" s="44">
        <v>30.6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30.6</v>
      </c>
    </row>
    <row r="55" spans="1:34" x14ac:dyDescent="0.25">
      <c r="A55" s="17" t="s">
        <v>52</v>
      </c>
      <c r="B55" s="44">
        <v>48.82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48.82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755.97000000000014</v>
      </c>
      <c r="C64" s="53">
        <f t="shared" ref="C64:AG64" si="21">+C15+C23+C31+C39+C47+C48+C49+C50+C51+C52+C53+C54+C55+C56+C57+C58+C59+C60+C61+C62+C63</f>
        <v>1001.99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1757.96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755.68</v>
      </c>
      <c r="C67" s="57">
        <f t="shared" ref="C67:L67" si="23">C12</f>
        <v>990.74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1746.42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755.68</v>
      </c>
      <c r="C69" s="59">
        <f t="shared" ref="C69:AG69" si="25">+C67+C68</f>
        <v>1002.74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1758.42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0.29000000000019099</v>
      </c>
      <c r="C70" s="57">
        <f t="shared" si="26"/>
        <v>-0.75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-0.45999999999980901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E17" sqref="E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1336.49</v>
      </c>
      <c r="C12" s="26">
        <v>667.26</v>
      </c>
      <c r="D12" s="26">
        <v>6983.53</v>
      </c>
      <c r="E12" s="26">
        <v>38.93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9026.2099999999991</v>
      </c>
      <c r="AI12" s="26"/>
      <c r="AJ12" s="69">
        <f>+AI12-AH12</f>
        <v>-9026.2099999999991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33.5</v>
      </c>
      <c r="C15" s="23">
        <v>48.5</v>
      </c>
      <c r="D15" s="23">
        <v>79.5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161.5</v>
      </c>
    </row>
    <row r="16" spans="1:36" s="32" customFormat="1" x14ac:dyDescent="0.25">
      <c r="A16" s="30" t="s">
        <v>20</v>
      </c>
      <c r="B16" s="31">
        <v>158</v>
      </c>
      <c r="C16" s="31">
        <v>97</v>
      </c>
      <c r="D16" s="31">
        <v>852</v>
      </c>
      <c r="E16" s="31">
        <v>10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1117</v>
      </c>
      <c r="AJ16" s="70"/>
    </row>
    <row r="17" spans="1:36" s="47" customFormat="1" x14ac:dyDescent="0.25">
      <c r="A17" s="46" t="s">
        <v>27</v>
      </c>
      <c r="B17" s="22">
        <f>B16*$B$8</f>
        <v>723.64</v>
      </c>
      <c r="C17" s="22">
        <f>C16*$B$8</f>
        <v>444.26</v>
      </c>
      <c r="D17" s="22">
        <f t="shared" ref="D17:AG17" si="2">D16*$B$8</f>
        <v>3902.16</v>
      </c>
      <c r="E17" s="22">
        <f t="shared" si="2"/>
        <v>45.8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5115.8599999999997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158</v>
      </c>
      <c r="C22" s="20">
        <f t="shared" ref="C22:AG23" si="5">+C16+C18+C20</f>
        <v>97</v>
      </c>
      <c r="D22" s="20">
        <f t="shared" si="5"/>
        <v>852</v>
      </c>
      <c r="E22" s="20">
        <f t="shared" si="5"/>
        <v>10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1117</v>
      </c>
    </row>
    <row r="23" spans="1:36" s="47" customFormat="1" x14ac:dyDescent="0.25">
      <c r="A23" s="48" t="s">
        <v>26</v>
      </c>
      <c r="B23" s="19">
        <f>+B17+B19+B21</f>
        <v>723.64</v>
      </c>
      <c r="C23" s="19">
        <f t="shared" si="5"/>
        <v>444.26</v>
      </c>
      <c r="D23" s="19">
        <f t="shared" si="5"/>
        <v>3902.16</v>
      </c>
      <c r="E23" s="19">
        <f t="shared" si="5"/>
        <v>45.8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5115.8599999999997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25.4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25.4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116.33199999999999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116.33199999999999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25.4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116.33199999999999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116.33199999999999</v>
      </c>
    </row>
    <row r="40" spans="1:34" x14ac:dyDescent="0.25">
      <c r="A40" s="13" t="s">
        <v>43</v>
      </c>
      <c r="B40" s="36">
        <v>11</v>
      </c>
      <c r="C40" s="36"/>
      <c r="D40" s="36">
        <v>8.1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19.100000000000001</v>
      </c>
    </row>
    <row r="41" spans="1:34" s="47" customFormat="1" x14ac:dyDescent="0.25">
      <c r="A41" s="46" t="s">
        <v>44</v>
      </c>
      <c r="B41" s="22">
        <f>B40*$B$8</f>
        <v>50.38</v>
      </c>
      <c r="C41" s="22">
        <f t="shared" ref="C41:AG41" si="16">C40*$B$8</f>
        <v>0</v>
      </c>
      <c r="D41" s="22">
        <f t="shared" si="16"/>
        <v>37.097999999999999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87.478000000000009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</v>
      </c>
      <c r="C46" s="20">
        <f t="shared" ref="C46:AG47" si="19">+C40+C42+C44</f>
        <v>0</v>
      </c>
      <c r="D46" s="20">
        <f t="shared" si="19"/>
        <v>8.1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19.100000000000001</v>
      </c>
    </row>
    <row r="47" spans="1:34" s="47" customFormat="1" x14ac:dyDescent="0.25">
      <c r="A47" s="48" t="s">
        <v>48</v>
      </c>
      <c r="B47" s="19">
        <f>+B41+B43+B45</f>
        <v>50.38</v>
      </c>
      <c r="C47" s="19">
        <f t="shared" si="19"/>
        <v>0</v>
      </c>
      <c r="D47" s="19">
        <f t="shared" si="19"/>
        <v>37.097999999999999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87.478000000000009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382.96</v>
      </c>
      <c r="C49" s="44">
        <v>53.91</v>
      </c>
      <c r="D49" s="44">
        <v>2532.5700000000002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2969.44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146.31</v>
      </c>
      <c r="C53" s="44"/>
      <c r="D53" s="44">
        <v>320.58999999999997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466.9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121.81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121.81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1336.79</v>
      </c>
      <c r="C64" s="53">
        <f t="shared" ref="C64:AG64" si="21">+C15+C23+C31+C39+C47+C48+C49+C50+C51+C52+C53+C54+C55+C56+C57+C58+C59+C60+C61+C62+C63</f>
        <v>668.48</v>
      </c>
      <c r="D64" s="53">
        <f t="shared" si="21"/>
        <v>6988.25</v>
      </c>
      <c r="E64" s="53">
        <f t="shared" si="21"/>
        <v>45.8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9039.32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1336.49</v>
      </c>
      <c r="C67" s="57">
        <f t="shared" ref="C67:L67" si="23">C12</f>
        <v>667.26</v>
      </c>
      <c r="D67" s="57">
        <f t="shared" si="23"/>
        <v>6983.53</v>
      </c>
      <c r="E67" s="57">
        <f t="shared" si="23"/>
        <v>38.93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9026.2099999999991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1336.49</v>
      </c>
      <c r="C69" s="59">
        <f t="shared" ref="C69:AG69" si="25">+C67+C68</f>
        <v>667.26</v>
      </c>
      <c r="D69" s="59">
        <f t="shared" si="25"/>
        <v>6983.53</v>
      </c>
      <c r="E69" s="59">
        <f t="shared" si="25"/>
        <v>38.93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9026.2099999999991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0.29999999999995453</v>
      </c>
      <c r="C70" s="57">
        <f t="shared" si="26"/>
        <v>1.2200000000000273</v>
      </c>
      <c r="D70" s="57">
        <f t="shared" si="26"/>
        <v>4.7200000000002547</v>
      </c>
      <c r="E70" s="57">
        <f t="shared" si="26"/>
        <v>6.8699999999999974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13.110000000000234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2022-05-09T17:13:00Z</dcterms:modified>
</cp:coreProperties>
</file>