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VEDA-P\Desktop\"/>
    </mc:Choice>
  </mc:AlternateContent>
  <xr:revisionPtr revIDLastSave="0" documentId="13_ncr:1_{0FA9A596-A98E-490F-95C2-42CB108FE831}" xr6:coauthVersionLast="45" xr6:coauthVersionMax="45" xr10:uidLastSave="{00000000-0000-0000-0000-000000000000}"/>
  <bookViews>
    <workbookView xWindow="-120" yWindow="-120" windowWidth="20730" windowHeight="11160" tabRatio="783" xr2:uid="{00000000-000D-0000-FFFF-FFFF00000000}"/>
  </bookViews>
  <sheets>
    <sheet name="TOTALES" sheetId="5" r:id="rId1"/>
    <sheet name="04143192117" sheetId="3" state="hidden" r:id="rId2"/>
    <sheet name="04242099286" sheetId="6" r:id="rId3"/>
    <sheet name="Hoja1" sheetId="15" state="hidden" r:id="rId4"/>
    <sheet name="04143182190" sheetId="7" state="hidden" r:id="rId5"/>
    <sheet name="04242061519" sheetId="8" state="hidden" r:id="rId6"/>
    <sheet name="04241083350" sheetId="9" r:id="rId7"/>
    <sheet name="04241815693" sheetId="10" r:id="rId8"/>
    <sheet name="04128128014" sheetId="12" r:id="rId9"/>
    <sheet name="04128124511" sheetId="13" r:id="rId10"/>
    <sheet name="04241102899" sheetId="22" r:id="rId11"/>
    <sheet name="04128113024" sheetId="14" r:id="rId12"/>
    <sheet name="04242099312" sheetId="24" r:id="rId13"/>
    <sheet name="Hoja2" sheetId="25" r:id="rId14"/>
  </sheets>
  <definedNames>
    <definedName name="OPERACION">TOTALES!$M$3:$M$4</definedName>
    <definedName name="SALDO_INICIAL" comment="04241102899" localSheetId="10">#REF!</definedName>
  </definedNames>
  <calcPr calcId="181029"/>
</workbook>
</file>

<file path=xl/calcChain.xml><?xml version="1.0" encoding="utf-8"?>
<calcChain xmlns="http://schemas.openxmlformats.org/spreadsheetml/2006/main">
  <c r="H10" i="5" l="1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 l="1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M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G79" i="10"/>
  <c r="K79" i="10"/>
  <c r="L79" i="10"/>
  <c r="M79" i="10"/>
  <c r="G80" i="10"/>
  <c r="G81" i="10" s="1"/>
  <c r="G82" i="10" s="1"/>
  <c r="G83" i="10" s="1"/>
  <c r="G84" i="10" s="1"/>
  <c r="G85" i="10" s="1"/>
  <c r="G86" i="10" s="1"/>
  <c r="G87" i="10" s="1"/>
  <c r="G88" i="10" s="1"/>
  <c r="G89" i="10" s="1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s="1"/>
  <c r="G101" i="10" s="1"/>
  <c r="G102" i="10" s="1"/>
  <c r="G103" i="10" s="1"/>
  <c r="G104" i="10" s="1"/>
  <c r="G105" i="10" s="1"/>
  <c r="G106" i="10" s="1"/>
  <c r="G107" i="10" s="1"/>
  <c r="G108" i="10" s="1"/>
  <c r="K80" i="10"/>
  <c r="L80" i="10"/>
  <c r="H57" i="22" l="1"/>
  <c r="H78" i="14"/>
  <c r="G39" i="9" l="1"/>
  <c r="G15" i="5" l="1"/>
  <c r="L60" i="10" l="1"/>
  <c r="L61" i="10"/>
  <c r="L62" i="10"/>
  <c r="L63" i="10"/>
  <c r="L64" i="10"/>
  <c r="L65" i="10"/>
  <c r="L66" i="10"/>
  <c r="L67" i="10"/>
  <c r="M81" i="13" l="1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80" i="13"/>
  <c r="B285" i="5" l="1"/>
  <c r="B283" i="5"/>
  <c r="B279" i="5" l="1"/>
  <c r="H15" i="5" l="1"/>
  <c r="M74" i="13" l="1"/>
  <c r="M75" i="13"/>
  <c r="M76" i="13"/>
  <c r="M77" i="13"/>
  <c r="M78" i="13"/>
  <c r="M79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L64" i="14" l="1"/>
  <c r="L92" i="12" l="1"/>
  <c r="L93" i="12"/>
  <c r="L94" i="12"/>
  <c r="L95" i="12"/>
  <c r="L96" i="12"/>
  <c r="L97" i="12"/>
  <c r="L98" i="12"/>
  <c r="L99" i="12"/>
  <c r="G18" i="9" l="1"/>
  <c r="Q55" i="22" l="1"/>
  <c r="P53" i="22"/>
  <c r="D8" i="5" l="1"/>
  <c r="C8" i="5"/>
  <c r="F7" i="5"/>
  <c r="G7" i="5"/>
  <c r="A8" i="5" l="1"/>
  <c r="L38" i="13" l="1"/>
  <c r="M27" i="24" l="1"/>
  <c r="M20" i="22" l="1"/>
  <c r="G11" i="22" l="1"/>
  <c r="G12" i="22" s="1"/>
  <c r="M10" i="24" l="1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76" i="24"/>
  <c r="M77" i="24"/>
  <c r="M78" i="24"/>
  <c r="M79" i="24"/>
  <c r="M80" i="24"/>
  <c r="M9" i="2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2" i="14"/>
  <c r="M113" i="14"/>
  <c r="M114" i="14"/>
  <c r="M115" i="14"/>
  <c r="M116" i="14"/>
  <c r="M117" i="14"/>
  <c r="M118" i="14"/>
  <c r="M119" i="14"/>
  <c r="M120" i="14"/>
  <c r="M121" i="14"/>
  <c r="M122" i="14"/>
  <c r="M123" i="14"/>
  <c r="M124" i="14"/>
  <c r="M125" i="14"/>
  <c r="M126" i="14"/>
  <c r="M127" i="14"/>
  <c r="M128" i="14"/>
  <c r="M129" i="14"/>
  <c r="M130" i="14"/>
  <c r="M131" i="14"/>
  <c r="M132" i="14"/>
  <c r="M133" i="14"/>
  <c r="M134" i="14"/>
  <c r="M135" i="14"/>
  <c r="M136" i="14"/>
  <c r="M137" i="14"/>
  <c r="M138" i="14"/>
  <c r="M139" i="14"/>
  <c r="M140" i="14"/>
  <c r="M141" i="14"/>
  <c r="M142" i="14"/>
  <c r="M143" i="14"/>
  <c r="M144" i="14"/>
  <c r="M145" i="14"/>
  <c r="M146" i="14"/>
  <c r="M147" i="14"/>
  <c r="M148" i="14"/>
  <c r="M149" i="14"/>
  <c r="M150" i="14"/>
  <c r="M151" i="14"/>
  <c r="M152" i="14"/>
  <c r="M153" i="14"/>
  <c r="M154" i="14"/>
  <c r="M155" i="14"/>
  <c r="M156" i="14"/>
  <c r="M157" i="14"/>
  <c r="M158" i="14"/>
  <c r="M159" i="14"/>
  <c r="M160" i="14"/>
  <c r="M161" i="14"/>
  <c r="M162" i="14"/>
  <c r="M163" i="14"/>
  <c r="M164" i="14"/>
  <c r="M165" i="14"/>
  <c r="M166" i="14"/>
  <c r="M167" i="14"/>
  <c r="M168" i="14"/>
  <c r="M169" i="14"/>
  <c r="M170" i="14"/>
  <c r="M171" i="14"/>
  <c r="M172" i="14"/>
  <c r="M173" i="14"/>
  <c r="M174" i="14"/>
  <c r="M175" i="14"/>
  <c r="M176" i="14"/>
  <c r="M177" i="14"/>
  <c r="M178" i="14"/>
  <c r="M179" i="14"/>
  <c r="M180" i="14"/>
  <c r="M181" i="14"/>
  <c r="M182" i="14"/>
  <c r="M183" i="14"/>
  <c r="M184" i="14"/>
  <c r="M185" i="14"/>
  <c r="M186" i="14"/>
  <c r="M187" i="14"/>
  <c r="M188" i="14"/>
  <c r="M189" i="14"/>
  <c r="M190" i="14"/>
  <c r="M191" i="14"/>
  <c r="M192" i="14"/>
  <c r="M193" i="14"/>
  <c r="M194" i="14"/>
  <c r="M195" i="14"/>
  <c r="M196" i="14"/>
  <c r="M197" i="14"/>
  <c r="M198" i="14"/>
  <c r="M199" i="14"/>
  <c r="M200" i="14"/>
  <c r="M201" i="14"/>
  <c r="M202" i="14"/>
  <c r="M203" i="14"/>
  <c r="M204" i="14"/>
  <c r="M205" i="14"/>
  <c r="M206" i="14"/>
  <c r="M207" i="14"/>
  <c r="M208" i="14"/>
  <c r="M209" i="14"/>
  <c r="M210" i="14"/>
  <c r="M211" i="14"/>
  <c r="M212" i="14"/>
  <c r="M213" i="14"/>
  <c r="M214" i="14"/>
  <c r="M215" i="14"/>
  <c r="M216" i="14"/>
  <c r="M217" i="14"/>
  <c r="M218" i="14"/>
  <c r="M219" i="14"/>
  <c r="M220" i="14"/>
  <c r="M221" i="14"/>
  <c r="M222" i="14"/>
  <c r="M223" i="14"/>
  <c r="M224" i="14"/>
  <c r="M225" i="14"/>
  <c r="M226" i="14"/>
  <c r="M227" i="14"/>
  <c r="M228" i="14"/>
  <c r="M229" i="14"/>
  <c r="M230" i="14"/>
  <c r="M231" i="14"/>
  <c r="M232" i="14"/>
  <c r="M233" i="14"/>
  <c r="M234" i="14"/>
  <c r="M235" i="14"/>
  <c r="M236" i="14"/>
  <c r="M237" i="14"/>
  <c r="M238" i="14"/>
  <c r="M239" i="14"/>
  <c r="M240" i="14"/>
  <c r="M241" i="14"/>
  <c r="M242" i="14"/>
  <c r="M243" i="14"/>
  <c r="M244" i="14"/>
  <c r="M245" i="14"/>
  <c r="M246" i="14"/>
  <c r="M247" i="14"/>
  <c r="M248" i="14"/>
  <c r="M249" i="14"/>
  <c r="M250" i="14"/>
  <c r="M251" i="14"/>
  <c r="M252" i="14"/>
  <c r="M253" i="14"/>
  <c r="M254" i="14"/>
  <c r="M255" i="14"/>
  <c r="M256" i="14"/>
  <c r="M257" i="14"/>
  <c r="M258" i="14"/>
  <c r="M259" i="14"/>
  <c r="M260" i="14"/>
  <c r="M261" i="14"/>
  <c r="M262" i="14"/>
  <c r="M263" i="14"/>
  <c r="M264" i="14"/>
  <c r="M265" i="14"/>
  <c r="M266" i="14"/>
  <c r="M267" i="14"/>
  <c r="M268" i="14"/>
  <c r="M269" i="14"/>
  <c r="M270" i="14"/>
  <c r="M271" i="14"/>
  <c r="M272" i="14"/>
  <c r="M273" i="14"/>
  <c r="M274" i="14"/>
  <c r="M275" i="14"/>
  <c r="M276" i="14"/>
  <c r="M277" i="14"/>
  <c r="M278" i="14"/>
  <c r="M279" i="14"/>
  <c r="M280" i="14"/>
  <c r="M281" i="14"/>
  <c r="M282" i="14"/>
  <c r="M283" i="14"/>
  <c r="M284" i="14"/>
  <c r="M285" i="14"/>
  <c r="M286" i="14"/>
  <c r="M287" i="14"/>
  <c r="M288" i="14"/>
  <c r="M289" i="14"/>
  <c r="M290" i="14"/>
  <c r="M291" i="14"/>
  <c r="M292" i="14"/>
  <c r="M293" i="14"/>
  <c r="M294" i="14"/>
  <c r="M295" i="14"/>
  <c r="M296" i="14"/>
  <c r="M297" i="14"/>
  <c r="M298" i="14"/>
  <c r="M299" i="14"/>
  <c r="M300" i="14"/>
  <c r="M301" i="14"/>
  <c r="M302" i="14"/>
  <c r="M303" i="14"/>
  <c r="M304" i="14"/>
  <c r="M305" i="14"/>
  <c r="M306" i="14"/>
  <c r="M307" i="14"/>
  <c r="M308" i="14"/>
  <c r="M309" i="14"/>
  <c r="M310" i="14"/>
  <c r="M311" i="14"/>
  <c r="M312" i="14"/>
  <c r="M313" i="14"/>
  <c r="M314" i="14"/>
  <c r="M315" i="14"/>
  <c r="M316" i="14"/>
  <c r="M317" i="14"/>
  <c r="M318" i="14"/>
  <c r="M319" i="14"/>
  <c r="M320" i="14"/>
  <c r="M321" i="14"/>
  <c r="M322" i="14"/>
  <c r="M323" i="14"/>
  <c r="M324" i="14"/>
  <c r="M325" i="14"/>
  <c r="M326" i="14"/>
  <c r="M327" i="14"/>
  <c r="M328" i="14"/>
  <c r="M329" i="14"/>
  <c r="M330" i="14"/>
  <c r="M331" i="14"/>
  <c r="M332" i="14"/>
  <c r="M333" i="14"/>
  <c r="M334" i="14"/>
  <c r="M335" i="14"/>
  <c r="M336" i="14"/>
  <c r="M337" i="14"/>
  <c r="M338" i="14"/>
  <c r="M339" i="14"/>
  <c r="M340" i="14"/>
  <c r="M341" i="14"/>
  <c r="M342" i="14"/>
  <c r="M343" i="14"/>
  <c r="M344" i="14"/>
  <c r="M345" i="14"/>
  <c r="M346" i="14"/>
  <c r="M347" i="14"/>
  <c r="M348" i="14"/>
  <c r="M349" i="14"/>
  <c r="M350" i="14"/>
  <c r="M351" i="14"/>
  <c r="M352" i="14"/>
  <c r="M353" i="14"/>
  <c r="M354" i="14"/>
  <c r="M355" i="14"/>
  <c r="M356" i="14"/>
  <c r="M357" i="14"/>
  <c r="M358" i="14"/>
  <c r="M359" i="14"/>
  <c r="M360" i="14"/>
  <c r="M361" i="14"/>
  <c r="M362" i="14"/>
  <c r="M363" i="14"/>
  <c r="M364" i="14"/>
  <c r="M365" i="14"/>
  <c r="M366" i="14"/>
  <c r="M367" i="14"/>
  <c r="M368" i="14"/>
  <c r="M369" i="14"/>
  <c r="M370" i="14"/>
  <c r="M371" i="14"/>
  <c r="M372" i="14"/>
  <c r="M373" i="14"/>
  <c r="M374" i="14"/>
  <c r="M375" i="14"/>
  <c r="M376" i="14"/>
  <c r="M377" i="14"/>
  <c r="M378" i="14"/>
  <c r="M379" i="14"/>
  <c r="M380" i="14"/>
  <c r="M381" i="14"/>
  <c r="M382" i="14"/>
  <c r="M383" i="14"/>
  <c r="M384" i="14"/>
  <c r="M385" i="14"/>
  <c r="M386" i="14"/>
  <c r="M387" i="14"/>
  <c r="M388" i="14"/>
  <c r="M389" i="14"/>
  <c r="M390" i="14"/>
  <c r="M391" i="14"/>
  <c r="M392" i="14"/>
  <c r="M393" i="14"/>
  <c r="M394" i="14"/>
  <c r="M395" i="14"/>
  <c r="M396" i="14"/>
  <c r="M397" i="14"/>
  <c r="M398" i="14"/>
  <c r="M399" i="14"/>
  <c r="M400" i="14"/>
  <c r="M401" i="14"/>
  <c r="M402" i="14"/>
  <c r="M403" i="14"/>
  <c r="M404" i="14"/>
  <c r="M405" i="14"/>
  <c r="M406" i="14"/>
  <c r="M407" i="14"/>
  <c r="M408" i="14"/>
  <c r="M409" i="14"/>
  <c r="M410" i="14"/>
  <c r="M411" i="14"/>
  <c r="M412" i="14"/>
  <c r="M413" i="14"/>
  <c r="M414" i="14"/>
  <c r="M415" i="14"/>
  <c r="M416" i="14"/>
  <c r="M417" i="14"/>
  <c r="M418" i="14"/>
  <c r="M419" i="14"/>
  <c r="M420" i="14"/>
  <c r="M421" i="14"/>
  <c r="M422" i="14"/>
  <c r="M423" i="14"/>
  <c r="M424" i="14"/>
  <c r="M425" i="14"/>
  <c r="M426" i="14"/>
  <c r="M427" i="14"/>
  <c r="M428" i="14"/>
  <c r="M429" i="14"/>
  <c r="M430" i="14"/>
  <c r="M431" i="14"/>
  <c r="M432" i="14"/>
  <c r="M433" i="14"/>
  <c r="M434" i="14"/>
  <c r="M435" i="14"/>
  <c r="M436" i="14"/>
  <c r="M437" i="14"/>
  <c r="M438" i="14"/>
  <c r="M439" i="14"/>
  <c r="M440" i="14"/>
  <c r="M441" i="14"/>
  <c r="M442" i="14"/>
  <c r="M443" i="14"/>
  <c r="M444" i="14"/>
  <c r="M445" i="14"/>
  <c r="M446" i="14"/>
  <c r="M447" i="14"/>
  <c r="M448" i="14"/>
  <c r="M449" i="14"/>
  <c r="M450" i="14"/>
  <c r="M451" i="14"/>
  <c r="M452" i="14"/>
  <c r="M453" i="14"/>
  <c r="M454" i="14"/>
  <c r="M455" i="14"/>
  <c r="M456" i="14"/>
  <c r="M457" i="14"/>
  <c r="M458" i="14"/>
  <c r="M459" i="14"/>
  <c r="M460" i="14"/>
  <c r="M461" i="14"/>
  <c r="M462" i="14"/>
  <c r="M463" i="14"/>
  <c r="M464" i="14"/>
  <c r="M465" i="14"/>
  <c r="M466" i="14"/>
  <c r="M467" i="14"/>
  <c r="M468" i="14"/>
  <c r="M469" i="14"/>
  <c r="M470" i="14"/>
  <c r="M471" i="14"/>
  <c r="M472" i="14"/>
  <c r="M473" i="14"/>
  <c r="M474" i="14"/>
  <c r="M475" i="14"/>
  <c r="M476" i="14"/>
  <c r="M477" i="14"/>
  <c r="M478" i="14"/>
  <c r="M479" i="14"/>
  <c r="M480" i="14"/>
  <c r="M481" i="14"/>
  <c r="M482" i="14"/>
  <c r="M483" i="14"/>
  <c r="M484" i="14"/>
  <c r="M485" i="14"/>
  <c r="M486" i="14"/>
  <c r="M487" i="14"/>
  <c r="M488" i="14"/>
  <c r="M489" i="14"/>
  <c r="M490" i="14"/>
  <c r="M491" i="14"/>
  <c r="M492" i="14"/>
  <c r="M493" i="14"/>
  <c r="M494" i="14"/>
  <c r="M495" i="14"/>
  <c r="M496" i="14"/>
  <c r="M497" i="14"/>
  <c r="M498" i="14"/>
  <c r="M499" i="14"/>
  <c r="M500" i="14"/>
  <c r="M501" i="14"/>
  <c r="M502" i="14"/>
  <c r="M503" i="14"/>
  <c r="M504" i="14"/>
  <c r="M505" i="14"/>
  <c r="M506" i="14"/>
  <c r="M507" i="14"/>
  <c r="M508" i="14"/>
  <c r="M509" i="14"/>
  <c r="M510" i="14"/>
  <c r="M511" i="14"/>
  <c r="M512" i="14"/>
  <c r="M513" i="14"/>
  <c r="M514" i="14"/>
  <c r="M515" i="14"/>
  <c r="M516" i="14"/>
  <c r="M517" i="14"/>
  <c r="M518" i="14"/>
  <c r="M519" i="14"/>
  <c r="M520" i="14"/>
  <c r="M521" i="14"/>
  <c r="M522" i="14"/>
  <c r="M523" i="14"/>
  <c r="M524" i="14"/>
  <c r="M525" i="14"/>
  <c r="M526" i="14"/>
  <c r="M527" i="14"/>
  <c r="M528" i="14"/>
  <c r="M529" i="14"/>
  <c r="M530" i="14"/>
  <c r="M531" i="14"/>
  <c r="M532" i="14"/>
  <c r="M533" i="14"/>
  <c r="M534" i="14"/>
  <c r="M535" i="14"/>
  <c r="M536" i="14"/>
  <c r="M537" i="14"/>
  <c r="M538" i="14"/>
  <c r="M539" i="14"/>
  <c r="M540" i="14"/>
  <c r="M541" i="14"/>
  <c r="M542" i="14"/>
  <c r="M543" i="14"/>
  <c r="M544" i="14"/>
  <c r="M545" i="14"/>
  <c r="M546" i="14"/>
  <c r="M547" i="14"/>
  <c r="M548" i="14"/>
  <c r="M549" i="14"/>
  <c r="M550" i="14"/>
  <c r="M551" i="14"/>
  <c r="M552" i="14"/>
  <c r="M553" i="14"/>
  <c r="M554" i="14"/>
  <c r="M555" i="14"/>
  <c r="M556" i="14"/>
  <c r="M557" i="14"/>
  <c r="M558" i="14"/>
  <c r="M559" i="14"/>
  <c r="M560" i="14"/>
  <c r="M561" i="14"/>
  <c r="M562" i="14"/>
  <c r="M563" i="14"/>
  <c r="M564" i="14"/>
  <c r="M565" i="14"/>
  <c r="M566" i="14"/>
  <c r="M567" i="14"/>
  <c r="M568" i="14"/>
  <c r="M569" i="14"/>
  <c r="M570" i="14"/>
  <c r="M571" i="14"/>
  <c r="M572" i="14"/>
  <c r="M573" i="14"/>
  <c r="M574" i="14"/>
  <c r="M575" i="14"/>
  <c r="M576" i="14"/>
  <c r="M577" i="14"/>
  <c r="M578" i="14"/>
  <c r="M579" i="14"/>
  <c r="M580" i="14"/>
  <c r="M581" i="14"/>
  <c r="M582" i="14"/>
  <c r="M583" i="14"/>
  <c r="M584" i="14"/>
  <c r="M585" i="14"/>
  <c r="M586" i="14"/>
  <c r="M587" i="14"/>
  <c r="M588" i="14"/>
  <c r="M589" i="14"/>
  <c r="M590" i="14"/>
  <c r="M591" i="14"/>
  <c r="M592" i="14"/>
  <c r="M593" i="14"/>
  <c r="M594" i="14"/>
  <c r="M595" i="14"/>
  <c r="M596" i="14"/>
  <c r="M597" i="14"/>
  <c r="M598" i="14"/>
  <c r="M599" i="14"/>
  <c r="M600" i="14"/>
  <c r="M601" i="14"/>
  <c r="M602" i="14"/>
  <c r="M603" i="14"/>
  <c r="M604" i="14"/>
  <c r="M605" i="14"/>
  <c r="M606" i="14"/>
  <c r="M607" i="14"/>
  <c r="M608" i="14"/>
  <c r="M609" i="14"/>
  <c r="M610" i="14"/>
  <c r="M611" i="14"/>
  <c r="M612" i="14"/>
  <c r="M613" i="14"/>
  <c r="M614" i="14"/>
  <c r="M615" i="14"/>
  <c r="M8" i="14"/>
  <c r="M10" i="22"/>
  <c r="M11" i="22"/>
  <c r="M12" i="22"/>
  <c r="M13" i="22"/>
  <c r="M14" i="22"/>
  <c r="M15" i="22"/>
  <c r="M16" i="22"/>
  <c r="M17" i="22"/>
  <c r="M18" i="22"/>
  <c r="M19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06" i="12"/>
  <c r="M207" i="12"/>
  <c r="M208" i="12"/>
  <c r="M209" i="12"/>
  <c r="M210" i="12"/>
  <c r="M211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8" i="12"/>
  <c r="M319" i="12"/>
  <c r="M320" i="12"/>
  <c r="M321" i="12"/>
  <c r="M322" i="12"/>
  <c r="M323" i="12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5" i="10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5" i="9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9" i="22" l="1"/>
  <c r="G13" i="22" l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B10" i="5" l="1"/>
  <c r="A10" i="5"/>
  <c r="B3" i="5"/>
  <c r="C4" i="5"/>
  <c r="B7" i="5"/>
  <c r="B6" i="5"/>
  <c r="B5" i="5"/>
  <c r="B4" i="5"/>
  <c r="A4" i="5"/>
  <c r="D4" i="5"/>
  <c r="A5" i="5"/>
  <c r="A3" i="5"/>
  <c r="B9" i="5" l="1"/>
  <c r="B12" i="5"/>
  <c r="B11" i="5"/>
  <c r="L80" i="24"/>
  <c r="K80" i="24"/>
  <c r="L79" i="24"/>
  <c r="K79" i="24"/>
  <c r="L78" i="24"/>
  <c r="K78" i="24"/>
  <c r="L77" i="24"/>
  <c r="K77" i="24"/>
  <c r="L76" i="24"/>
  <c r="K76" i="24"/>
  <c r="L75" i="24"/>
  <c r="K75" i="24"/>
  <c r="L74" i="24"/>
  <c r="K74" i="24"/>
  <c r="L73" i="24"/>
  <c r="K73" i="24"/>
  <c r="L72" i="24"/>
  <c r="K72" i="24"/>
  <c r="L71" i="24"/>
  <c r="K71" i="24"/>
  <c r="L70" i="24"/>
  <c r="K70" i="24"/>
  <c r="L69" i="24"/>
  <c r="K69" i="24"/>
  <c r="L68" i="24"/>
  <c r="K68" i="24"/>
  <c r="L67" i="24"/>
  <c r="K67" i="24"/>
  <c r="L66" i="24"/>
  <c r="K66" i="24"/>
  <c r="L65" i="24"/>
  <c r="K65" i="24"/>
  <c r="L64" i="24"/>
  <c r="K64" i="24"/>
  <c r="L63" i="24"/>
  <c r="K63" i="24"/>
  <c r="L62" i="24"/>
  <c r="K62" i="24"/>
  <c r="L61" i="24"/>
  <c r="K61" i="24"/>
  <c r="L60" i="24"/>
  <c r="K60" i="24"/>
  <c r="L59" i="24"/>
  <c r="K59" i="24"/>
  <c r="L58" i="24"/>
  <c r="K58" i="24"/>
  <c r="L57" i="24"/>
  <c r="K57" i="24"/>
  <c r="L56" i="24"/>
  <c r="K56" i="24"/>
  <c r="L55" i="24"/>
  <c r="K55" i="24"/>
  <c r="L54" i="24"/>
  <c r="K54" i="24"/>
  <c r="L53" i="24"/>
  <c r="K53" i="24"/>
  <c r="L52" i="24"/>
  <c r="K52" i="24"/>
  <c r="L51" i="24"/>
  <c r="K51" i="24"/>
  <c r="L50" i="24"/>
  <c r="K50" i="24"/>
  <c r="L49" i="24"/>
  <c r="K49" i="24"/>
  <c r="L48" i="24"/>
  <c r="K48" i="24"/>
  <c r="L47" i="24"/>
  <c r="K47" i="24"/>
  <c r="L46" i="24"/>
  <c r="K46" i="24"/>
  <c r="L45" i="24"/>
  <c r="K45" i="24"/>
  <c r="L44" i="24"/>
  <c r="K44" i="24"/>
  <c r="L43" i="24"/>
  <c r="K43" i="24"/>
  <c r="L42" i="24"/>
  <c r="K42" i="24"/>
  <c r="L41" i="24"/>
  <c r="K41" i="24"/>
  <c r="L40" i="24"/>
  <c r="K40" i="24"/>
  <c r="L39" i="24"/>
  <c r="K39" i="24"/>
  <c r="L38" i="24"/>
  <c r="K38" i="24"/>
  <c r="L37" i="24"/>
  <c r="K37" i="24"/>
  <c r="L36" i="24"/>
  <c r="K36" i="24"/>
  <c r="L35" i="24"/>
  <c r="K35" i="24"/>
  <c r="L34" i="24"/>
  <c r="K34" i="24"/>
  <c r="L33" i="24"/>
  <c r="K33" i="24"/>
  <c r="L32" i="24"/>
  <c r="K32" i="24"/>
  <c r="L31" i="24"/>
  <c r="K31" i="24"/>
  <c r="L30" i="24"/>
  <c r="K30" i="24"/>
  <c r="L29" i="24"/>
  <c r="K29" i="24"/>
  <c r="L28" i="24"/>
  <c r="K28" i="24"/>
  <c r="L27" i="24"/>
  <c r="K27" i="24"/>
  <c r="L26" i="24"/>
  <c r="K26" i="24"/>
  <c r="L25" i="24"/>
  <c r="K25" i="24"/>
  <c r="L24" i="24"/>
  <c r="K24" i="24"/>
  <c r="L23" i="24"/>
  <c r="K23" i="24"/>
  <c r="L22" i="24"/>
  <c r="K22" i="24"/>
  <c r="L21" i="24"/>
  <c r="K21" i="24"/>
  <c r="L20" i="24"/>
  <c r="K20" i="24"/>
  <c r="L19" i="24"/>
  <c r="K19" i="24"/>
  <c r="L18" i="24"/>
  <c r="K18" i="24"/>
  <c r="L17" i="24"/>
  <c r="K17" i="24"/>
  <c r="L16" i="24"/>
  <c r="K16" i="24"/>
  <c r="L15" i="24"/>
  <c r="K15" i="24"/>
  <c r="L14" i="24"/>
  <c r="K14" i="24"/>
  <c r="L13" i="24"/>
  <c r="K13" i="24"/>
  <c r="L12" i="24"/>
  <c r="K12" i="24"/>
  <c r="L11" i="24"/>
  <c r="K11" i="24"/>
  <c r="L10" i="24"/>
  <c r="K10" i="24"/>
  <c r="L9" i="24"/>
  <c r="K9" i="24"/>
  <c r="L8" i="24"/>
  <c r="K8" i="24"/>
  <c r="L7" i="24"/>
  <c r="K7" i="24"/>
  <c r="L6" i="24"/>
  <c r="K6" i="24"/>
  <c r="L5" i="24"/>
  <c r="H3" i="24" s="1"/>
  <c r="F10" i="5" s="1"/>
  <c r="K5" i="24"/>
  <c r="G5" i="24"/>
  <c r="G6" i="24" s="1"/>
  <c r="G7" i="24" s="1"/>
  <c r="G8" i="24" s="1"/>
  <c r="G9" i="24" s="1"/>
  <c r="G10" i="24" s="1"/>
  <c r="G11" i="24" s="1"/>
  <c r="G12" i="24" s="1"/>
  <c r="G13" i="24" s="1"/>
  <c r="G14" i="24" s="1"/>
  <c r="G15" i="24" s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0" i="24" s="1"/>
  <c r="K3" i="24"/>
  <c r="I10" i="5" s="1"/>
  <c r="J3" i="24"/>
  <c r="I3" i="24"/>
  <c r="G10" i="5" s="1"/>
  <c r="F3" i="24"/>
  <c r="D10" i="5" s="1"/>
  <c r="E3" i="24"/>
  <c r="C10" i="5" s="1"/>
  <c r="K80" i="22"/>
  <c r="K79" i="22"/>
  <c r="K78" i="22"/>
  <c r="K77" i="22"/>
  <c r="K76" i="22"/>
  <c r="K75" i="22"/>
  <c r="K74" i="22"/>
  <c r="K73" i="22"/>
  <c r="K72" i="22"/>
  <c r="K71" i="22"/>
  <c r="K70" i="22"/>
  <c r="K69" i="22"/>
  <c r="K68" i="22"/>
  <c r="K67" i="22"/>
  <c r="K66" i="22"/>
  <c r="K65" i="22"/>
  <c r="K64" i="22"/>
  <c r="K63" i="22"/>
  <c r="K62" i="22"/>
  <c r="K61" i="22"/>
  <c r="K60" i="22"/>
  <c r="K59" i="22"/>
  <c r="K58" i="22"/>
  <c r="K57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L7" i="22"/>
  <c r="K7" i="22"/>
  <c r="L6" i="22"/>
  <c r="K6" i="22"/>
  <c r="L5" i="22"/>
  <c r="K5" i="22"/>
  <c r="G5" i="22"/>
  <c r="G6" i="22" s="1"/>
  <c r="G7" i="22" s="1"/>
  <c r="G8" i="22" s="1"/>
  <c r="G9" i="22" s="1"/>
  <c r="G10" i="22" s="1"/>
  <c r="K3" i="22"/>
  <c r="I3" i="5" s="1"/>
  <c r="J3" i="22"/>
  <c r="H3" i="5" s="1"/>
  <c r="I3" i="22"/>
  <c r="G3" i="5" s="1"/>
  <c r="H3" i="22"/>
  <c r="F3" i="5" s="1"/>
  <c r="F3" i="22"/>
  <c r="D3" i="5" s="1"/>
  <c r="E3" i="22"/>
  <c r="C3" i="5" s="1"/>
  <c r="J10" i="5" l="1"/>
  <c r="J3" i="5"/>
  <c r="G3" i="22"/>
  <c r="E3" i="5" s="1"/>
  <c r="G3" i="24"/>
  <c r="E10" i="5" s="1"/>
  <c r="K113" i="13"/>
  <c r="K143" i="14" l="1"/>
  <c r="L143" i="14" s="1"/>
  <c r="K36" i="13" l="1"/>
  <c r="K37" i="13"/>
  <c r="K38" i="13"/>
  <c r="K39" i="13"/>
  <c r="K40" i="13"/>
  <c r="K41" i="13"/>
  <c r="K42" i="13"/>
  <c r="K43" i="13"/>
  <c r="K44" i="13"/>
  <c r="K45" i="13"/>
  <c r="K3" i="14" l="1"/>
  <c r="K3" i="12"/>
  <c r="K3" i="13"/>
  <c r="J3" i="13"/>
  <c r="J3" i="14" l="1"/>
  <c r="H13" i="5" l="1"/>
  <c r="I3" i="14"/>
  <c r="G13" i="5" s="1"/>
  <c r="H12" i="5"/>
  <c r="I3" i="13"/>
  <c r="G12" i="5" s="1"/>
  <c r="J3" i="12"/>
  <c r="H11" i="5" s="1"/>
  <c r="I3" i="12"/>
  <c r="G11" i="5" s="1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8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23" i="12"/>
  <c r="L224" i="12"/>
  <c r="L225" i="12"/>
  <c r="L226" i="12"/>
  <c r="L227" i="12"/>
  <c r="L228" i="12"/>
  <c r="L229" i="12"/>
  <c r="L230" i="12"/>
  <c r="L231" i="12"/>
  <c r="L232" i="12"/>
  <c r="L233" i="12"/>
  <c r="L234" i="12"/>
  <c r="L235" i="12"/>
  <c r="L236" i="12"/>
  <c r="L237" i="12"/>
  <c r="L238" i="12"/>
  <c r="L239" i="12"/>
  <c r="L240" i="12"/>
  <c r="L241" i="12"/>
  <c r="L242" i="12"/>
  <c r="L243" i="12"/>
  <c r="L244" i="12"/>
  <c r="L245" i="12"/>
  <c r="L246" i="12"/>
  <c r="L247" i="12"/>
  <c r="L248" i="12"/>
  <c r="L249" i="12"/>
  <c r="L250" i="12"/>
  <c r="L251" i="12"/>
  <c r="L252" i="12"/>
  <c r="L253" i="12"/>
  <c r="L254" i="12"/>
  <c r="L255" i="12"/>
  <c r="L256" i="12"/>
  <c r="L257" i="12"/>
  <c r="L258" i="12"/>
  <c r="L259" i="12"/>
  <c r="L260" i="12"/>
  <c r="L261" i="12"/>
  <c r="L262" i="12"/>
  <c r="L263" i="12"/>
  <c r="L264" i="12"/>
  <c r="L265" i="12"/>
  <c r="L266" i="12"/>
  <c r="L267" i="12"/>
  <c r="L268" i="12"/>
  <c r="L269" i="12"/>
  <c r="L270" i="12"/>
  <c r="L271" i="12"/>
  <c r="L272" i="12"/>
  <c r="L273" i="12"/>
  <c r="L274" i="12"/>
  <c r="L275" i="12"/>
  <c r="L276" i="12"/>
  <c r="L277" i="12"/>
  <c r="L278" i="12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1" i="12"/>
  <c r="L302" i="12"/>
  <c r="L303" i="12"/>
  <c r="L304" i="12"/>
  <c r="L305" i="12"/>
  <c r="L306" i="12"/>
  <c r="L307" i="12"/>
  <c r="L308" i="12"/>
  <c r="L309" i="12"/>
  <c r="L310" i="12"/>
  <c r="L311" i="12"/>
  <c r="L312" i="12"/>
  <c r="L313" i="12"/>
  <c r="L314" i="12"/>
  <c r="L315" i="12"/>
  <c r="L316" i="12"/>
  <c r="L317" i="12"/>
  <c r="L318" i="12"/>
  <c r="L319" i="12"/>
  <c r="L320" i="12"/>
  <c r="L321" i="12"/>
  <c r="L322" i="12"/>
  <c r="L323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4" i="14"/>
  <c r="L145" i="14"/>
  <c r="L146" i="14"/>
  <c r="L147" i="14"/>
  <c r="L148" i="14"/>
  <c r="L149" i="14"/>
  <c r="L150" i="14"/>
  <c r="L151" i="14"/>
  <c r="L152" i="14"/>
  <c r="L153" i="14"/>
  <c r="L154" i="14"/>
  <c r="L155" i="14"/>
  <c r="L156" i="14"/>
  <c r="L157" i="14"/>
  <c r="L158" i="14"/>
  <c r="L159" i="14"/>
  <c r="L160" i="14"/>
  <c r="L161" i="14"/>
  <c r="L162" i="14"/>
  <c r="L163" i="14"/>
  <c r="L164" i="14"/>
  <c r="L165" i="14"/>
  <c r="L166" i="14"/>
  <c r="L167" i="14"/>
  <c r="L168" i="14"/>
  <c r="L169" i="14"/>
  <c r="L170" i="14"/>
  <c r="L171" i="14"/>
  <c r="L172" i="14"/>
  <c r="L173" i="14"/>
  <c r="L174" i="14"/>
  <c r="L175" i="14"/>
  <c r="L176" i="14"/>
  <c r="L177" i="14"/>
  <c r="L178" i="14"/>
  <c r="L179" i="14"/>
  <c r="L180" i="14"/>
  <c r="L181" i="14"/>
  <c r="L182" i="14"/>
  <c r="L183" i="14"/>
  <c r="L184" i="14"/>
  <c r="L185" i="14"/>
  <c r="L186" i="14"/>
  <c r="L187" i="14"/>
  <c r="L188" i="14"/>
  <c r="L189" i="14"/>
  <c r="L190" i="14"/>
  <c r="L191" i="14"/>
  <c r="L192" i="14"/>
  <c r="L193" i="14"/>
  <c r="L194" i="14"/>
  <c r="L195" i="14"/>
  <c r="L196" i="14"/>
  <c r="L197" i="14"/>
  <c r="L198" i="14"/>
  <c r="L199" i="14"/>
  <c r="L200" i="14"/>
  <c r="L201" i="14"/>
  <c r="L202" i="14"/>
  <c r="L203" i="14"/>
  <c r="L204" i="14"/>
  <c r="L205" i="14"/>
  <c r="L206" i="14"/>
  <c r="L207" i="14"/>
  <c r="L208" i="14"/>
  <c r="L209" i="14"/>
  <c r="L210" i="14"/>
  <c r="L211" i="14"/>
  <c r="L212" i="14"/>
  <c r="L213" i="14"/>
  <c r="L214" i="14"/>
  <c r="L215" i="14"/>
  <c r="L216" i="14"/>
  <c r="L217" i="14"/>
  <c r="L218" i="14"/>
  <c r="L219" i="14"/>
  <c r="L220" i="14"/>
  <c r="L221" i="14"/>
  <c r="L222" i="14"/>
  <c r="L223" i="14"/>
  <c r="L224" i="14"/>
  <c r="L225" i="14"/>
  <c r="L226" i="14"/>
  <c r="L227" i="14"/>
  <c r="L228" i="14"/>
  <c r="L229" i="14"/>
  <c r="L230" i="14"/>
  <c r="L231" i="14"/>
  <c r="L232" i="14"/>
  <c r="L233" i="14"/>
  <c r="L234" i="14"/>
  <c r="L235" i="14"/>
  <c r="L236" i="14"/>
  <c r="L237" i="14"/>
  <c r="L238" i="14"/>
  <c r="L239" i="14"/>
  <c r="L240" i="14"/>
  <c r="L241" i="14"/>
  <c r="L242" i="14"/>
  <c r="L243" i="14"/>
  <c r="L244" i="14"/>
  <c r="L245" i="14"/>
  <c r="L246" i="14"/>
  <c r="L247" i="14"/>
  <c r="L248" i="14"/>
  <c r="L249" i="14"/>
  <c r="L250" i="14"/>
  <c r="L251" i="14"/>
  <c r="L252" i="14"/>
  <c r="L253" i="14"/>
  <c r="L254" i="14"/>
  <c r="L255" i="14"/>
  <c r="L256" i="14"/>
  <c r="L257" i="14"/>
  <c r="L258" i="14"/>
  <c r="L259" i="14"/>
  <c r="L260" i="14"/>
  <c r="L261" i="14"/>
  <c r="L262" i="14"/>
  <c r="L263" i="14"/>
  <c r="L264" i="14"/>
  <c r="L265" i="14"/>
  <c r="L266" i="14"/>
  <c r="L267" i="14"/>
  <c r="L268" i="14"/>
  <c r="L269" i="14"/>
  <c r="L270" i="14"/>
  <c r="L271" i="14"/>
  <c r="L272" i="14"/>
  <c r="L273" i="14"/>
  <c r="L274" i="14"/>
  <c r="L275" i="14"/>
  <c r="L276" i="14"/>
  <c r="L277" i="14"/>
  <c r="L278" i="14"/>
  <c r="L279" i="14"/>
  <c r="L280" i="14"/>
  <c r="L281" i="14"/>
  <c r="L282" i="14"/>
  <c r="L283" i="14"/>
  <c r="L284" i="14"/>
  <c r="L285" i="14"/>
  <c r="L286" i="14"/>
  <c r="L287" i="14"/>
  <c r="L288" i="14"/>
  <c r="L289" i="14"/>
  <c r="L290" i="14"/>
  <c r="L291" i="14"/>
  <c r="L292" i="14"/>
  <c r="L293" i="14"/>
  <c r="L294" i="14"/>
  <c r="L295" i="14"/>
  <c r="L296" i="14"/>
  <c r="L297" i="14"/>
  <c r="L298" i="14"/>
  <c r="L299" i="14"/>
  <c r="L300" i="14"/>
  <c r="L301" i="14"/>
  <c r="L302" i="14"/>
  <c r="L303" i="14"/>
  <c r="L304" i="14"/>
  <c r="L305" i="14"/>
  <c r="L306" i="14"/>
  <c r="L307" i="14"/>
  <c r="L308" i="14"/>
  <c r="L309" i="14"/>
  <c r="L310" i="14"/>
  <c r="L311" i="14"/>
  <c r="L312" i="14"/>
  <c r="L313" i="14"/>
  <c r="L314" i="14"/>
  <c r="L315" i="14"/>
  <c r="L316" i="14"/>
  <c r="L317" i="14"/>
  <c r="L318" i="14"/>
  <c r="L319" i="14"/>
  <c r="L320" i="14"/>
  <c r="L321" i="14"/>
  <c r="L322" i="14"/>
  <c r="L323" i="14"/>
  <c r="L324" i="14"/>
  <c r="L325" i="14"/>
  <c r="L326" i="14"/>
  <c r="L327" i="14"/>
  <c r="L328" i="14"/>
  <c r="L329" i="14"/>
  <c r="L330" i="14"/>
  <c r="L331" i="14"/>
  <c r="L332" i="14"/>
  <c r="L333" i="14"/>
  <c r="L334" i="14"/>
  <c r="L335" i="14"/>
  <c r="L336" i="14"/>
  <c r="L337" i="14"/>
  <c r="L338" i="14"/>
  <c r="L339" i="14"/>
  <c r="L340" i="14"/>
  <c r="L341" i="14"/>
  <c r="L342" i="14"/>
  <c r="L343" i="14"/>
  <c r="L344" i="14"/>
  <c r="L345" i="14"/>
  <c r="L346" i="14"/>
  <c r="L347" i="14"/>
  <c r="L348" i="14"/>
  <c r="L349" i="14"/>
  <c r="L350" i="14"/>
  <c r="L351" i="14"/>
  <c r="L352" i="14"/>
  <c r="L353" i="14"/>
  <c r="L354" i="14"/>
  <c r="L355" i="14"/>
  <c r="L356" i="14"/>
  <c r="L357" i="14"/>
  <c r="L358" i="14"/>
  <c r="L359" i="14"/>
  <c r="L360" i="14"/>
  <c r="L361" i="14"/>
  <c r="L362" i="14"/>
  <c r="L363" i="14"/>
  <c r="L364" i="14"/>
  <c r="L365" i="14"/>
  <c r="L366" i="14"/>
  <c r="L367" i="14"/>
  <c r="L368" i="14"/>
  <c r="L369" i="14"/>
  <c r="L370" i="14"/>
  <c r="L371" i="14"/>
  <c r="L372" i="14"/>
  <c r="L373" i="14"/>
  <c r="L374" i="14"/>
  <c r="L375" i="14"/>
  <c r="L376" i="14"/>
  <c r="L377" i="14"/>
  <c r="L378" i="14"/>
  <c r="L379" i="14"/>
  <c r="L380" i="14"/>
  <c r="L381" i="14"/>
  <c r="L382" i="14"/>
  <c r="L383" i="14"/>
  <c r="L384" i="14"/>
  <c r="L385" i="14"/>
  <c r="L386" i="14"/>
  <c r="L387" i="14"/>
  <c r="L388" i="14"/>
  <c r="L389" i="14"/>
  <c r="L390" i="14"/>
  <c r="L391" i="14"/>
  <c r="L392" i="14"/>
  <c r="L393" i="14"/>
  <c r="L394" i="14"/>
  <c r="L395" i="14"/>
  <c r="L396" i="14"/>
  <c r="L397" i="14"/>
  <c r="L398" i="14"/>
  <c r="L399" i="14"/>
  <c r="L400" i="14"/>
  <c r="L401" i="14"/>
  <c r="L402" i="14"/>
  <c r="L403" i="14"/>
  <c r="L404" i="14"/>
  <c r="L405" i="14"/>
  <c r="L406" i="14"/>
  <c r="L407" i="14"/>
  <c r="L408" i="14"/>
  <c r="L409" i="14"/>
  <c r="L410" i="14"/>
  <c r="L411" i="14"/>
  <c r="L412" i="14"/>
  <c r="L413" i="14"/>
  <c r="L414" i="14"/>
  <c r="L415" i="14"/>
  <c r="L416" i="14"/>
  <c r="L417" i="14"/>
  <c r="L418" i="14"/>
  <c r="L419" i="14"/>
  <c r="L420" i="14"/>
  <c r="L421" i="14"/>
  <c r="L422" i="14"/>
  <c r="L423" i="14"/>
  <c r="L424" i="14"/>
  <c r="L425" i="14"/>
  <c r="L426" i="14"/>
  <c r="L427" i="14"/>
  <c r="L428" i="14"/>
  <c r="L429" i="14"/>
  <c r="L430" i="14"/>
  <c r="L431" i="14"/>
  <c r="L432" i="14"/>
  <c r="L433" i="14"/>
  <c r="L434" i="14"/>
  <c r="L435" i="14"/>
  <c r="L436" i="14"/>
  <c r="L437" i="14"/>
  <c r="L438" i="14"/>
  <c r="L439" i="14"/>
  <c r="L440" i="14"/>
  <c r="L441" i="14"/>
  <c r="L442" i="14"/>
  <c r="L443" i="14"/>
  <c r="L444" i="14"/>
  <c r="L445" i="14"/>
  <c r="L446" i="14"/>
  <c r="L447" i="14"/>
  <c r="L448" i="14"/>
  <c r="L449" i="14"/>
  <c r="L450" i="14"/>
  <c r="L451" i="14"/>
  <c r="L452" i="14"/>
  <c r="L453" i="14"/>
  <c r="L454" i="14"/>
  <c r="L455" i="14"/>
  <c r="L456" i="14"/>
  <c r="L457" i="14"/>
  <c r="L458" i="14"/>
  <c r="L459" i="14"/>
  <c r="L460" i="14"/>
  <c r="L461" i="14"/>
  <c r="L462" i="14"/>
  <c r="L463" i="14"/>
  <c r="L464" i="14"/>
  <c r="L465" i="14"/>
  <c r="L466" i="14"/>
  <c r="L467" i="14"/>
  <c r="L468" i="14"/>
  <c r="L469" i="14"/>
  <c r="L470" i="14"/>
  <c r="L471" i="14"/>
  <c r="L472" i="14"/>
  <c r="L473" i="14"/>
  <c r="L474" i="14"/>
  <c r="L475" i="14"/>
  <c r="L476" i="14"/>
  <c r="L477" i="14"/>
  <c r="L478" i="14"/>
  <c r="L479" i="14"/>
  <c r="L480" i="14"/>
  <c r="L481" i="14"/>
  <c r="L482" i="14"/>
  <c r="L483" i="14"/>
  <c r="L484" i="14"/>
  <c r="L485" i="14"/>
  <c r="L486" i="14"/>
  <c r="L487" i="14"/>
  <c r="L488" i="14"/>
  <c r="L489" i="14"/>
  <c r="L490" i="14"/>
  <c r="L491" i="14"/>
  <c r="L492" i="14"/>
  <c r="L493" i="14"/>
  <c r="L494" i="14"/>
  <c r="L495" i="14"/>
  <c r="L496" i="14"/>
  <c r="L497" i="14"/>
  <c r="L498" i="14"/>
  <c r="L499" i="14"/>
  <c r="L500" i="14"/>
  <c r="L501" i="14"/>
  <c r="L502" i="14"/>
  <c r="L503" i="14"/>
  <c r="L504" i="14"/>
  <c r="L505" i="14"/>
  <c r="L506" i="14"/>
  <c r="L507" i="14"/>
  <c r="L508" i="14"/>
  <c r="L509" i="14"/>
  <c r="L510" i="14"/>
  <c r="L511" i="14"/>
  <c r="L512" i="14"/>
  <c r="L513" i="14"/>
  <c r="L514" i="14"/>
  <c r="L515" i="14"/>
  <c r="L516" i="14"/>
  <c r="L517" i="14"/>
  <c r="L518" i="14"/>
  <c r="L519" i="14"/>
  <c r="L520" i="14"/>
  <c r="L521" i="14"/>
  <c r="L522" i="14"/>
  <c r="L523" i="14"/>
  <c r="L524" i="14"/>
  <c r="L525" i="14"/>
  <c r="L526" i="14"/>
  <c r="L527" i="14"/>
  <c r="L528" i="14"/>
  <c r="L529" i="14"/>
  <c r="L530" i="14"/>
  <c r="L531" i="14"/>
  <c r="L532" i="14"/>
  <c r="L533" i="14"/>
  <c r="L534" i="14"/>
  <c r="L535" i="14"/>
  <c r="L536" i="14"/>
  <c r="L537" i="14"/>
  <c r="L538" i="14"/>
  <c r="L539" i="14"/>
  <c r="L540" i="14"/>
  <c r="L541" i="14"/>
  <c r="L542" i="14"/>
  <c r="L543" i="14"/>
  <c r="L544" i="14"/>
  <c r="L545" i="14"/>
  <c r="L546" i="14"/>
  <c r="L547" i="14"/>
  <c r="L548" i="14"/>
  <c r="L549" i="14"/>
  <c r="L550" i="14"/>
  <c r="L551" i="14"/>
  <c r="L552" i="14"/>
  <c r="L553" i="14"/>
  <c r="L554" i="14"/>
  <c r="L555" i="14"/>
  <c r="L556" i="14"/>
  <c r="L557" i="14"/>
  <c r="L558" i="14"/>
  <c r="L559" i="14"/>
  <c r="L560" i="14"/>
  <c r="L561" i="14"/>
  <c r="L562" i="14"/>
  <c r="L563" i="14"/>
  <c r="L564" i="14"/>
  <c r="L565" i="14"/>
  <c r="L566" i="14"/>
  <c r="L567" i="14"/>
  <c r="L568" i="14"/>
  <c r="L569" i="14"/>
  <c r="L570" i="14"/>
  <c r="L571" i="14"/>
  <c r="L572" i="14"/>
  <c r="L573" i="14"/>
  <c r="L574" i="14"/>
  <c r="L575" i="14"/>
  <c r="L576" i="14"/>
  <c r="L577" i="14"/>
  <c r="L578" i="14"/>
  <c r="L579" i="14"/>
  <c r="L580" i="14"/>
  <c r="L581" i="14"/>
  <c r="L582" i="14"/>
  <c r="L583" i="14"/>
  <c r="L584" i="14"/>
  <c r="L585" i="14"/>
  <c r="L586" i="14"/>
  <c r="L587" i="14"/>
  <c r="L588" i="14"/>
  <c r="L589" i="14"/>
  <c r="L590" i="14"/>
  <c r="L591" i="14"/>
  <c r="L592" i="14"/>
  <c r="L593" i="14"/>
  <c r="L594" i="14"/>
  <c r="L595" i="14"/>
  <c r="L596" i="14"/>
  <c r="L597" i="14"/>
  <c r="L598" i="14"/>
  <c r="L599" i="14"/>
  <c r="L600" i="14"/>
  <c r="L601" i="14"/>
  <c r="L602" i="14"/>
  <c r="L603" i="14"/>
  <c r="L604" i="14"/>
  <c r="L605" i="14"/>
  <c r="L606" i="14"/>
  <c r="L607" i="14"/>
  <c r="L608" i="14"/>
  <c r="L609" i="14"/>
  <c r="L610" i="14"/>
  <c r="L611" i="14"/>
  <c r="L612" i="14"/>
  <c r="L613" i="14"/>
  <c r="L614" i="14"/>
  <c r="L615" i="14"/>
  <c r="K121" i="14"/>
  <c r="K122" i="14"/>
  <c r="K123" i="14"/>
  <c r="K124" i="14"/>
  <c r="K125" i="14"/>
  <c r="K126" i="14"/>
  <c r="K127" i="14"/>
  <c r="K128" i="14"/>
  <c r="K129" i="14"/>
  <c r="K130" i="14"/>
  <c r="K131" i="14"/>
  <c r="K132" i="14"/>
  <c r="K133" i="14"/>
  <c r="K134" i="14"/>
  <c r="K135" i="14"/>
  <c r="K136" i="14"/>
  <c r="K137" i="14"/>
  <c r="K138" i="14"/>
  <c r="K139" i="14"/>
  <c r="K140" i="14"/>
  <c r="K141" i="14"/>
  <c r="K142" i="14"/>
  <c r="K144" i="14"/>
  <c r="K145" i="14"/>
  <c r="K146" i="14"/>
  <c r="K147" i="14"/>
  <c r="K148" i="14"/>
  <c r="K149" i="14"/>
  <c r="K150" i="14"/>
  <c r="K151" i="14"/>
  <c r="K152" i="14"/>
  <c r="K153" i="14"/>
  <c r="K154" i="14"/>
  <c r="K155" i="14"/>
  <c r="K156" i="14"/>
  <c r="K157" i="14"/>
  <c r="K158" i="14"/>
  <c r="K159" i="14"/>
  <c r="K160" i="14"/>
  <c r="K161" i="14"/>
  <c r="K162" i="14"/>
  <c r="K163" i="14"/>
  <c r="K164" i="14"/>
  <c r="K165" i="14"/>
  <c r="K166" i="14"/>
  <c r="K167" i="14"/>
  <c r="K168" i="14"/>
  <c r="K169" i="14"/>
  <c r="K170" i="14"/>
  <c r="K171" i="14"/>
  <c r="K172" i="14"/>
  <c r="K173" i="14"/>
  <c r="K174" i="14"/>
  <c r="K175" i="14"/>
  <c r="K176" i="14"/>
  <c r="K177" i="14"/>
  <c r="K178" i="14"/>
  <c r="K179" i="14"/>
  <c r="K180" i="14"/>
  <c r="K181" i="14"/>
  <c r="K182" i="14"/>
  <c r="K183" i="14"/>
  <c r="K184" i="14"/>
  <c r="K185" i="14"/>
  <c r="K186" i="14"/>
  <c r="K187" i="14"/>
  <c r="K188" i="14"/>
  <c r="K189" i="14"/>
  <c r="K190" i="14"/>
  <c r="K191" i="14"/>
  <c r="K192" i="14"/>
  <c r="K193" i="14"/>
  <c r="K194" i="14"/>
  <c r="K195" i="14"/>
  <c r="K196" i="14"/>
  <c r="K197" i="14"/>
  <c r="K198" i="14"/>
  <c r="K199" i="14"/>
  <c r="K200" i="14"/>
  <c r="K201" i="14"/>
  <c r="K202" i="14"/>
  <c r="K203" i="14"/>
  <c r="K204" i="14"/>
  <c r="K205" i="14"/>
  <c r="K206" i="14"/>
  <c r="K207" i="14"/>
  <c r="K208" i="14"/>
  <c r="K209" i="14"/>
  <c r="K210" i="14"/>
  <c r="K211" i="14"/>
  <c r="K212" i="14"/>
  <c r="K213" i="14"/>
  <c r="K214" i="14"/>
  <c r="K215" i="14"/>
  <c r="K216" i="14"/>
  <c r="K217" i="14"/>
  <c r="K218" i="14"/>
  <c r="K219" i="14"/>
  <c r="K220" i="14"/>
  <c r="K221" i="14"/>
  <c r="K222" i="14"/>
  <c r="K223" i="14"/>
  <c r="K224" i="14"/>
  <c r="K225" i="14"/>
  <c r="K226" i="14"/>
  <c r="K227" i="14"/>
  <c r="K228" i="14"/>
  <c r="K229" i="14"/>
  <c r="K230" i="14"/>
  <c r="K231" i="14"/>
  <c r="K232" i="14"/>
  <c r="K233" i="14"/>
  <c r="K234" i="14"/>
  <c r="K235" i="14"/>
  <c r="K236" i="14"/>
  <c r="K237" i="14"/>
  <c r="K238" i="14"/>
  <c r="K239" i="14"/>
  <c r="K240" i="14"/>
  <c r="K241" i="14"/>
  <c r="K242" i="14"/>
  <c r="K243" i="14"/>
  <c r="K244" i="14"/>
  <c r="K245" i="14"/>
  <c r="K246" i="14"/>
  <c r="K247" i="14"/>
  <c r="K248" i="14"/>
  <c r="K249" i="14"/>
  <c r="K250" i="14"/>
  <c r="K251" i="14"/>
  <c r="K252" i="14"/>
  <c r="K253" i="14"/>
  <c r="K254" i="14"/>
  <c r="K255" i="14"/>
  <c r="K256" i="14"/>
  <c r="K257" i="14"/>
  <c r="K258" i="14"/>
  <c r="K259" i="14"/>
  <c r="K260" i="14"/>
  <c r="K261" i="14"/>
  <c r="K262" i="14"/>
  <c r="K263" i="14"/>
  <c r="K264" i="14"/>
  <c r="K265" i="14"/>
  <c r="K266" i="14"/>
  <c r="K267" i="14"/>
  <c r="K268" i="14"/>
  <c r="K269" i="14"/>
  <c r="K270" i="14"/>
  <c r="K271" i="14"/>
  <c r="K272" i="14"/>
  <c r="K273" i="14"/>
  <c r="K274" i="14"/>
  <c r="K275" i="14"/>
  <c r="K276" i="14"/>
  <c r="K277" i="14"/>
  <c r="K278" i="14"/>
  <c r="K279" i="14"/>
  <c r="K280" i="14"/>
  <c r="K281" i="14"/>
  <c r="K282" i="14"/>
  <c r="K283" i="14"/>
  <c r="K284" i="14"/>
  <c r="K285" i="14"/>
  <c r="K286" i="14"/>
  <c r="K287" i="14"/>
  <c r="K288" i="14"/>
  <c r="K289" i="14"/>
  <c r="K290" i="14"/>
  <c r="K291" i="14"/>
  <c r="K292" i="14"/>
  <c r="K293" i="14"/>
  <c r="K294" i="14"/>
  <c r="K295" i="14"/>
  <c r="K296" i="14"/>
  <c r="K297" i="14"/>
  <c r="K298" i="14"/>
  <c r="K299" i="14"/>
  <c r="K300" i="14"/>
  <c r="K301" i="14"/>
  <c r="K302" i="14"/>
  <c r="K303" i="14"/>
  <c r="K304" i="14"/>
  <c r="K305" i="14"/>
  <c r="K306" i="14"/>
  <c r="K307" i="14"/>
  <c r="K308" i="14"/>
  <c r="K309" i="14"/>
  <c r="K310" i="14"/>
  <c r="K311" i="14"/>
  <c r="K312" i="14"/>
  <c r="K313" i="14"/>
  <c r="K314" i="14"/>
  <c r="K315" i="14"/>
  <c r="K316" i="14"/>
  <c r="K317" i="14"/>
  <c r="K318" i="14"/>
  <c r="K319" i="14"/>
  <c r="K320" i="14"/>
  <c r="K321" i="14"/>
  <c r="K322" i="14"/>
  <c r="K323" i="14"/>
  <c r="K324" i="14"/>
  <c r="K325" i="14"/>
  <c r="K326" i="14"/>
  <c r="K327" i="14"/>
  <c r="K328" i="14"/>
  <c r="K329" i="14"/>
  <c r="K330" i="14"/>
  <c r="K331" i="14"/>
  <c r="K332" i="14"/>
  <c r="K333" i="14"/>
  <c r="K334" i="14"/>
  <c r="K335" i="14"/>
  <c r="K336" i="14"/>
  <c r="K337" i="14"/>
  <c r="K338" i="14"/>
  <c r="K339" i="14"/>
  <c r="K340" i="14"/>
  <c r="K341" i="14"/>
  <c r="K342" i="14"/>
  <c r="K343" i="14"/>
  <c r="K344" i="14"/>
  <c r="K345" i="14"/>
  <c r="K346" i="14"/>
  <c r="K347" i="14"/>
  <c r="K348" i="14"/>
  <c r="K349" i="14"/>
  <c r="K350" i="14"/>
  <c r="K351" i="14"/>
  <c r="K352" i="14"/>
  <c r="K353" i="14"/>
  <c r="K354" i="14"/>
  <c r="K355" i="14"/>
  <c r="K356" i="14"/>
  <c r="K357" i="14"/>
  <c r="K358" i="14"/>
  <c r="K359" i="14"/>
  <c r="K360" i="14"/>
  <c r="K361" i="14"/>
  <c r="K362" i="14"/>
  <c r="K363" i="14"/>
  <c r="K364" i="14"/>
  <c r="K365" i="14"/>
  <c r="K366" i="14"/>
  <c r="K367" i="14"/>
  <c r="K368" i="14"/>
  <c r="K369" i="14"/>
  <c r="K370" i="14"/>
  <c r="K371" i="14"/>
  <c r="K372" i="14"/>
  <c r="K373" i="14"/>
  <c r="K374" i="14"/>
  <c r="K375" i="14"/>
  <c r="K376" i="14"/>
  <c r="K377" i="14"/>
  <c r="K378" i="14"/>
  <c r="K379" i="14"/>
  <c r="K380" i="14"/>
  <c r="K381" i="14"/>
  <c r="K382" i="14"/>
  <c r="K383" i="14"/>
  <c r="K384" i="14"/>
  <c r="K385" i="14"/>
  <c r="K386" i="14"/>
  <c r="K387" i="14"/>
  <c r="K388" i="14"/>
  <c r="K389" i="14"/>
  <c r="K390" i="14"/>
  <c r="K391" i="14"/>
  <c r="K392" i="14"/>
  <c r="K393" i="14"/>
  <c r="K394" i="14"/>
  <c r="K395" i="14"/>
  <c r="K396" i="14"/>
  <c r="K397" i="14"/>
  <c r="K398" i="14"/>
  <c r="K399" i="14"/>
  <c r="K400" i="14"/>
  <c r="K401" i="14"/>
  <c r="K402" i="14"/>
  <c r="K403" i="14"/>
  <c r="K404" i="14"/>
  <c r="K405" i="14"/>
  <c r="K406" i="14"/>
  <c r="K407" i="14"/>
  <c r="K408" i="14"/>
  <c r="K409" i="14"/>
  <c r="K410" i="14"/>
  <c r="K411" i="14"/>
  <c r="K412" i="14"/>
  <c r="K413" i="14"/>
  <c r="K414" i="14"/>
  <c r="K415" i="14"/>
  <c r="K416" i="14"/>
  <c r="K417" i="14"/>
  <c r="K418" i="14"/>
  <c r="K419" i="14"/>
  <c r="K420" i="14"/>
  <c r="K421" i="14"/>
  <c r="K422" i="14"/>
  <c r="K423" i="14"/>
  <c r="K424" i="14"/>
  <c r="K425" i="14"/>
  <c r="K426" i="14"/>
  <c r="K427" i="14"/>
  <c r="K428" i="14"/>
  <c r="K429" i="14"/>
  <c r="K430" i="14"/>
  <c r="K431" i="14"/>
  <c r="K432" i="14"/>
  <c r="K433" i="14"/>
  <c r="K434" i="14"/>
  <c r="K435" i="14"/>
  <c r="K436" i="14"/>
  <c r="K437" i="14"/>
  <c r="K438" i="14"/>
  <c r="K439" i="14"/>
  <c r="K440" i="14"/>
  <c r="K441" i="14"/>
  <c r="K442" i="14"/>
  <c r="K443" i="14"/>
  <c r="K444" i="14"/>
  <c r="K445" i="14"/>
  <c r="K446" i="14"/>
  <c r="K447" i="14"/>
  <c r="K448" i="14"/>
  <c r="K449" i="14"/>
  <c r="K450" i="14"/>
  <c r="K451" i="14"/>
  <c r="K452" i="14"/>
  <c r="K453" i="14"/>
  <c r="K454" i="14"/>
  <c r="K455" i="14"/>
  <c r="K456" i="14"/>
  <c r="K457" i="14"/>
  <c r="K458" i="14"/>
  <c r="K459" i="14"/>
  <c r="K460" i="14"/>
  <c r="K461" i="14"/>
  <c r="K462" i="14"/>
  <c r="K463" i="14"/>
  <c r="K464" i="14"/>
  <c r="K465" i="14"/>
  <c r="K466" i="14"/>
  <c r="K467" i="14"/>
  <c r="K468" i="14"/>
  <c r="K469" i="14"/>
  <c r="K470" i="14"/>
  <c r="K471" i="14"/>
  <c r="K472" i="14"/>
  <c r="K473" i="14"/>
  <c r="K474" i="14"/>
  <c r="K475" i="14"/>
  <c r="K476" i="14"/>
  <c r="K477" i="14"/>
  <c r="K478" i="14"/>
  <c r="K479" i="14"/>
  <c r="K480" i="14"/>
  <c r="K481" i="14"/>
  <c r="K482" i="14"/>
  <c r="K483" i="14"/>
  <c r="K484" i="14"/>
  <c r="K485" i="14"/>
  <c r="K486" i="14"/>
  <c r="K487" i="14"/>
  <c r="K488" i="14"/>
  <c r="K489" i="14"/>
  <c r="K490" i="14"/>
  <c r="K491" i="14"/>
  <c r="K492" i="14"/>
  <c r="K493" i="14"/>
  <c r="K494" i="14"/>
  <c r="K495" i="14"/>
  <c r="K496" i="14"/>
  <c r="K497" i="14"/>
  <c r="K498" i="14"/>
  <c r="K499" i="14"/>
  <c r="K500" i="14"/>
  <c r="K501" i="14"/>
  <c r="K502" i="14"/>
  <c r="K503" i="14"/>
  <c r="K504" i="14"/>
  <c r="K505" i="14"/>
  <c r="K506" i="14"/>
  <c r="K507" i="14"/>
  <c r="K508" i="14"/>
  <c r="K509" i="14"/>
  <c r="K510" i="14"/>
  <c r="K511" i="14"/>
  <c r="K512" i="14"/>
  <c r="K513" i="14"/>
  <c r="K514" i="14"/>
  <c r="K515" i="14"/>
  <c r="K516" i="14"/>
  <c r="K517" i="14"/>
  <c r="K518" i="14"/>
  <c r="K519" i="14"/>
  <c r="K520" i="14"/>
  <c r="K521" i="14"/>
  <c r="K522" i="14"/>
  <c r="K523" i="14"/>
  <c r="K524" i="14"/>
  <c r="K525" i="14"/>
  <c r="K526" i="14"/>
  <c r="K527" i="14"/>
  <c r="K528" i="14"/>
  <c r="K529" i="14"/>
  <c r="K530" i="14"/>
  <c r="K531" i="14"/>
  <c r="K532" i="14"/>
  <c r="K533" i="14"/>
  <c r="K534" i="14"/>
  <c r="K535" i="14"/>
  <c r="K536" i="14"/>
  <c r="K537" i="14"/>
  <c r="K538" i="14"/>
  <c r="K539" i="14"/>
  <c r="K540" i="14"/>
  <c r="K541" i="14"/>
  <c r="K542" i="14"/>
  <c r="K543" i="14"/>
  <c r="K544" i="14"/>
  <c r="K545" i="14"/>
  <c r="K546" i="14"/>
  <c r="K547" i="14"/>
  <c r="K548" i="14"/>
  <c r="K549" i="14"/>
  <c r="K550" i="14"/>
  <c r="K551" i="14"/>
  <c r="K552" i="14"/>
  <c r="K553" i="14"/>
  <c r="K554" i="14"/>
  <c r="K555" i="14"/>
  <c r="K556" i="14"/>
  <c r="K557" i="14"/>
  <c r="K558" i="14"/>
  <c r="K559" i="14"/>
  <c r="K560" i="14"/>
  <c r="K561" i="14"/>
  <c r="K562" i="14"/>
  <c r="K563" i="14"/>
  <c r="K564" i="14"/>
  <c r="K565" i="14"/>
  <c r="K566" i="14"/>
  <c r="K567" i="14"/>
  <c r="K568" i="14"/>
  <c r="K569" i="14"/>
  <c r="K570" i="14"/>
  <c r="K571" i="14"/>
  <c r="K572" i="14"/>
  <c r="K573" i="14"/>
  <c r="K574" i="14"/>
  <c r="K575" i="14"/>
  <c r="K576" i="14"/>
  <c r="K577" i="14"/>
  <c r="K578" i="14"/>
  <c r="K579" i="14"/>
  <c r="K580" i="14"/>
  <c r="K581" i="14"/>
  <c r="K582" i="14"/>
  <c r="K583" i="14"/>
  <c r="K584" i="14"/>
  <c r="K585" i="14"/>
  <c r="K586" i="14"/>
  <c r="K587" i="14"/>
  <c r="K588" i="14"/>
  <c r="K589" i="14"/>
  <c r="K590" i="14"/>
  <c r="K591" i="14"/>
  <c r="K592" i="14"/>
  <c r="K593" i="14"/>
  <c r="K594" i="14"/>
  <c r="K595" i="14"/>
  <c r="K596" i="14"/>
  <c r="K597" i="14"/>
  <c r="K598" i="14"/>
  <c r="K599" i="14"/>
  <c r="K600" i="14"/>
  <c r="K601" i="14"/>
  <c r="K602" i="14"/>
  <c r="K603" i="14"/>
  <c r="K604" i="14"/>
  <c r="K605" i="14"/>
  <c r="K606" i="14"/>
  <c r="K607" i="14"/>
  <c r="K608" i="14"/>
  <c r="K609" i="14"/>
  <c r="K610" i="14"/>
  <c r="K611" i="14"/>
  <c r="K612" i="14"/>
  <c r="K613" i="14"/>
  <c r="K614" i="14"/>
  <c r="K615" i="14"/>
  <c r="K120" i="14"/>
  <c r="L120" i="14"/>
  <c r="L121" i="13" l="1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120" i="13"/>
  <c r="L120" i="13"/>
  <c r="K120" i="12"/>
  <c r="L120" i="12"/>
  <c r="K113" i="14" l="1"/>
  <c r="L113" i="14"/>
  <c r="K114" i="14"/>
  <c r="L114" i="14"/>
  <c r="K115" i="14"/>
  <c r="L115" i="14"/>
  <c r="K116" i="14"/>
  <c r="L116" i="14"/>
  <c r="K117" i="14"/>
  <c r="L117" i="14"/>
  <c r="K118" i="14"/>
  <c r="L118" i="14"/>
  <c r="K119" i="14"/>
  <c r="L119" i="14"/>
  <c r="K89" i="13"/>
  <c r="L89" i="13"/>
  <c r="K90" i="13"/>
  <c r="L90" i="13"/>
  <c r="K91" i="13"/>
  <c r="L91" i="13"/>
  <c r="K92" i="13"/>
  <c r="L92" i="13"/>
  <c r="K93" i="13"/>
  <c r="L93" i="13"/>
  <c r="K94" i="13"/>
  <c r="L94" i="13"/>
  <c r="K95" i="13"/>
  <c r="L95" i="13"/>
  <c r="K96" i="13"/>
  <c r="L96" i="13"/>
  <c r="K97" i="13"/>
  <c r="L97" i="13"/>
  <c r="K98" i="13"/>
  <c r="L98" i="13"/>
  <c r="K99" i="13"/>
  <c r="L99" i="13"/>
  <c r="K100" i="13"/>
  <c r="L100" i="13"/>
  <c r="K101" i="13"/>
  <c r="L101" i="13"/>
  <c r="K102" i="13"/>
  <c r="L102" i="13"/>
  <c r="K103" i="13"/>
  <c r="L103" i="13"/>
  <c r="K104" i="13"/>
  <c r="L104" i="13"/>
  <c r="K105" i="13"/>
  <c r="L105" i="13"/>
  <c r="K106" i="13"/>
  <c r="L106" i="13"/>
  <c r="K107" i="13"/>
  <c r="L107" i="13"/>
  <c r="K108" i="13"/>
  <c r="L108" i="13"/>
  <c r="K109" i="13"/>
  <c r="L109" i="13"/>
  <c r="K110" i="13"/>
  <c r="L110" i="13"/>
  <c r="K111" i="13"/>
  <c r="L111" i="13"/>
  <c r="K112" i="13"/>
  <c r="L112" i="13"/>
  <c r="L113" i="13"/>
  <c r="K114" i="13"/>
  <c r="L114" i="13"/>
  <c r="K115" i="13"/>
  <c r="L115" i="13"/>
  <c r="K116" i="13"/>
  <c r="L116" i="13"/>
  <c r="K117" i="13"/>
  <c r="L117" i="13"/>
  <c r="K118" i="13"/>
  <c r="L118" i="13"/>
  <c r="K119" i="13"/>
  <c r="L119" i="13"/>
  <c r="K92" i="12" l="1"/>
  <c r="G5" i="6" l="1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82" i="14"/>
  <c r="K83" i="14"/>
  <c r="K84" i="14"/>
  <c r="K85" i="14"/>
  <c r="K86" i="14"/>
  <c r="K87" i="14"/>
  <c r="K88" i="14"/>
  <c r="K89" i="14"/>
  <c r="K90" i="14"/>
  <c r="K91" i="14"/>
  <c r="K92" i="14"/>
  <c r="K93" i="14"/>
  <c r="K94" i="14"/>
  <c r="K95" i="14"/>
  <c r="K96" i="14"/>
  <c r="K97" i="14"/>
  <c r="K98" i="14"/>
  <c r="K99" i="14"/>
  <c r="K100" i="14"/>
  <c r="K101" i="14"/>
  <c r="K102" i="14"/>
  <c r="K103" i="14"/>
  <c r="K104" i="14"/>
  <c r="K105" i="14"/>
  <c r="K106" i="14"/>
  <c r="K107" i="14"/>
  <c r="K108" i="14"/>
  <c r="K109" i="14"/>
  <c r="K110" i="14"/>
  <c r="K111" i="14"/>
  <c r="K112" i="14"/>
  <c r="K6" i="14"/>
  <c r="K7" i="14"/>
  <c r="K8" i="14"/>
  <c r="K9" i="14"/>
  <c r="K10" i="14"/>
  <c r="K11" i="14"/>
  <c r="K5" i="14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1" i="13"/>
  <c r="K32" i="13"/>
  <c r="K33" i="13"/>
  <c r="K34" i="13"/>
  <c r="K3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5" i="13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5" i="12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5" i="10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5" i="6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5" i="9"/>
  <c r="G5" i="10"/>
  <c r="G6" i="10" s="1"/>
  <c r="G7" i="10" s="1"/>
  <c r="G8" i="10" s="1"/>
  <c r="G9" i="10" s="1"/>
  <c r="G10" i="10" s="1"/>
  <c r="L5" i="14"/>
  <c r="L6" i="14"/>
  <c r="L7" i="14"/>
  <c r="L8" i="14"/>
  <c r="L9" i="14"/>
  <c r="L10" i="14"/>
  <c r="L11" i="14"/>
  <c r="L12" i="14"/>
  <c r="G17" i="6" l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G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1" i="13"/>
  <c r="L32" i="13"/>
  <c r="L33" i="13"/>
  <c r="L34" i="13"/>
  <c r="L35" i="13"/>
  <c r="L36" i="13"/>
  <c r="L37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5" i="13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5" i="12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5" i="9"/>
  <c r="K3" i="6"/>
  <c r="J3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5" i="6"/>
  <c r="H3" i="12" l="1"/>
  <c r="H3" i="13"/>
  <c r="H3" i="14"/>
  <c r="H3" i="6"/>
  <c r="G5" i="9"/>
  <c r="K3" i="9"/>
  <c r="J3" i="9"/>
  <c r="H3" i="9"/>
  <c r="L16" i="10" l="1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8" i="10"/>
  <c r="L69" i="10"/>
  <c r="L70" i="10"/>
  <c r="L71" i="10"/>
  <c r="L72" i="10"/>
  <c r="L73" i="10"/>
  <c r="L74" i="10"/>
  <c r="L75" i="10"/>
  <c r="L76" i="10"/>
  <c r="L77" i="10"/>
  <c r="L78" i="10"/>
  <c r="L6" i="10"/>
  <c r="L7" i="10"/>
  <c r="L8" i="10"/>
  <c r="L9" i="10"/>
  <c r="L10" i="10"/>
  <c r="L11" i="10"/>
  <c r="L12" i="10"/>
  <c r="L13" i="10"/>
  <c r="L14" i="10"/>
  <c r="L15" i="10"/>
  <c r="L5" i="10"/>
  <c r="J3" i="10"/>
  <c r="K3" i="10"/>
  <c r="I9" i="5" s="1"/>
  <c r="I3" i="10"/>
  <c r="G9" i="5" s="1"/>
  <c r="H3" i="10" l="1"/>
  <c r="F9" i="5" s="1"/>
  <c r="A13" i="5" l="1"/>
  <c r="G5" i="14" l="1"/>
  <c r="G6" i="14" s="1"/>
  <c r="G7" i="14" s="1"/>
  <c r="G8" i="14" s="1"/>
  <c r="G9" i="14" s="1"/>
  <c r="G10" i="14" s="1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G36" i="14" s="1"/>
  <c r="G37" i="14" s="1"/>
  <c r="G38" i="14" s="1"/>
  <c r="G39" i="14" s="1"/>
  <c r="G40" i="14" s="1"/>
  <c r="G41" i="14" s="1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69" i="14" s="1"/>
  <c r="G70" i="14" s="1"/>
  <c r="G71" i="14" s="1"/>
  <c r="G72" i="14" s="1"/>
  <c r="G73" i="14" s="1"/>
  <c r="G74" i="14" s="1"/>
  <c r="G75" i="14" s="1"/>
  <c r="G76" i="14" s="1"/>
  <c r="G77" i="14" s="1"/>
  <c r="G78" i="14" s="1"/>
  <c r="G79" i="14" s="1"/>
  <c r="G80" i="14" s="1"/>
  <c r="G81" i="14" s="1"/>
  <c r="G82" i="14" s="1"/>
  <c r="G83" i="14" s="1"/>
  <c r="G84" i="14" s="1"/>
  <c r="G85" i="14" s="1"/>
  <c r="G86" i="14" s="1"/>
  <c r="G87" i="14" s="1"/>
  <c r="G88" i="14" s="1"/>
  <c r="G89" i="14" s="1"/>
  <c r="G90" i="14" s="1"/>
  <c r="G91" i="14" s="1"/>
  <c r="G92" i="14" s="1"/>
  <c r="G93" i="14" s="1"/>
  <c r="G94" i="14" s="1"/>
  <c r="G95" i="14" s="1"/>
  <c r="G96" i="14" s="1"/>
  <c r="G97" i="14" s="1"/>
  <c r="G98" i="14" s="1"/>
  <c r="G99" i="14" s="1"/>
  <c r="G100" i="14" s="1"/>
  <c r="G101" i="14" s="1"/>
  <c r="G102" i="14" s="1"/>
  <c r="G103" i="14" s="1"/>
  <c r="G104" i="14" s="1"/>
  <c r="G105" i="14" s="1"/>
  <c r="G106" i="14" s="1"/>
  <c r="G107" i="14" s="1"/>
  <c r="G108" i="14" s="1"/>
  <c r="G109" i="14" s="1"/>
  <c r="G110" i="14" s="1"/>
  <c r="G111" i="14" s="1"/>
  <c r="G112" i="14" s="1"/>
  <c r="G113" i="14" s="1"/>
  <c r="G114" i="14" s="1"/>
  <c r="G115" i="14" s="1"/>
  <c r="G116" i="14" s="1"/>
  <c r="G117" i="14" s="1"/>
  <c r="G118" i="14" s="1"/>
  <c r="G119" i="14" s="1"/>
  <c r="G120" i="14" s="1"/>
  <c r="G121" i="14" s="1"/>
  <c r="G122" i="14" s="1"/>
  <c r="G123" i="14" s="1"/>
  <c r="G124" i="14" s="1"/>
  <c r="G125" i="14" s="1"/>
  <c r="G126" i="14" s="1"/>
  <c r="G127" i="14" s="1"/>
  <c r="G128" i="14" s="1"/>
  <c r="G129" i="14" s="1"/>
  <c r="G130" i="14" s="1"/>
  <c r="G131" i="14" s="1"/>
  <c r="G132" i="14" s="1"/>
  <c r="G133" i="14" s="1"/>
  <c r="G134" i="14" s="1"/>
  <c r="G135" i="14" s="1"/>
  <c r="G136" i="14" s="1"/>
  <c r="G137" i="14" s="1"/>
  <c r="G138" i="14" s="1"/>
  <c r="G139" i="14" s="1"/>
  <c r="G140" i="14" s="1"/>
  <c r="G141" i="14" s="1"/>
  <c r="G142" i="14" s="1"/>
  <c r="G143" i="14" s="1"/>
  <c r="G144" i="14" s="1"/>
  <c r="G145" i="14" s="1"/>
  <c r="G146" i="14" s="1"/>
  <c r="G147" i="14" s="1"/>
  <c r="G148" i="14" s="1"/>
  <c r="G149" i="14" s="1"/>
  <c r="G150" i="14" s="1"/>
  <c r="I13" i="5"/>
  <c r="F13" i="5"/>
  <c r="F3" i="14"/>
  <c r="D13" i="5" s="1"/>
  <c r="E3" i="14"/>
  <c r="C13" i="5" s="1"/>
  <c r="G6" i="13"/>
  <c r="G7" i="13" s="1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I12" i="5"/>
  <c r="F3" i="13"/>
  <c r="D12" i="5" s="1"/>
  <c r="E3" i="13"/>
  <c r="C12" i="5" s="1"/>
  <c r="G5" i="12"/>
  <c r="G6" i="12" s="1"/>
  <c r="G7" i="12" s="1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4" i="12" s="1"/>
  <c r="G75" i="12" s="1"/>
  <c r="G76" i="12" s="1"/>
  <c r="G77" i="12" s="1"/>
  <c r="G78" i="12" s="1"/>
  <c r="G79" i="12" s="1"/>
  <c r="G80" i="12" s="1"/>
  <c r="G81" i="12" s="1"/>
  <c r="G82" i="12" s="1"/>
  <c r="G83" i="12" s="1"/>
  <c r="G84" i="12" s="1"/>
  <c r="G85" i="12" s="1"/>
  <c r="G86" i="12" s="1"/>
  <c r="G87" i="12" s="1"/>
  <c r="G88" i="12" s="1"/>
  <c r="G89" i="12" s="1"/>
  <c r="G90" i="12" s="1"/>
  <c r="G91" i="12" s="1"/>
  <c r="G92" i="12" s="1"/>
  <c r="G93" i="12" s="1"/>
  <c r="G94" i="12" s="1"/>
  <c r="G95" i="12" s="1"/>
  <c r="G96" i="12" s="1"/>
  <c r="G97" i="12" s="1"/>
  <c r="G98" i="12" s="1"/>
  <c r="G99" i="12" s="1"/>
  <c r="G100" i="12" s="1"/>
  <c r="G101" i="12" s="1"/>
  <c r="G102" i="12" s="1"/>
  <c r="G103" i="12" s="1"/>
  <c r="G104" i="12" s="1"/>
  <c r="G105" i="12" s="1"/>
  <c r="G106" i="12" s="1"/>
  <c r="G107" i="12" s="1"/>
  <c r="G108" i="12" s="1"/>
  <c r="G109" i="12" s="1"/>
  <c r="G110" i="12" s="1"/>
  <c r="G111" i="12" s="1"/>
  <c r="G112" i="12" s="1"/>
  <c r="G113" i="12" s="1"/>
  <c r="G114" i="12" s="1"/>
  <c r="G115" i="12" s="1"/>
  <c r="G116" i="12" s="1"/>
  <c r="G117" i="12" s="1"/>
  <c r="G118" i="12" s="1"/>
  <c r="G119" i="12" s="1"/>
  <c r="G120" i="12" s="1"/>
  <c r="G121" i="12" s="1"/>
  <c r="G122" i="12" s="1"/>
  <c r="G123" i="12" s="1"/>
  <c r="G124" i="12" s="1"/>
  <c r="G125" i="12" s="1"/>
  <c r="G126" i="12" s="1"/>
  <c r="G127" i="12" s="1"/>
  <c r="G128" i="12" s="1"/>
  <c r="G129" i="12" s="1"/>
  <c r="G130" i="12" s="1"/>
  <c r="G131" i="12" s="1"/>
  <c r="G132" i="12" s="1"/>
  <c r="G133" i="12" s="1"/>
  <c r="G134" i="12" s="1"/>
  <c r="G135" i="12" s="1"/>
  <c r="G136" i="12" s="1"/>
  <c r="G137" i="12" s="1"/>
  <c r="G138" i="12" s="1"/>
  <c r="G139" i="12" s="1"/>
  <c r="G140" i="12" s="1"/>
  <c r="G141" i="12" s="1"/>
  <c r="G142" i="12" s="1"/>
  <c r="G143" i="12" s="1"/>
  <c r="G144" i="12" s="1"/>
  <c r="G145" i="12" s="1"/>
  <c r="G146" i="12" s="1"/>
  <c r="G147" i="12" s="1"/>
  <c r="G148" i="12" s="1"/>
  <c r="G149" i="12" s="1"/>
  <c r="G150" i="12" s="1"/>
  <c r="G151" i="12" s="1"/>
  <c r="G152" i="12" s="1"/>
  <c r="G153" i="12" s="1"/>
  <c r="G154" i="12" s="1"/>
  <c r="G155" i="12" s="1"/>
  <c r="G156" i="12" s="1"/>
  <c r="G157" i="12" s="1"/>
  <c r="G158" i="12" s="1"/>
  <c r="G159" i="12" s="1"/>
  <c r="G160" i="12" s="1"/>
  <c r="G161" i="12" s="1"/>
  <c r="G162" i="12" s="1"/>
  <c r="G163" i="12" s="1"/>
  <c r="G164" i="12" s="1"/>
  <c r="G165" i="12" s="1"/>
  <c r="G166" i="12" s="1"/>
  <c r="G167" i="12" s="1"/>
  <c r="G168" i="12" s="1"/>
  <c r="G169" i="12" s="1"/>
  <c r="G170" i="12" s="1"/>
  <c r="G171" i="12" s="1"/>
  <c r="G172" i="12" s="1"/>
  <c r="G173" i="12" s="1"/>
  <c r="G174" i="12" s="1"/>
  <c r="G175" i="12" s="1"/>
  <c r="G176" i="12" s="1"/>
  <c r="G177" i="12" s="1"/>
  <c r="G178" i="12" s="1"/>
  <c r="G179" i="12" s="1"/>
  <c r="G180" i="12" s="1"/>
  <c r="G181" i="12" s="1"/>
  <c r="G182" i="12" s="1"/>
  <c r="G183" i="12" s="1"/>
  <c r="G184" i="12" s="1"/>
  <c r="G185" i="12" s="1"/>
  <c r="G186" i="12" s="1"/>
  <c r="G187" i="12" s="1"/>
  <c r="G188" i="12" s="1"/>
  <c r="G189" i="12" s="1"/>
  <c r="G190" i="12" s="1"/>
  <c r="G191" i="12" s="1"/>
  <c r="G192" i="12" s="1"/>
  <c r="G193" i="12" s="1"/>
  <c r="G194" i="12" s="1"/>
  <c r="G195" i="12" s="1"/>
  <c r="G196" i="12" s="1"/>
  <c r="G197" i="12" s="1"/>
  <c r="G198" i="12" s="1"/>
  <c r="G199" i="12" s="1"/>
  <c r="G200" i="12" s="1"/>
  <c r="G201" i="12" s="1"/>
  <c r="G202" i="12" s="1"/>
  <c r="G203" i="12" s="1"/>
  <c r="G204" i="12" s="1"/>
  <c r="G205" i="12" s="1"/>
  <c r="G206" i="12" s="1"/>
  <c r="G207" i="12" s="1"/>
  <c r="G208" i="12" s="1"/>
  <c r="G209" i="12" s="1"/>
  <c r="G210" i="12" s="1"/>
  <c r="G211" i="12" s="1"/>
  <c r="G212" i="12" s="1"/>
  <c r="G213" i="12" s="1"/>
  <c r="G214" i="12" s="1"/>
  <c r="G215" i="12" s="1"/>
  <c r="G216" i="12" s="1"/>
  <c r="G217" i="12" s="1"/>
  <c r="G218" i="12" s="1"/>
  <c r="G219" i="12" s="1"/>
  <c r="G220" i="12" s="1"/>
  <c r="G221" i="12" s="1"/>
  <c r="G222" i="12" s="1"/>
  <c r="G223" i="12" s="1"/>
  <c r="G224" i="12" s="1"/>
  <c r="G225" i="12" s="1"/>
  <c r="G226" i="12" s="1"/>
  <c r="G227" i="12" s="1"/>
  <c r="G228" i="12" s="1"/>
  <c r="G229" i="12" s="1"/>
  <c r="G230" i="12" s="1"/>
  <c r="G231" i="12" s="1"/>
  <c r="G232" i="12" s="1"/>
  <c r="G233" i="12" s="1"/>
  <c r="G234" i="12" s="1"/>
  <c r="G235" i="12" s="1"/>
  <c r="G236" i="12" s="1"/>
  <c r="G237" i="12" s="1"/>
  <c r="G238" i="12" s="1"/>
  <c r="G239" i="12" s="1"/>
  <c r="G240" i="12" s="1"/>
  <c r="G241" i="12" s="1"/>
  <c r="G242" i="12" s="1"/>
  <c r="G243" i="12" s="1"/>
  <c r="G244" i="12" s="1"/>
  <c r="G245" i="12" s="1"/>
  <c r="G246" i="12" s="1"/>
  <c r="G247" i="12" s="1"/>
  <c r="G248" i="12" s="1"/>
  <c r="G249" i="12" s="1"/>
  <c r="G250" i="12" s="1"/>
  <c r="G251" i="12" s="1"/>
  <c r="G252" i="12" s="1"/>
  <c r="G253" i="12" s="1"/>
  <c r="G254" i="12" s="1"/>
  <c r="G255" i="12" s="1"/>
  <c r="G256" i="12" s="1"/>
  <c r="G257" i="12" s="1"/>
  <c r="G258" i="12" s="1"/>
  <c r="G259" i="12" s="1"/>
  <c r="G260" i="12" s="1"/>
  <c r="G261" i="12" s="1"/>
  <c r="G262" i="12" s="1"/>
  <c r="G263" i="12" s="1"/>
  <c r="G264" i="12" s="1"/>
  <c r="G265" i="12" s="1"/>
  <c r="G266" i="12" s="1"/>
  <c r="G267" i="12" s="1"/>
  <c r="G268" i="12" s="1"/>
  <c r="G269" i="12" s="1"/>
  <c r="G270" i="12" s="1"/>
  <c r="G271" i="12" s="1"/>
  <c r="G272" i="12" s="1"/>
  <c r="G273" i="12" s="1"/>
  <c r="G274" i="12" s="1"/>
  <c r="G275" i="12" s="1"/>
  <c r="G276" i="12" s="1"/>
  <c r="G277" i="12" s="1"/>
  <c r="G278" i="12" s="1"/>
  <c r="G279" i="12" s="1"/>
  <c r="G280" i="12" s="1"/>
  <c r="G281" i="12" s="1"/>
  <c r="G282" i="12" s="1"/>
  <c r="G283" i="12" s="1"/>
  <c r="G284" i="12" s="1"/>
  <c r="G285" i="12" s="1"/>
  <c r="G286" i="12" s="1"/>
  <c r="G287" i="12" s="1"/>
  <c r="G288" i="12" s="1"/>
  <c r="G289" i="12" s="1"/>
  <c r="G290" i="12" s="1"/>
  <c r="G291" i="12" s="1"/>
  <c r="G292" i="12" s="1"/>
  <c r="G293" i="12" s="1"/>
  <c r="G294" i="12" s="1"/>
  <c r="G295" i="12" s="1"/>
  <c r="G296" i="12" s="1"/>
  <c r="G297" i="12" s="1"/>
  <c r="G298" i="12" s="1"/>
  <c r="G299" i="12" s="1"/>
  <c r="G300" i="12" s="1"/>
  <c r="G301" i="12" s="1"/>
  <c r="G302" i="12" s="1"/>
  <c r="G303" i="12" s="1"/>
  <c r="G304" i="12" s="1"/>
  <c r="G305" i="12" s="1"/>
  <c r="G306" i="12" s="1"/>
  <c r="G307" i="12" s="1"/>
  <c r="G308" i="12" s="1"/>
  <c r="G309" i="12" s="1"/>
  <c r="G310" i="12" s="1"/>
  <c r="G311" i="12" s="1"/>
  <c r="G312" i="12" s="1"/>
  <c r="G313" i="12" s="1"/>
  <c r="G314" i="12" s="1"/>
  <c r="G315" i="12" s="1"/>
  <c r="G316" i="12" s="1"/>
  <c r="G317" i="12" s="1"/>
  <c r="G318" i="12" s="1"/>
  <c r="G319" i="12" s="1"/>
  <c r="G320" i="12" s="1"/>
  <c r="G321" i="12" s="1"/>
  <c r="G322" i="12" s="1"/>
  <c r="G323" i="12" s="1"/>
  <c r="F3" i="12"/>
  <c r="D11" i="5" s="1"/>
  <c r="E3" i="12"/>
  <c r="C11" i="5" s="1"/>
  <c r="G11" i="10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 s="1"/>
  <c r="G78" i="10" s="1"/>
  <c r="F3" i="10"/>
  <c r="D9" i="5" s="1"/>
  <c r="E3" i="10"/>
  <c r="C9" i="5" s="1"/>
  <c r="M80" i="8"/>
  <c r="L80" i="8"/>
  <c r="N80" i="8" s="1"/>
  <c r="M79" i="8"/>
  <c r="L79" i="8"/>
  <c r="O78" i="8"/>
  <c r="M78" i="8"/>
  <c r="L78" i="8"/>
  <c r="O77" i="8"/>
  <c r="M77" i="8"/>
  <c r="L77" i="8"/>
  <c r="O76" i="8"/>
  <c r="M76" i="8"/>
  <c r="O79" i="8" s="1"/>
  <c r="O75" i="8"/>
  <c r="N75" i="8"/>
  <c r="O74" i="8"/>
  <c r="N74" i="8"/>
  <c r="O73" i="8"/>
  <c r="N73" i="8"/>
  <c r="O72" i="8"/>
  <c r="N72" i="8"/>
  <c r="O71" i="8"/>
  <c r="N71" i="8"/>
  <c r="O70" i="8"/>
  <c r="N70" i="8"/>
  <c r="O69" i="8"/>
  <c r="N69" i="8"/>
  <c r="O68" i="8"/>
  <c r="N68" i="8"/>
  <c r="O67" i="8"/>
  <c r="N67" i="8"/>
  <c r="O66" i="8"/>
  <c r="N66" i="8"/>
  <c r="O65" i="8"/>
  <c r="N65" i="8"/>
  <c r="O64" i="8"/>
  <c r="N64" i="8"/>
  <c r="O63" i="8"/>
  <c r="N63" i="8"/>
  <c r="O62" i="8"/>
  <c r="N62" i="8"/>
  <c r="O61" i="8"/>
  <c r="N61" i="8"/>
  <c r="O60" i="8"/>
  <c r="N60" i="8"/>
  <c r="O59" i="8"/>
  <c r="N59" i="8"/>
  <c r="O58" i="8"/>
  <c r="N58" i="8"/>
  <c r="O57" i="8"/>
  <c r="N57" i="8"/>
  <c r="O56" i="8"/>
  <c r="N56" i="8"/>
  <c r="O55" i="8"/>
  <c r="N55" i="8"/>
  <c r="O54" i="8"/>
  <c r="N54" i="8"/>
  <c r="O53" i="8"/>
  <c r="N53" i="8"/>
  <c r="O52" i="8"/>
  <c r="N52" i="8"/>
  <c r="O51" i="8"/>
  <c r="N51" i="8"/>
  <c r="O50" i="8"/>
  <c r="N50" i="8"/>
  <c r="O49" i="8"/>
  <c r="N49" i="8"/>
  <c r="O48" i="8"/>
  <c r="N48" i="8"/>
  <c r="O47" i="8"/>
  <c r="N47" i="8"/>
  <c r="O46" i="8"/>
  <c r="N46" i="8"/>
  <c r="O45" i="8"/>
  <c r="N45" i="8"/>
  <c r="O44" i="8"/>
  <c r="N44" i="8"/>
  <c r="O43" i="8"/>
  <c r="N43" i="8"/>
  <c r="O42" i="8"/>
  <c r="N42" i="8"/>
  <c r="O41" i="8"/>
  <c r="N41" i="8"/>
  <c r="O40" i="8"/>
  <c r="N40" i="8"/>
  <c r="O39" i="8"/>
  <c r="N39" i="8"/>
  <c r="O38" i="8"/>
  <c r="N38" i="8"/>
  <c r="O37" i="8"/>
  <c r="N37" i="8"/>
  <c r="O36" i="8"/>
  <c r="N36" i="8"/>
  <c r="O35" i="8"/>
  <c r="N35" i="8"/>
  <c r="O34" i="8"/>
  <c r="N34" i="8"/>
  <c r="O33" i="8"/>
  <c r="N33" i="8"/>
  <c r="O32" i="8"/>
  <c r="N32" i="8"/>
  <c r="O31" i="8"/>
  <c r="N31" i="8"/>
  <c r="O30" i="8"/>
  <c r="N30" i="8"/>
  <c r="O29" i="8"/>
  <c r="N29" i="8"/>
  <c r="O28" i="8"/>
  <c r="N28" i="8"/>
  <c r="O27" i="8"/>
  <c r="N27" i="8"/>
  <c r="O26" i="8"/>
  <c r="N26" i="8"/>
  <c r="O25" i="8"/>
  <c r="N25" i="8"/>
  <c r="O24" i="8"/>
  <c r="N24" i="8"/>
  <c r="O23" i="8"/>
  <c r="N23" i="8"/>
  <c r="O22" i="8"/>
  <c r="N22" i="8"/>
  <c r="O21" i="8"/>
  <c r="N21" i="8"/>
  <c r="O20" i="8"/>
  <c r="N20" i="8"/>
  <c r="O19" i="8"/>
  <c r="N19" i="8"/>
  <c r="O18" i="8"/>
  <c r="N18" i="8"/>
  <c r="O17" i="8"/>
  <c r="N17" i="8"/>
  <c r="O16" i="8"/>
  <c r="N16" i="8"/>
  <c r="O15" i="8"/>
  <c r="N15" i="8"/>
  <c r="O14" i="8"/>
  <c r="N14" i="8"/>
  <c r="O13" i="8"/>
  <c r="N13" i="8"/>
  <c r="O12" i="8"/>
  <c r="N12" i="8"/>
  <c r="O11" i="8"/>
  <c r="N11" i="8"/>
  <c r="O10" i="8"/>
  <c r="N10" i="8"/>
  <c r="O9" i="8"/>
  <c r="N9" i="8"/>
  <c r="O8" i="8"/>
  <c r="N8" i="8"/>
  <c r="O7" i="8"/>
  <c r="N7" i="8"/>
  <c r="O6" i="8"/>
  <c r="N6" i="8"/>
  <c r="O5" i="8"/>
  <c r="N5" i="8"/>
  <c r="G5" i="8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I3" i="8"/>
  <c r="F3" i="8"/>
  <c r="E3" i="8"/>
  <c r="G3" i="8" s="1"/>
  <c r="G6" i="9"/>
  <c r="G7" i="9" s="1"/>
  <c r="G8" i="9" s="1"/>
  <c r="G9" i="9" s="1"/>
  <c r="G10" i="9" s="1"/>
  <c r="I3" i="9"/>
  <c r="F3" i="9"/>
  <c r="E3" i="9"/>
  <c r="P80" i="7"/>
  <c r="O80" i="7"/>
  <c r="P79" i="7"/>
  <c r="O79" i="7"/>
  <c r="P78" i="7"/>
  <c r="O78" i="7"/>
  <c r="P77" i="7"/>
  <c r="O77" i="7"/>
  <c r="P76" i="7"/>
  <c r="O76" i="7"/>
  <c r="P75" i="7"/>
  <c r="O75" i="7"/>
  <c r="P74" i="7"/>
  <c r="O74" i="7"/>
  <c r="P73" i="7"/>
  <c r="O73" i="7"/>
  <c r="P72" i="7"/>
  <c r="O72" i="7"/>
  <c r="P71" i="7"/>
  <c r="O71" i="7"/>
  <c r="P70" i="7"/>
  <c r="O70" i="7"/>
  <c r="P69" i="7"/>
  <c r="O69" i="7"/>
  <c r="P68" i="7"/>
  <c r="O68" i="7"/>
  <c r="P67" i="7"/>
  <c r="O67" i="7"/>
  <c r="P66" i="7"/>
  <c r="O66" i="7"/>
  <c r="P65" i="7"/>
  <c r="O65" i="7"/>
  <c r="P64" i="7"/>
  <c r="O64" i="7"/>
  <c r="P63" i="7"/>
  <c r="O63" i="7"/>
  <c r="P62" i="7"/>
  <c r="O62" i="7"/>
  <c r="P61" i="7"/>
  <c r="O61" i="7"/>
  <c r="P60" i="7"/>
  <c r="O60" i="7"/>
  <c r="P59" i="7"/>
  <c r="O59" i="7"/>
  <c r="P58" i="7"/>
  <c r="O58" i="7"/>
  <c r="P57" i="7"/>
  <c r="O57" i="7"/>
  <c r="P56" i="7"/>
  <c r="O56" i="7"/>
  <c r="P55" i="7"/>
  <c r="O55" i="7"/>
  <c r="P54" i="7"/>
  <c r="O54" i="7"/>
  <c r="P53" i="7"/>
  <c r="O53" i="7"/>
  <c r="P52" i="7"/>
  <c r="O52" i="7"/>
  <c r="P51" i="7"/>
  <c r="O51" i="7"/>
  <c r="P50" i="7"/>
  <c r="O50" i="7"/>
  <c r="P49" i="7"/>
  <c r="O49" i="7"/>
  <c r="P48" i="7"/>
  <c r="O48" i="7"/>
  <c r="P47" i="7"/>
  <c r="O47" i="7"/>
  <c r="P46" i="7"/>
  <c r="O46" i="7"/>
  <c r="P45" i="7"/>
  <c r="O45" i="7"/>
  <c r="P44" i="7"/>
  <c r="O44" i="7"/>
  <c r="P43" i="7"/>
  <c r="O43" i="7"/>
  <c r="P42" i="7"/>
  <c r="O42" i="7"/>
  <c r="P41" i="7"/>
  <c r="O41" i="7"/>
  <c r="P40" i="7"/>
  <c r="O40" i="7"/>
  <c r="P39" i="7"/>
  <c r="O39" i="7"/>
  <c r="P38" i="7"/>
  <c r="O38" i="7"/>
  <c r="P37" i="7"/>
  <c r="O37" i="7"/>
  <c r="P36" i="7"/>
  <c r="O36" i="7"/>
  <c r="P35" i="7"/>
  <c r="O35" i="7"/>
  <c r="P34" i="7"/>
  <c r="O34" i="7"/>
  <c r="P33" i="7"/>
  <c r="O33" i="7"/>
  <c r="P32" i="7"/>
  <c r="O32" i="7"/>
  <c r="P31" i="7"/>
  <c r="O31" i="7"/>
  <c r="P30" i="7"/>
  <c r="O30" i="7"/>
  <c r="P29" i="7"/>
  <c r="O29" i="7"/>
  <c r="P28" i="7"/>
  <c r="O28" i="7"/>
  <c r="P27" i="7"/>
  <c r="O27" i="7"/>
  <c r="P26" i="7"/>
  <c r="O26" i="7"/>
  <c r="P25" i="7"/>
  <c r="O25" i="7"/>
  <c r="P24" i="7"/>
  <c r="O24" i="7"/>
  <c r="P23" i="7"/>
  <c r="O23" i="7"/>
  <c r="P22" i="7"/>
  <c r="O22" i="7"/>
  <c r="P21" i="7"/>
  <c r="O21" i="7"/>
  <c r="P20" i="7"/>
  <c r="O20" i="7"/>
  <c r="P19" i="7"/>
  <c r="O19" i="7"/>
  <c r="P18" i="7"/>
  <c r="O18" i="7"/>
  <c r="P17" i="7"/>
  <c r="O17" i="7"/>
  <c r="P16" i="7"/>
  <c r="O16" i="7"/>
  <c r="P15" i="7"/>
  <c r="O15" i="7"/>
  <c r="P14" i="7"/>
  <c r="O14" i="7"/>
  <c r="P13" i="7"/>
  <c r="O13" i="7"/>
  <c r="P12" i="7"/>
  <c r="O12" i="7"/>
  <c r="P11" i="7"/>
  <c r="O11" i="7"/>
  <c r="P10" i="7"/>
  <c r="O10" i="7"/>
  <c r="P9" i="7"/>
  <c r="O9" i="7"/>
  <c r="P8" i="7"/>
  <c r="O8" i="7"/>
  <c r="P7" i="7"/>
  <c r="O7" i="7"/>
  <c r="P6" i="7"/>
  <c r="O6" i="7"/>
  <c r="P5" i="7"/>
  <c r="O5" i="7"/>
  <c r="H5" i="7"/>
  <c r="H6" i="7" s="1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L3" i="7"/>
  <c r="K3" i="7"/>
  <c r="H6" i="5" s="1"/>
  <c r="J3" i="7"/>
  <c r="G6" i="5" s="1"/>
  <c r="I3" i="7"/>
  <c r="F6" i="5" s="1"/>
  <c r="G3" i="7"/>
  <c r="D6" i="5" s="1"/>
  <c r="F3" i="7"/>
  <c r="C6" i="5" s="1"/>
  <c r="H5" i="5"/>
  <c r="I3" i="6"/>
  <c r="G5" i="5" s="1"/>
  <c r="F3" i="6"/>
  <c r="D5" i="5" s="1"/>
  <c r="E3" i="6"/>
  <c r="P80" i="3"/>
  <c r="O80" i="3"/>
  <c r="P79" i="3"/>
  <c r="O79" i="3"/>
  <c r="P78" i="3"/>
  <c r="O78" i="3"/>
  <c r="P77" i="3"/>
  <c r="O77" i="3"/>
  <c r="P76" i="3"/>
  <c r="O76" i="3"/>
  <c r="P75" i="3"/>
  <c r="O75" i="3"/>
  <c r="P74" i="3"/>
  <c r="O74" i="3"/>
  <c r="P73" i="3"/>
  <c r="O73" i="3"/>
  <c r="P72" i="3"/>
  <c r="O72" i="3"/>
  <c r="P71" i="3"/>
  <c r="O71" i="3"/>
  <c r="P70" i="3"/>
  <c r="O70" i="3"/>
  <c r="P69" i="3"/>
  <c r="O69" i="3"/>
  <c r="P68" i="3"/>
  <c r="O68" i="3"/>
  <c r="P67" i="3"/>
  <c r="O67" i="3"/>
  <c r="P66" i="3"/>
  <c r="O66" i="3"/>
  <c r="P65" i="3"/>
  <c r="O65" i="3"/>
  <c r="P64" i="3"/>
  <c r="O64" i="3"/>
  <c r="P63" i="3"/>
  <c r="O63" i="3"/>
  <c r="P62" i="3"/>
  <c r="O62" i="3"/>
  <c r="P61" i="3"/>
  <c r="O61" i="3"/>
  <c r="P60" i="3"/>
  <c r="O60" i="3"/>
  <c r="P59" i="3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O46" i="3"/>
  <c r="P45" i="3"/>
  <c r="O45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P5" i="3"/>
  <c r="O5" i="3"/>
  <c r="H5" i="3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L3" i="3"/>
  <c r="I4" i="5" s="1"/>
  <c r="K3" i="3"/>
  <c r="H4" i="5" s="1"/>
  <c r="J3" i="3"/>
  <c r="G4" i="5" s="1"/>
  <c r="I3" i="3"/>
  <c r="F4" i="5" s="1"/>
  <c r="G3" i="3"/>
  <c r="F3" i="3"/>
  <c r="B13" i="5"/>
  <c r="A12" i="5"/>
  <c r="I11" i="5"/>
  <c r="A11" i="5"/>
  <c r="A9" i="5"/>
  <c r="D7" i="5"/>
  <c r="I6" i="5"/>
  <c r="A6" i="5"/>
  <c r="I5" i="5"/>
  <c r="N78" i="8" l="1"/>
  <c r="C7" i="5"/>
  <c r="K3" i="8"/>
  <c r="N76" i="8"/>
  <c r="O80" i="8"/>
  <c r="H3" i="8" s="1"/>
  <c r="N79" i="8"/>
  <c r="G11" i="9"/>
  <c r="G12" i="9" s="1"/>
  <c r="G13" i="9" s="1"/>
  <c r="G14" i="9" s="1"/>
  <c r="G15" i="9" s="1"/>
  <c r="G16" i="9" s="1"/>
  <c r="G17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14" i="5"/>
  <c r="G151" i="14"/>
  <c r="G152" i="14" s="1"/>
  <c r="G153" i="14" s="1"/>
  <c r="G154" i="14" s="1"/>
  <c r="G155" i="14" s="1"/>
  <c r="G156" i="14" s="1"/>
  <c r="G157" i="14" s="1"/>
  <c r="G158" i="14" s="1"/>
  <c r="G159" i="14" s="1"/>
  <c r="G160" i="14" s="1"/>
  <c r="G161" i="14" s="1"/>
  <c r="G162" i="14" s="1"/>
  <c r="G163" i="14" s="1"/>
  <c r="G164" i="14" s="1"/>
  <c r="G165" i="14" s="1"/>
  <c r="G166" i="14" s="1"/>
  <c r="G167" i="14" s="1"/>
  <c r="G168" i="14" s="1"/>
  <c r="G169" i="14" s="1"/>
  <c r="G170" i="14" s="1"/>
  <c r="G171" i="14" s="1"/>
  <c r="G172" i="14" s="1"/>
  <c r="G173" i="14" s="1"/>
  <c r="G174" i="14" s="1"/>
  <c r="G175" i="14" s="1"/>
  <c r="G176" i="14" s="1"/>
  <c r="G177" i="14" s="1"/>
  <c r="G178" i="14" s="1"/>
  <c r="G179" i="14" s="1"/>
  <c r="G180" i="14" s="1"/>
  <c r="G181" i="14" s="1"/>
  <c r="G182" i="14" s="1"/>
  <c r="G183" i="14" s="1"/>
  <c r="G184" i="14" s="1"/>
  <c r="G185" i="14" s="1"/>
  <c r="G186" i="14" s="1"/>
  <c r="G187" i="14" s="1"/>
  <c r="G188" i="14" s="1"/>
  <c r="G189" i="14" s="1"/>
  <c r="G190" i="14" s="1"/>
  <c r="G191" i="14" s="1"/>
  <c r="G192" i="14" s="1"/>
  <c r="G193" i="14" s="1"/>
  <c r="G194" i="14" s="1"/>
  <c r="G195" i="14" s="1"/>
  <c r="G196" i="14" s="1"/>
  <c r="G197" i="14" s="1"/>
  <c r="G198" i="14" s="1"/>
  <c r="G199" i="14" s="1"/>
  <c r="G200" i="14" s="1"/>
  <c r="G201" i="14" s="1"/>
  <c r="G202" i="14" s="1"/>
  <c r="G203" i="14" s="1"/>
  <c r="G204" i="14" s="1"/>
  <c r="G205" i="14" s="1"/>
  <c r="G206" i="14" s="1"/>
  <c r="G207" i="14" s="1"/>
  <c r="G208" i="14" s="1"/>
  <c r="G209" i="14" s="1"/>
  <c r="G210" i="14" s="1"/>
  <c r="G211" i="14" s="1"/>
  <c r="G212" i="14" s="1"/>
  <c r="G213" i="14" s="1"/>
  <c r="G214" i="14" s="1"/>
  <c r="G215" i="14" s="1"/>
  <c r="G216" i="14" s="1"/>
  <c r="G217" i="14" s="1"/>
  <c r="G218" i="14" s="1"/>
  <c r="G219" i="14" s="1"/>
  <c r="G220" i="14" s="1"/>
  <c r="G221" i="14" s="1"/>
  <c r="G222" i="14" s="1"/>
  <c r="G223" i="14" s="1"/>
  <c r="G224" i="14" s="1"/>
  <c r="G225" i="14" s="1"/>
  <c r="G226" i="14" s="1"/>
  <c r="G227" i="14" s="1"/>
  <c r="G228" i="14" s="1"/>
  <c r="G229" i="14" s="1"/>
  <c r="G230" i="14" s="1"/>
  <c r="G231" i="14" s="1"/>
  <c r="G232" i="14" s="1"/>
  <c r="G233" i="14" s="1"/>
  <c r="G234" i="14" s="1"/>
  <c r="G235" i="14" s="1"/>
  <c r="G236" i="14" s="1"/>
  <c r="G237" i="14" s="1"/>
  <c r="G238" i="14" s="1"/>
  <c r="G239" i="14" s="1"/>
  <c r="G240" i="14" s="1"/>
  <c r="G241" i="14" s="1"/>
  <c r="G242" i="14" s="1"/>
  <c r="G243" i="14" s="1"/>
  <c r="G244" i="14" s="1"/>
  <c r="G245" i="14" s="1"/>
  <c r="G246" i="14" s="1"/>
  <c r="G247" i="14" s="1"/>
  <c r="G248" i="14" s="1"/>
  <c r="G249" i="14" s="1"/>
  <c r="G250" i="14" s="1"/>
  <c r="G251" i="14" s="1"/>
  <c r="G252" i="14" s="1"/>
  <c r="G253" i="14" s="1"/>
  <c r="G254" i="14" s="1"/>
  <c r="G255" i="14" s="1"/>
  <c r="G256" i="14" s="1"/>
  <c r="G257" i="14" s="1"/>
  <c r="G258" i="14" s="1"/>
  <c r="G259" i="14" s="1"/>
  <c r="G260" i="14" s="1"/>
  <c r="G261" i="14" s="1"/>
  <c r="G262" i="14" s="1"/>
  <c r="G263" i="14" s="1"/>
  <c r="G264" i="14" s="1"/>
  <c r="G265" i="14" s="1"/>
  <c r="G266" i="14" s="1"/>
  <c r="G267" i="14" s="1"/>
  <c r="G268" i="14" s="1"/>
  <c r="G269" i="14" s="1"/>
  <c r="G270" i="14" s="1"/>
  <c r="G271" i="14" s="1"/>
  <c r="G272" i="14" s="1"/>
  <c r="G273" i="14" s="1"/>
  <c r="G274" i="14" s="1"/>
  <c r="G275" i="14" s="1"/>
  <c r="G276" i="14" s="1"/>
  <c r="G277" i="14" s="1"/>
  <c r="G278" i="14" s="1"/>
  <c r="G279" i="14" s="1"/>
  <c r="G280" i="14" s="1"/>
  <c r="G281" i="14" s="1"/>
  <c r="G282" i="14" s="1"/>
  <c r="G283" i="14" s="1"/>
  <c r="G284" i="14" s="1"/>
  <c r="G285" i="14" s="1"/>
  <c r="G286" i="14" s="1"/>
  <c r="G287" i="14" s="1"/>
  <c r="G288" i="14" s="1"/>
  <c r="G289" i="14" s="1"/>
  <c r="G290" i="14" s="1"/>
  <c r="G291" i="14" s="1"/>
  <c r="G292" i="14" s="1"/>
  <c r="G293" i="14" s="1"/>
  <c r="G294" i="14" s="1"/>
  <c r="G295" i="14" s="1"/>
  <c r="G296" i="14" s="1"/>
  <c r="G297" i="14" s="1"/>
  <c r="G298" i="14" s="1"/>
  <c r="G299" i="14" s="1"/>
  <c r="G300" i="14" s="1"/>
  <c r="G301" i="14" s="1"/>
  <c r="G302" i="14" s="1"/>
  <c r="G303" i="14" s="1"/>
  <c r="G304" i="14" s="1"/>
  <c r="G305" i="14" s="1"/>
  <c r="G306" i="14" s="1"/>
  <c r="G307" i="14" s="1"/>
  <c r="G308" i="14" s="1"/>
  <c r="G309" i="14" s="1"/>
  <c r="G310" i="14" s="1"/>
  <c r="G311" i="14" s="1"/>
  <c r="G312" i="14" s="1"/>
  <c r="G313" i="14" s="1"/>
  <c r="G314" i="14" s="1"/>
  <c r="G315" i="14" s="1"/>
  <c r="G316" i="14" s="1"/>
  <c r="G317" i="14" s="1"/>
  <c r="G318" i="14" s="1"/>
  <c r="G319" i="14" s="1"/>
  <c r="G320" i="14" s="1"/>
  <c r="G321" i="14" s="1"/>
  <c r="G322" i="14" s="1"/>
  <c r="G323" i="14" s="1"/>
  <c r="G324" i="14" s="1"/>
  <c r="G325" i="14" s="1"/>
  <c r="G326" i="14" s="1"/>
  <c r="G327" i="14" s="1"/>
  <c r="G328" i="14" s="1"/>
  <c r="G329" i="14" s="1"/>
  <c r="G330" i="14" s="1"/>
  <c r="G331" i="14" s="1"/>
  <c r="G332" i="14" s="1"/>
  <c r="G333" i="14" s="1"/>
  <c r="G334" i="14" s="1"/>
  <c r="G335" i="14" s="1"/>
  <c r="G336" i="14" s="1"/>
  <c r="G337" i="14" s="1"/>
  <c r="G338" i="14" s="1"/>
  <c r="G339" i="14" s="1"/>
  <c r="G340" i="14" s="1"/>
  <c r="G341" i="14" s="1"/>
  <c r="G342" i="14" s="1"/>
  <c r="G343" i="14" s="1"/>
  <c r="G344" i="14" s="1"/>
  <c r="G345" i="14" s="1"/>
  <c r="G346" i="14" s="1"/>
  <c r="G347" i="14" s="1"/>
  <c r="G348" i="14" s="1"/>
  <c r="G349" i="14" s="1"/>
  <c r="G350" i="14" s="1"/>
  <c r="G351" i="14" s="1"/>
  <c r="G352" i="14" s="1"/>
  <c r="G353" i="14" s="1"/>
  <c r="G354" i="14" s="1"/>
  <c r="G355" i="14" s="1"/>
  <c r="G356" i="14" s="1"/>
  <c r="G357" i="14" s="1"/>
  <c r="G358" i="14" s="1"/>
  <c r="G359" i="14" s="1"/>
  <c r="G360" i="14" s="1"/>
  <c r="G361" i="14" s="1"/>
  <c r="G362" i="14" s="1"/>
  <c r="G363" i="14" s="1"/>
  <c r="G364" i="14" s="1"/>
  <c r="G365" i="14" s="1"/>
  <c r="G366" i="14" s="1"/>
  <c r="G367" i="14" s="1"/>
  <c r="G368" i="14" s="1"/>
  <c r="G369" i="14" s="1"/>
  <c r="G370" i="14" s="1"/>
  <c r="G371" i="14" s="1"/>
  <c r="G372" i="14" s="1"/>
  <c r="G373" i="14" s="1"/>
  <c r="G374" i="14" s="1"/>
  <c r="G375" i="14" s="1"/>
  <c r="G376" i="14" s="1"/>
  <c r="G377" i="14" s="1"/>
  <c r="G378" i="14" s="1"/>
  <c r="G379" i="14" s="1"/>
  <c r="G380" i="14" s="1"/>
  <c r="G381" i="14" s="1"/>
  <c r="G382" i="14" s="1"/>
  <c r="G383" i="14" s="1"/>
  <c r="G384" i="14" s="1"/>
  <c r="G385" i="14" s="1"/>
  <c r="G386" i="14" s="1"/>
  <c r="G387" i="14" s="1"/>
  <c r="G388" i="14" s="1"/>
  <c r="G389" i="14" s="1"/>
  <c r="G390" i="14" s="1"/>
  <c r="G391" i="14" s="1"/>
  <c r="G392" i="14" s="1"/>
  <c r="G393" i="14" s="1"/>
  <c r="G394" i="14" s="1"/>
  <c r="G395" i="14" s="1"/>
  <c r="G396" i="14" s="1"/>
  <c r="G397" i="14" s="1"/>
  <c r="G398" i="14" s="1"/>
  <c r="G399" i="14" s="1"/>
  <c r="G400" i="14" s="1"/>
  <c r="G401" i="14" s="1"/>
  <c r="G402" i="14" s="1"/>
  <c r="G403" i="14" s="1"/>
  <c r="G404" i="14" s="1"/>
  <c r="G405" i="14" s="1"/>
  <c r="G406" i="14" s="1"/>
  <c r="G407" i="14" s="1"/>
  <c r="G408" i="14" s="1"/>
  <c r="G409" i="14" s="1"/>
  <c r="G410" i="14" s="1"/>
  <c r="G411" i="14" s="1"/>
  <c r="G412" i="14" s="1"/>
  <c r="G413" i="14" s="1"/>
  <c r="G414" i="14" s="1"/>
  <c r="G415" i="14" s="1"/>
  <c r="G416" i="14" s="1"/>
  <c r="G417" i="14" s="1"/>
  <c r="G418" i="14" s="1"/>
  <c r="G419" i="14" s="1"/>
  <c r="G420" i="14" s="1"/>
  <c r="G421" i="14" s="1"/>
  <c r="G422" i="14" s="1"/>
  <c r="G423" i="14" s="1"/>
  <c r="G424" i="14" s="1"/>
  <c r="G425" i="14" s="1"/>
  <c r="G426" i="14" s="1"/>
  <c r="G427" i="14" s="1"/>
  <c r="G428" i="14" s="1"/>
  <c r="G429" i="14" s="1"/>
  <c r="G430" i="14" s="1"/>
  <c r="G431" i="14" s="1"/>
  <c r="G432" i="14" s="1"/>
  <c r="G433" i="14" s="1"/>
  <c r="G434" i="14" s="1"/>
  <c r="G435" i="14" s="1"/>
  <c r="G436" i="14" s="1"/>
  <c r="G437" i="14" s="1"/>
  <c r="G438" i="14" s="1"/>
  <c r="G439" i="14" s="1"/>
  <c r="G440" i="14" s="1"/>
  <c r="G441" i="14" s="1"/>
  <c r="G442" i="14" s="1"/>
  <c r="G443" i="14" s="1"/>
  <c r="G444" i="14" s="1"/>
  <c r="G445" i="14" s="1"/>
  <c r="G446" i="14" s="1"/>
  <c r="G447" i="14" s="1"/>
  <c r="G448" i="14" s="1"/>
  <c r="G449" i="14" s="1"/>
  <c r="G450" i="14" s="1"/>
  <c r="G451" i="14" s="1"/>
  <c r="G452" i="14" s="1"/>
  <c r="G453" i="14" s="1"/>
  <c r="G454" i="14" s="1"/>
  <c r="G455" i="14" s="1"/>
  <c r="G456" i="14" s="1"/>
  <c r="G457" i="14" s="1"/>
  <c r="G458" i="14" s="1"/>
  <c r="G459" i="14" s="1"/>
  <c r="G460" i="14" s="1"/>
  <c r="G461" i="14" s="1"/>
  <c r="G462" i="14" s="1"/>
  <c r="G463" i="14" s="1"/>
  <c r="G464" i="14" s="1"/>
  <c r="G465" i="14" s="1"/>
  <c r="G466" i="14" s="1"/>
  <c r="G467" i="14" s="1"/>
  <c r="G468" i="14" s="1"/>
  <c r="G469" i="14" s="1"/>
  <c r="G470" i="14" s="1"/>
  <c r="G471" i="14" s="1"/>
  <c r="G472" i="14" s="1"/>
  <c r="G473" i="14" s="1"/>
  <c r="G474" i="14" s="1"/>
  <c r="G475" i="14" s="1"/>
  <c r="G476" i="14" s="1"/>
  <c r="G477" i="14" s="1"/>
  <c r="G478" i="14" s="1"/>
  <c r="G479" i="14" s="1"/>
  <c r="G480" i="14" s="1"/>
  <c r="G481" i="14" s="1"/>
  <c r="G482" i="14" s="1"/>
  <c r="G483" i="14" s="1"/>
  <c r="G484" i="14" s="1"/>
  <c r="G485" i="14" s="1"/>
  <c r="G486" i="14" s="1"/>
  <c r="G487" i="14" s="1"/>
  <c r="G488" i="14" s="1"/>
  <c r="G489" i="14" s="1"/>
  <c r="G490" i="14" s="1"/>
  <c r="G491" i="14" s="1"/>
  <c r="G492" i="14" s="1"/>
  <c r="G493" i="14" s="1"/>
  <c r="G494" i="14" s="1"/>
  <c r="G495" i="14" s="1"/>
  <c r="G496" i="14" s="1"/>
  <c r="G497" i="14" s="1"/>
  <c r="G498" i="14" s="1"/>
  <c r="G499" i="14" s="1"/>
  <c r="G500" i="14" s="1"/>
  <c r="G501" i="14" s="1"/>
  <c r="G502" i="14" s="1"/>
  <c r="G503" i="14" s="1"/>
  <c r="G504" i="14" s="1"/>
  <c r="G505" i="14" s="1"/>
  <c r="G506" i="14" s="1"/>
  <c r="G507" i="14" s="1"/>
  <c r="G508" i="14" s="1"/>
  <c r="G509" i="14" s="1"/>
  <c r="G510" i="14" s="1"/>
  <c r="G511" i="14" s="1"/>
  <c r="G512" i="14" s="1"/>
  <c r="G513" i="14" s="1"/>
  <c r="G514" i="14" s="1"/>
  <c r="G515" i="14" s="1"/>
  <c r="G516" i="14" s="1"/>
  <c r="G517" i="14" s="1"/>
  <c r="G518" i="14" s="1"/>
  <c r="G519" i="14" s="1"/>
  <c r="G520" i="14" s="1"/>
  <c r="G521" i="14" s="1"/>
  <c r="G522" i="14" s="1"/>
  <c r="G523" i="14" s="1"/>
  <c r="G524" i="14" s="1"/>
  <c r="G525" i="14" s="1"/>
  <c r="G526" i="14" s="1"/>
  <c r="G527" i="14" s="1"/>
  <c r="G528" i="14" s="1"/>
  <c r="G529" i="14" s="1"/>
  <c r="G530" i="14" s="1"/>
  <c r="G531" i="14" s="1"/>
  <c r="G532" i="14" s="1"/>
  <c r="G533" i="14" s="1"/>
  <c r="G534" i="14" s="1"/>
  <c r="G535" i="14" s="1"/>
  <c r="G536" i="14" s="1"/>
  <c r="G537" i="14" s="1"/>
  <c r="G538" i="14" s="1"/>
  <c r="G539" i="14" s="1"/>
  <c r="G540" i="14" s="1"/>
  <c r="G541" i="14" s="1"/>
  <c r="G542" i="14" s="1"/>
  <c r="G543" i="14" s="1"/>
  <c r="G544" i="14" s="1"/>
  <c r="G545" i="14" s="1"/>
  <c r="G546" i="14" s="1"/>
  <c r="G547" i="14" s="1"/>
  <c r="G548" i="14" s="1"/>
  <c r="G549" i="14" s="1"/>
  <c r="G550" i="14" s="1"/>
  <c r="G551" i="14" s="1"/>
  <c r="G552" i="14" s="1"/>
  <c r="G553" i="14" s="1"/>
  <c r="G554" i="14" s="1"/>
  <c r="G555" i="14" s="1"/>
  <c r="G556" i="14" s="1"/>
  <c r="G557" i="14" s="1"/>
  <c r="G558" i="14" s="1"/>
  <c r="G559" i="14" s="1"/>
  <c r="G560" i="14" s="1"/>
  <c r="G561" i="14" s="1"/>
  <c r="G562" i="14" s="1"/>
  <c r="G563" i="14" s="1"/>
  <c r="G564" i="14" s="1"/>
  <c r="G565" i="14" s="1"/>
  <c r="G566" i="14" s="1"/>
  <c r="G567" i="14" s="1"/>
  <c r="G568" i="14" s="1"/>
  <c r="G569" i="14" s="1"/>
  <c r="G570" i="14" s="1"/>
  <c r="G571" i="14" s="1"/>
  <c r="G572" i="14" s="1"/>
  <c r="G573" i="14" s="1"/>
  <c r="G574" i="14" s="1"/>
  <c r="G575" i="14" s="1"/>
  <c r="G576" i="14" s="1"/>
  <c r="G577" i="14" s="1"/>
  <c r="G578" i="14" s="1"/>
  <c r="G579" i="14" s="1"/>
  <c r="G580" i="14" s="1"/>
  <c r="G581" i="14" s="1"/>
  <c r="G582" i="14" s="1"/>
  <c r="G583" i="14" s="1"/>
  <c r="G584" i="14" s="1"/>
  <c r="G585" i="14" s="1"/>
  <c r="G586" i="14" s="1"/>
  <c r="G587" i="14" s="1"/>
  <c r="G588" i="14" s="1"/>
  <c r="G589" i="14" s="1"/>
  <c r="G590" i="14" s="1"/>
  <c r="G591" i="14" s="1"/>
  <c r="G592" i="14" s="1"/>
  <c r="G593" i="14" s="1"/>
  <c r="G594" i="14" s="1"/>
  <c r="G595" i="14" s="1"/>
  <c r="G596" i="14" s="1"/>
  <c r="G597" i="14" s="1"/>
  <c r="G598" i="14" s="1"/>
  <c r="G599" i="14" s="1"/>
  <c r="G600" i="14" s="1"/>
  <c r="G601" i="14" s="1"/>
  <c r="G602" i="14" s="1"/>
  <c r="G603" i="14" s="1"/>
  <c r="G604" i="14" s="1"/>
  <c r="G605" i="14" s="1"/>
  <c r="G606" i="14" s="1"/>
  <c r="G607" i="14" s="1"/>
  <c r="G608" i="14" s="1"/>
  <c r="G609" i="14" s="1"/>
  <c r="G610" i="14" s="1"/>
  <c r="G611" i="14" s="1"/>
  <c r="G612" i="14" s="1"/>
  <c r="G613" i="14" s="1"/>
  <c r="G614" i="14" s="1"/>
  <c r="G615" i="14" s="1"/>
  <c r="C5" i="5"/>
  <c r="E5" i="5"/>
  <c r="G3" i="10"/>
  <c r="E9" i="5" s="1"/>
  <c r="F11" i="5"/>
  <c r="F12" i="5"/>
  <c r="G71" i="13"/>
  <c r="G72" i="13" s="1"/>
  <c r="G73" i="13" s="1"/>
  <c r="G74" i="13" s="1"/>
  <c r="G75" i="13" s="1"/>
  <c r="G76" i="13" s="1"/>
  <c r="G77" i="13" s="1"/>
  <c r="G78" i="13" s="1"/>
  <c r="G79" i="13" s="1"/>
  <c r="G80" i="13" s="1"/>
  <c r="G81" i="13" s="1"/>
  <c r="G82" i="13" s="1"/>
  <c r="G83" i="13" s="1"/>
  <c r="G84" i="13" s="1"/>
  <c r="G85" i="13" s="1"/>
  <c r="G86" i="13" s="1"/>
  <c r="G87" i="13" s="1"/>
  <c r="G88" i="13" s="1"/>
  <c r="G89" i="13" s="1"/>
  <c r="G90" i="13" s="1"/>
  <c r="G91" i="13" s="1"/>
  <c r="G92" i="13" s="1"/>
  <c r="G93" i="13" s="1"/>
  <c r="G94" i="13" s="1"/>
  <c r="G95" i="13" s="1"/>
  <c r="G96" i="13" s="1"/>
  <c r="G97" i="13" s="1"/>
  <c r="G98" i="13" s="1"/>
  <c r="G99" i="13" s="1"/>
  <c r="G100" i="13" s="1"/>
  <c r="G101" i="13" s="1"/>
  <c r="G102" i="13" s="1"/>
  <c r="G103" i="13" s="1"/>
  <c r="G104" i="13" s="1"/>
  <c r="G105" i="13" s="1"/>
  <c r="G106" i="13" s="1"/>
  <c r="G107" i="13" s="1"/>
  <c r="G108" i="13" s="1"/>
  <c r="G109" i="13" s="1"/>
  <c r="G110" i="13" s="1"/>
  <c r="G111" i="13" s="1"/>
  <c r="G112" i="13" s="1"/>
  <c r="G113" i="13" s="1"/>
  <c r="G114" i="13" s="1"/>
  <c r="G115" i="13" s="1"/>
  <c r="G116" i="13" s="1"/>
  <c r="G117" i="13" s="1"/>
  <c r="G118" i="13" s="1"/>
  <c r="G119" i="13" s="1"/>
  <c r="G120" i="13" s="1"/>
  <c r="G121" i="13" s="1"/>
  <c r="G122" i="13" s="1"/>
  <c r="G123" i="13" s="1"/>
  <c r="G124" i="13" s="1"/>
  <c r="G125" i="13" s="1"/>
  <c r="G126" i="13" s="1"/>
  <c r="G127" i="13" s="1"/>
  <c r="G128" i="13" s="1"/>
  <c r="G129" i="13" s="1"/>
  <c r="G130" i="13" s="1"/>
  <c r="G131" i="13" s="1"/>
  <c r="G132" i="13" s="1"/>
  <c r="G133" i="13" s="1"/>
  <c r="G134" i="13" s="1"/>
  <c r="G135" i="13" s="1"/>
  <c r="G136" i="13" s="1"/>
  <c r="G137" i="13" s="1"/>
  <c r="G138" i="13" s="1"/>
  <c r="G139" i="13" s="1"/>
  <c r="G140" i="13" s="1"/>
  <c r="G141" i="13" s="1"/>
  <c r="G142" i="13" s="1"/>
  <c r="G143" i="13" s="1"/>
  <c r="G144" i="13" s="1"/>
  <c r="G145" i="13" s="1"/>
  <c r="G146" i="13" s="1"/>
  <c r="G147" i="13" s="1"/>
  <c r="G148" i="13" s="1"/>
  <c r="G149" i="13" s="1"/>
  <c r="G150" i="13" s="1"/>
  <c r="G151" i="13" s="1"/>
  <c r="G152" i="13" s="1"/>
  <c r="G153" i="13" s="1"/>
  <c r="G154" i="13" s="1"/>
  <c r="G155" i="13" s="1"/>
  <c r="G156" i="13" s="1"/>
  <c r="G157" i="13" s="1"/>
  <c r="G158" i="13" s="1"/>
  <c r="G159" i="13" s="1"/>
  <c r="G160" i="13" s="1"/>
  <c r="G161" i="13" s="1"/>
  <c r="G162" i="13" s="1"/>
  <c r="G163" i="13" s="1"/>
  <c r="G164" i="13" s="1"/>
  <c r="G165" i="13" s="1"/>
  <c r="G166" i="13" s="1"/>
  <c r="G167" i="13" s="1"/>
  <c r="G168" i="13" s="1"/>
  <c r="G169" i="13" s="1"/>
  <c r="G170" i="13" s="1"/>
  <c r="G171" i="13" s="1"/>
  <c r="G172" i="13" s="1"/>
  <c r="G173" i="13" s="1"/>
  <c r="G174" i="13" s="1"/>
  <c r="G175" i="13" s="1"/>
  <c r="G176" i="13" s="1"/>
  <c r="G177" i="13" s="1"/>
  <c r="G178" i="13" s="1"/>
  <c r="G179" i="13" s="1"/>
  <c r="G180" i="13" s="1"/>
  <c r="G181" i="13" s="1"/>
  <c r="G182" i="13" s="1"/>
  <c r="G183" i="13" s="1"/>
  <c r="G184" i="13" s="1"/>
  <c r="G185" i="13" s="1"/>
  <c r="G186" i="13" s="1"/>
  <c r="G187" i="13" s="1"/>
  <c r="G188" i="13" s="1"/>
  <c r="G189" i="13" s="1"/>
  <c r="G190" i="13" s="1"/>
  <c r="G191" i="13" s="1"/>
  <c r="G192" i="13" s="1"/>
  <c r="G193" i="13" s="1"/>
  <c r="G194" i="13" s="1"/>
  <c r="G195" i="13" s="1"/>
  <c r="G196" i="13" s="1"/>
  <c r="G197" i="13" s="1"/>
  <c r="G198" i="13" s="1"/>
  <c r="G199" i="13" s="1"/>
  <c r="G200" i="13" s="1"/>
  <c r="G201" i="13" s="1"/>
  <c r="G202" i="13" s="1"/>
  <c r="G203" i="13" s="1"/>
  <c r="G204" i="13" s="1"/>
  <c r="G205" i="13" s="1"/>
  <c r="G206" i="13" s="1"/>
  <c r="G207" i="13" s="1"/>
  <c r="G208" i="13" s="1"/>
  <c r="G209" i="13" s="1"/>
  <c r="G210" i="13" s="1"/>
  <c r="G211" i="13" s="1"/>
  <c r="G212" i="13" s="1"/>
  <c r="G213" i="13" s="1"/>
  <c r="G214" i="13" s="1"/>
  <c r="G215" i="13" s="1"/>
  <c r="G216" i="13" s="1"/>
  <c r="G217" i="13" s="1"/>
  <c r="G218" i="13" s="1"/>
  <c r="G219" i="13" s="1"/>
  <c r="G220" i="13" s="1"/>
  <c r="G221" i="13" s="1"/>
  <c r="G222" i="13" s="1"/>
  <c r="G223" i="13" s="1"/>
  <c r="G224" i="13" s="1"/>
  <c r="G225" i="13" s="1"/>
  <c r="G226" i="13" s="1"/>
  <c r="G227" i="13" s="1"/>
  <c r="G228" i="13" s="1"/>
  <c r="G229" i="13" s="1"/>
  <c r="G230" i="13" s="1"/>
  <c r="G231" i="13" s="1"/>
  <c r="G232" i="13" s="1"/>
  <c r="G233" i="13" s="1"/>
  <c r="G234" i="13" s="1"/>
  <c r="G235" i="13" s="1"/>
  <c r="G236" i="13" s="1"/>
  <c r="G237" i="13" s="1"/>
  <c r="G238" i="13" s="1"/>
  <c r="G239" i="13" s="1"/>
  <c r="G240" i="13" s="1"/>
  <c r="G241" i="13" s="1"/>
  <c r="G242" i="13" s="1"/>
  <c r="G243" i="13" s="1"/>
  <c r="G244" i="13" s="1"/>
  <c r="G245" i="13" s="1"/>
  <c r="G246" i="13" s="1"/>
  <c r="G247" i="13" s="1"/>
  <c r="G248" i="13" s="1"/>
  <c r="G249" i="13" s="1"/>
  <c r="G250" i="13" s="1"/>
  <c r="G251" i="13" s="1"/>
  <c r="G252" i="13" s="1"/>
  <c r="G253" i="13" s="1"/>
  <c r="G254" i="13" s="1"/>
  <c r="G255" i="13" s="1"/>
  <c r="G256" i="13" s="1"/>
  <c r="G257" i="13" s="1"/>
  <c r="G258" i="13" s="1"/>
  <c r="G3" i="9"/>
  <c r="J13" i="5"/>
  <c r="J6" i="5"/>
  <c r="H3" i="7"/>
  <c r="E6" i="5" s="1"/>
  <c r="G3" i="13"/>
  <c r="J9" i="5"/>
  <c r="G3" i="14"/>
  <c r="E13" i="5" s="1"/>
  <c r="H3" i="3"/>
  <c r="E4" i="5" s="1"/>
  <c r="J12" i="5"/>
  <c r="J11" i="5"/>
  <c r="D14" i="5"/>
  <c r="G3" i="12"/>
  <c r="E11" i="5" s="1"/>
  <c r="J4" i="5"/>
  <c r="B3" i="8"/>
  <c r="E7" i="5"/>
  <c r="F5" i="5"/>
  <c r="J3" i="8"/>
  <c r="N77" i="8"/>
  <c r="G16" i="5" l="1"/>
  <c r="C14" i="5"/>
  <c r="B3" i="6"/>
  <c r="E12" i="5"/>
  <c r="E14" i="5" s="1"/>
  <c r="H7" i="5"/>
  <c r="I7" i="5"/>
  <c r="I14" i="5" s="1"/>
  <c r="H14" i="5" l="1"/>
  <c r="H16" i="5" s="1"/>
  <c r="F14" i="5"/>
  <c r="J7" i="5"/>
  <c r="J1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BOVEDA-P</author>
  </authors>
  <commentList>
    <comment ref="D119" authorId="0" shapeId="0" xr:uid="{860CCF68-07CF-42F5-960B-130BDC7B6EE5}">
      <text>
        <r>
          <rPr>
            <b/>
            <sz val="9"/>
            <color indexed="81"/>
            <rFont val="Tahoma"/>
            <family val="2"/>
          </rPr>
          <t>BOVEDA-P:</t>
        </r>
        <r>
          <rPr>
            <sz val="9"/>
            <color indexed="81"/>
            <rFont val="Tahoma"/>
            <family val="2"/>
          </rPr>
          <t xml:space="preserve">
1 x 227000 y
2 x 230000</t>
        </r>
      </text>
    </comment>
  </commentList>
</comments>
</file>

<file path=xl/sharedStrings.xml><?xml version="1.0" encoding="utf-8"?>
<sst xmlns="http://schemas.openxmlformats.org/spreadsheetml/2006/main" count="2760" uniqueCount="282">
  <si>
    <t>FECHA</t>
  </si>
  <si>
    <t>REF</t>
  </si>
  <si>
    <t>BANCO</t>
  </si>
  <si>
    <t xml:space="preserve">SALDO INICIAL </t>
  </si>
  <si>
    <t>ARQUEO</t>
  </si>
  <si>
    <t>CAJA SALDO</t>
  </si>
  <si>
    <t>BANCOS</t>
  </si>
  <si>
    <t>SALDO A LA FECHA</t>
  </si>
  <si>
    <t>EFECTIVO</t>
  </si>
  <si>
    <t>RECARGAS</t>
  </si>
  <si>
    <t>VENTAS</t>
  </si>
  <si>
    <t>LOTE</t>
  </si>
  <si>
    <t>RECLAMO</t>
  </si>
  <si>
    <t>SALDO</t>
  </si>
  <si>
    <t>CAJERO</t>
  </si>
  <si>
    <t>TURNO</t>
  </si>
  <si>
    <t>OPERACIÓN</t>
  </si>
  <si>
    <t xml:space="preserve">NUMERO </t>
  </si>
  <si>
    <t>SALDO FINAL</t>
  </si>
  <si>
    <t>PUNTO</t>
  </si>
  <si>
    <t>TOTAL</t>
  </si>
  <si>
    <t>TOTALES</t>
  </si>
  <si>
    <t>NRO. CAJA</t>
  </si>
  <si>
    <t>CANTIDAD</t>
  </si>
  <si>
    <t>CONCEPTO</t>
  </si>
  <si>
    <t>Total</t>
  </si>
  <si>
    <t>NOTA</t>
  </si>
  <si>
    <t xml:space="preserve"> </t>
  </si>
  <si>
    <t>venta de saldo</t>
  </si>
  <si>
    <t>Inv y Valores</t>
  </si>
  <si>
    <t>RELACION DE RECARGAS TELEFONICAS</t>
  </si>
  <si>
    <t>PUNTO DE VENTA</t>
  </si>
  <si>
    <t>DOLARES $</t>
  </si>
  <si>
    <t>vale realizado</t>
  </si>
  <si>
    <t xml:space="preserve">                </t>
  </si>
  <si>
    <t>RECARGA</t>
  </si>
  <si>
    <t>VENTA DE SALDO</t>
  </si>
  <si>
    <t>ANITA RECARGA WIFI OFICINA</t>
  </si>
  <si>
    <t>1$</t>
  </si>
  <si>
    <t>wendy</t>
  </si>
  <si>
    <t>yaxely</t>
  </si>
  <si>
    <t>luz</t>
  </si>
  <si>
    <t>dairimar</t>
  </si>
  <si>
    <t>2$</t>
  </si>
  <si>
    <t>ALEJANDRO</t>
  </si>
  <si>
    <t>alejandro garcia</t>
  </si>
  <si>
    <t xml:space="preserve">yulitza </t>
  </si>
  <si>
    <t>yulitza</t>
  </si>
  <si>
    <t>yexeli</t>
  </si>
  <si>
    <t>INOCENTE</t>
  </si>
  <si>
    <t>3$</t>
  </si>
  <si>
    <t>KAREN</t>
  </si>
  <si>
    <t>dairymar</t>
  </si>
  <si>
    <t>FALTANTE DE 2.000.BS</t>
  </si>
  <si>
    <t>YULITZA</t>
  </si>
  <si>
    <t>ADICIONAL SOBRANTRE</t>
  </si>
  <si>
    <t>inocente</t>
  </si>
  <si>
    <t>se realizo vale alejandro garcias por el reclamo se cobro 31.000 de la comision</t>
  </si>
  <si>
    <t>faltan 40.000</t>
  </si>
  <si>
    <t>alejandro</t>
  </si>
  <si>
    <t>8$</t>
  </si>
  <si>
    <t>luz marina</t>
  </si>
  <si>
    <t>1$ y faltan 115000</t>
  </si>
  <si>
    <t>DAIRYMAR</t>
  </si>
  <si>
    <t>COMISION</t>
  </si>
  <si>
    <t>Yexeli</t>
  </si>
  <si>
    <t>Venta de Saldo</t>
  </si>
  <si>
    <t>Yulitza</t>
  </si>
  <si>
    <t>7$ y Sobran 5000</t>
  </si>
  <si>
    <t>7$</t>
  </si>
  <si>
    <t>Alejandro</t>
  </si>
  <si>
    <t>3$ y sobran 34mil</t>
  </si>
  <si>
    <t>4$</t>
  </si>
  <si>
    <t>WENDY</t>
  </si>
  <si>
    <t>100.0000 recarga anita faltan 20.000</t>
  </si>
  <si>
    <t>anita</t>
  </si>
  <si>
    <t>2*303.300 y 1*202000$</t>
  </si>
  <si>
    <t>valeria</t>
  </si>
  <si>
    <t>MAÑANA</t>
  </si>
  <si>
    <t>YEXELI</t>
  </si>
  <si>
    <t>IVAN</t>
  </si>
  <si>
    <t>WENDI</t>
  </si>
  <si>
    <t>ANGELA</t>
  </si>
  <si>
    <t>sabran 49.750</t>
  </si>
  <si>
    <t>inocente taly</t>
  </si>
  <si>
    <t>MARIA V</t>
  </si>
  <si>
    <t>5$</t>
  </si>
  <si>
    <t>maria</t>
  </si>
  <si>
    <t xml:space="preserve">wendi </t>
  </si>
  <si>
    <t>VALERIA</t>
  </si>
  <si>
    <t>ADIC 46000</t>
  </si>
  <si>
    <t>6$</t>
  </si>
  <si>
    <t>YULITZA GUERRA</t>
  </si>
  <si>
    <t>SOBRAN 173000</t>
  </si>
  <si>
    <t>JISTA BARON FARMACIA</t>
  </si>
  <si>
    <t xml:space="preserve">WENDIS </t>
  </si>
  <si>
    <t>ALEJANDRA Y ALISSON FARMACIA</t>
  </si>
  <si>
    <t>WENDIS</t>
  </si>
  <si>
    <t>KAREN ALAMO</t>
  </si>
  <si>
    <t>ALEJANDRA FARMACIA</t>
  </si>
  <si>
    <t>alejandra</t>
  </si>
  <si>
    <t>DANIEL</t>
  </si>
  <si>
    <t>FALTAN 60.000</t>
  </si>
  <si>
    <t>IVAN VILLALBA</t>
  </si>
  <si>
    <t>JISTAN</t>
  </si>
  <si>
    <t>DAYRYMAR TINEO</t>
  </si>
  <si>
    <t>JISTA FARM</t>
  </si>
  <si>
    <t>100000 RECARGA ANA</t>
  </si>
  <si>
    <t>modelo</t>
  </si>
  <si>
    <t>alejandra farmacia</t>
  </si>
  <si>
    <t>farmacia</t>
  </si>
  <si>
    <t xml:space="preserve">1$ modelo </t>
  </si>
  <si>
    <t>recargas</t>
  </si>
  <si>
    <t>recarga</t>
  </si>
  <si>
    <t>ivan villalba</t>
  </si>
  <si>
    <t>FALTANTE DE 6.000</t>
  </si>
  <si>
    <t>1$M</t>
  </si>
  <si>
    <t>YOSLERY</t>
  </si>
  <si>
    <t>YAXELY</t>
  </si>
  <si>
    <t>2$M</t>
  </si>
  <si>
    <t>FALTANTE DE 24000</t>
  </si>
  <si>
    <t>1$ F</t>
  </si>
  <si>
    <t>1$f</t>
  </si>
  <si>
    <t>1$m</t>
  </si>
  <si>
    <t>alisson/alejandra</t>
  </si>
  <si>
    <t xml:space="preserve">3$ </t>
  </si>
  <si>
    <t>JUSUS CALVO</t>
  </si>
  <si>
    <t>LUZ</t>
  </si>
  <si>
    <t>5$M</t>
  </si>
  <si>
    <t>cindi</t>
  </si>
  <si>
    <t>2$m</t>
  </si>
  <si>
    <t>7$m.</t>
  </si>
  <si>
    <t>FALTAN 300.000</t>
  </si>
  <si>
    <t>8$M</t>
  </si>
  <si>
    <t>FALTAN 24000</t>
  </si>
  <si>
    <t>ALEJANDRA</t>
  </si>
  <si>
    <t>alejandra/lineska</t>
  </si>
  <si>
    <t>2$ modelo</t>
  </si>
  <si>
    <t>wendis</t>
  </si>
  <si>
    <t>2.150.000 faltante era 200 y salio 2.000.000</t>
  </si>
  <si>
    <t>jesus calvo</t>
  </si>
  <si>
    <t>yoslery/rosa</t>
  </si>
  <si>
    <t>sindy m</t>
  </si>
  <si>
    <t>10$m</t>
  </si>
  <si>
    <t>7$ modelo</t>
  </si>
  <si>
    <t>Gilliangie</t>
  </si>
  <si>
    <t>yoslery/daniel</t>
  </si>
  <si>
    <t>3$ modelo</t>
  </si>
  <si>
    <t>alisson</t>
  </si>
  <si>
    <t>sobran 173.000.</t>
  </si>
  <si>
    <t>ELIZABETH</t>
  </si>
  <si>
    <t>cindy</t>
  </si>
  <si>
    <t>gilliangie</t>
  </si>
  <si>
    <t>alejandra/adriana</t>
  </si>
  <si>
    <t>faltante cajero</t>
  </si>
  <si>
    <t>6$ modelo</t>
  </si>
  <si>
    <t>juan infante</t>
  </si>
  <si>
    <t>5$ modelo</t>
  </si>
  <si>
    <t>jeremi</t>
  </si>
  <si>
    <t>1$ farmacia</t>
  </si>
  <si>
    <t>jesus</t>
  </si>
  <si>
    <t>karen</t>
  </si>
  <si>
    <t>alejandra/yamilay</t>
  </si>
  <si>
    <t>SOBRAN 45.000</t>
  </si>
  <si>
    <t>CINDY</t>
  </si>
  <si>
    <t>8$ modelo</t>
  </si>
  <si>
    <t xml:space="preserve">cindy </t>
  </si>
  <si>
    <t>Adriana añasco</t>
  </si>
  <si>
    <t>4$m</t>
  </si>
  <si>
    <t>2$f</t>
  </si>
  <si>
    <t>SOBRAN 120MIL</t>
  </si>
  <si>
    <t>JUAN INFANTE</t>
  </si>
  <si>
    <t>yamilay</t>
  </si>
  <si>
    <t>sobran 120.000</t>
  </si>
  <si>
    <t>sobran 125.000</t>
  </si>
  <si>
    <t>sobran 24.000</t>
  </si>
  <si>
    <t>adriana a</t>
  </si>
  <si>
    <t>2$ farmacia</t>
  </si>
  <si>
    <t>yolanda</t>
  </si>
  <si>
    <t>gilliange</t>
  </si>
  <si>
    <t xml:space="preserve"> 2$modelo</t>
  </si>
  <si>
    <t>diego martinez</t>
  </si>
  <si>
    <t>GILLIANGIE</t>
  </si>
  <si>
    <t>FALTAN 240.000 CONNIVEL</t>
  </si>
  <si>
    <t>3$M</t>
  </si>
  <si>
    <t>faltan 108.000 zuleima</t>
  </si>
  <si>
    <t>zuleima</t>
  </si>
  <si>
    <t>elizabeth/adriana</t>
  </si>
  <si>
    <t>emperatriz/jeremi</t>
  </si>
  <si>
    <t>sobran 65.000</t>
  </si>
  <si>
    <t>6$ farmacia</t>
  </si>
  <si>
    <t>4$ modelo</t>
  </si>
  <si>
    <t>sobran 240000</t>
  </si>
  <si>
    <t>sobran 768.000</t>
  </si>
  <si>
    <t>jeramy</t>
  </si>
  <si>
    <t>11$M</t>
  </si>
  <si>
    <t>6$F</t>
  </si>
  <si>
    <t>maria utrera</t>
  </si>
  <si>
    <t>sobran10.000</t>
  </si>
  <si>
    <t>11$</t>
  </si>
  <si>
    <t>gilliangie c</t>
  </si>
  <si>
    <t>yeramy</t>
  </si>
  <si>
    <t>sobran 56.000</t>
  </si>
  <si>
    <t>m</t>
  </si>
  <si>
    <t>M</t>
  </si>
  <si>
    <t xml:space="preserve">KAREN </t>
  </si>
  <si>
    <t>YAMILAY</t>
  </si>
  <si>
    <t>luis</t>
  </si>
  <si>
    <t>8$ farmacia</t>
  </si>
  <si>
    <t>lorena</t>
  </si>
  <si>
    <t>karukay</t>
  </si>
  <si>
    <t xml:space="preserve"> 1$modelo</t>
  </si>
  <si>
    <t>DAIRIMAR</t>
  </si>
  <si>
    <t xml:space="preserve">eduardo </t>
  </si>
  <si>
    <t>120.000 sra reina faltan 24.000</t>
  </si>
  <si>
    <t>sra reina</t>
  </si>
  <si>
    <t>faltan 20.000</t>
  </si>
  <si>
    <t>diego</t>
  </si>
  <si>
    <t>1$F</t>
  </si>
  <si>
    <t>emperatriz/</t>
  </si>
  <si>
    <t>neivlin/jeremi</t>
  </si>
  <si>
    <t>nhayreth guzman</t>
  </si>
  <si>
    <t>gloryanni</t>
  </si>
  <si>
    <t>6$m</t>
  </si>
  <si>
    <t>leidys</t>
  </si>
  <si>
    <t>oscar</t>
  </si>
  <si>
    <t>faltan 120.000</t>
  </si>
  <si>
    <t xml:space="preserve"> 1$farmacia</t>
  </si>
  <si>
    <t>sr alexander</t>
  </si>
  <si>
    <t>luis peña</t>
  </si>
  <si>
    <t>faltante de 5.940.000</t>
  </si>
  <si>
    <t>emperatriz</t>
  </si>
  <si>
    <t>EMPERATRIZ</t>
  </si>
  <si>
    <t>gloriana</t>
  </si>
  <si>
    <t>yamilay/elizabeth</t>
  </si>
  <si>
    <t>franklyn</t>
  </si>
  <si>
    <t>3$ farmacia</t>
  </si>
  <si>
    <t>emperatriz/yamilay</t>
  </si>
  <si>
    <t>karleny</t>
  </si>
  <si>
    <t>sobran 540.000</t>
  </si>
  <si>
    <t>eduardo</t>
  </si>
  <si>
    <t>carleny briceño</t>
  </si>
  <si>
    <t>faltante de 120.000</t>
  </si>
  <si>
    <t>navlin</t>
  </si>
  <si>
    <t>kareis cañizales</t>
  </si>
  <si>
    <t>gabriela delgado</t>
  </si>
  <si>
    <t>3$m</t>
  </si>
  <si>
    <t>FALTAN 240.000</t>
  </si>
  <si>
    <t>astrid lugo</t>
  </si>
  <si>
    <t>karen alamo</t>
  </si>
  <si>
    <t>leidys guzman</t>
  </si>
  <si>
    <t>sobran 15</t>
  </si>
  <si>
    <t>luis/adriana</t>
  </si>
  <si>
    <t>5$ farmacia</t>
  </si>
  <si>
    <t>omaira</t>
  </si>
  <si>
    <t xml:space="preserve">gabriela </t>
  </si>
  <si>
    <t>astrid</t>
  </si>
  <si>
    <t>antonio</t>
  </si>
  <si>
    <t>leidy</t>
  </si>
  <si>
    <t>GABRIELA</t>
  </si>
  <si>
    <t>Emperatriz</t>
  </si>
  <si>
    <t>faltante de 60.000</t>
  </si>
  <si>
    <t>3$f</t>
  </si>
  <si>
    <t>franklin Diaz</t>
  </si>
  <si>
    <t>franklyn diaz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</si>
  <si>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</si>
  <si>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lilian</t>
  </si>
  <si>
    <t>yurivett</t>
  </si>
  <si>
    <t>faltante de 480.000</t>
  </si>
  <si>
    <t>carmen</t>
  </si>
  <si>
    <t>elizabeth</t>
  </si>
  <si>
    <t>Astrid</t>
  </si>
  <si>
    <t>4&amp;f</t>
  </si>
  <si>
    <t>01-010</t>
  </si>
  <si>
    <t>Astrid/David</t>
  </si>
  <si>
    <t>karelis</t>
  </si>
  <si>
    <t>mod3elo</t>
  </si>
  <si>
    <t>DIEGO</t>
  </si>
  <si>
    <t>yurivel niño</t>
  </si>
  <si>
    <t>karen Alamo</t>
  </si>
  <si>
    <t>3$modelo</t>
  </si>
  <si>
    <t xml:space="preserve">EMPERATRIZ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</si>
</sst>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1">
    <xf numFmtId="0" fontId="0" fillId="0" borderId="0" xfId="0"/>
    <xf numFmtId="0" fontId="0" fillId="0" borderId="1" xfId="0" applyBorder="1" applyProtection="1">
      <protection locked="0"/>
    </xf>
    <xf numFmtId="4" fontId="0" fillId="0" borderId="1" xfId="0" applyNumberFormat="1" applyBorder="1" applyProtection="1"/>
    <xf numFmtId="4" fontId="0" fillId="3" borderId="1" xfId="0" applyNumberFormat="1" applyFont="1" applyFill="1" applyBorder="1" applyProtection="1"/>
    <xf numFmtId="0" fontId="2" fillId="0" borderId="0" xfId="0" applyFont="1" applyProtection="1">
      <protection locked="0"/>
    </xf>
    <xf numFmtId="4" fontId="0" fillId="0" borderId="0" xfId="0" applyNumberFormat="1" applyFo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1" fillId="2" borderId="2" xfId="0" applyFont="1" applyFill="1" applyBorder="1" applyAlignment="1" applyProtection="1">
      <alignment horizontal="center"/>
    </xf>
    <xf numFmtId="4" fontId="0" fillId="0" borderId="0" xfId="0" applyNumberFormat="1" applyFont="1" applyProtection="1"/>
    <xf numFmtId="0" fontId="1" fillId="2" borderId="1" xfId="0" applyFont="1" applyFill="1" applyBorder="1" applyAlignment="1" applyProtection="1">
      <alignment horizontal="center"/>
    </xf>
    <xf numFmtId="4" fontId="0" fillId="0" borderId="1" xfId="0" applyNumberFormat="1" applyFont="1" applyBorder="1" applyProtection="1"/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3" borderId="1" xfId="0" applyNumberFormat="1" applyFill="1" applyBorder="1" applyProtection="1"/>
    <xf numFmtId="4" fontId="1" fillId="0" borderId="1" xfId="0" applyNumberFormat="1" applyFont="1" applyBorder="1" applyAlignment="1" applyProtection="1">
      <alignment horizontal="left"/>
      <protection locked="0"/>
    </xf>
    <xf numFmtId="4" fontId="1" fillId="0" borderId="3" xfId="0" applyNumberFormat="1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4" fontId="0" fillId="0" borderId="0" xfId="0" applyNumberFormat="1" applyFont="1" applyBorder="1" applyProtection="1"/>
    <xf numFmtId="4" fontId="0" fillId="0" borderId="1" xfId="0" applyNumberFormat="1" applyFont="1" applyBorder="1" applyProtection="1">
      <protection locked="0"/>
    </xf>
    <xf numFmtId="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</xf>
    <xf numFmtId="0" fontId="1" fillId="4" borderId="0" xfId="0" applyFont="1" applyFill="1" applyProtection="1">
      <protection locked="0"/>
    </xf>
    <xf numFmtId="0" fontId="1" fillId="0" borderId="1" xfId="0" applyFont="1" applyBorder="1" applyProtection="1">
      <protection locked="0"/>
    </xf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1" fillId="0" borderId="1" xfId="0" applyNumberFormat="1" applyFont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0" borderId="1" xfId="0" applyNumberFormat="1" applyFill="1" applyBorder="1" applyProtection="1"/>
    <xf numFmtId="4" fontId="0" fillId="0" borderId="1" xfId="0" applyNumberFormat="1" applyFont="1" applyFill="1" applyBorder="1" applyProtection="1">
      <protection locked="0"/>
    </xf>
    <xf numFmtId="43" fontId="0" fillId="0" borderId="1" xfId="1" applyFont="1" applyBorder="1" applyProtection="1">
      <protection locked="0"/>
    </xf>
    <xf numFmtId="0" fontId="1" fillId="0" borderId="0" xfId="0" applyFont="1" applyBorder="1"/>
    <xf numFmtId="4" fontId="1" fillId="0" borderId="0" xfId="0" applyNumberFormat="1" applyFont="1" applyBorder="1"/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0" xfId="0" applyAlignment="1"/>
    <xf numFmtId="0" fontId="1" fillId="0" borderId="1" xfId="0" applyFont="1" applyBorder="1" applyAlignment="1" applyProtection="1">
      <alignment horizontal="center"/>
      <protection locked="0"/>
    </xf>
    <xf numFmtId="4" fontId="0" fillId="0" borderId="1" xfId="0" applyNumberFormat="1" applyFont="1" applyBorder="1"/>
    <xf numFmtId="4" fontId="0" fillId="3" borderId="1" xfId="0" applyNumberFormat="1" applyFont="1" applyFill="1" applyBorder="1"/>
    <xf numFmtId="4" fontId="0" fillId="0" borderId="1" xfId="0" applyNumberFormat="1" applyFont="1" applyFill="1" applyBorder="1"/>
    <xf numFmtId="0" fontId="0" fillId="0" borderId="8" xfId="0" applyBorder="1"/>
    <xf numFmtId="4" fontId="0" fillId="0" borderId="0" xfId="0" applyNumberFormat="1" applyBorder="1" applyProtection="1"/>
    <xf numFmtId="43" fontId="0" fillId="0" borderId="1" xfId="1" applyFont="1" applyFill="1" applyBorder="1" applyProtection="1">
      <protection locked="0"/>
    </xf>
    <xf numFmtId="43" fontId="0" fillId="0" borderId="1" xfId="1" applyFont="1" applyFill="1" applyBorder="1"/>
    <xf numFmtId="0" fontId="0" fillId="0" borderId="0" xfId="0" applyBorder="1" applyAlignment="1" applyProtection="1">
      <protection locked="0"/>
    </xf>
    <xf numFmtId="0" fontId="0" fillId="0" borderId="0" xfId="0" applyBorder="1"/>
    <xf numFmtId="4" fontId="1" fillId="0" borderId="0" xfId="0" applyNumberFormat="1" applyFont="1" applyFill="1" applyBorder="1"/>
    <xf numFmtId="0" fontId="0" fillId="0" borderId="0" xfId="0" applyFill="1" applyBorder="1"/>
    <xf numFmtId="0" fontId="0" fillId="0" borderId="0" xfId="0" applyFill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8" xfId="0" applyFont="1" applyFill="1" applyBorder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0" fillId="0" borderId="7" xfId="0" applyFill="1" applyBorder="1"/>
    <xf numFmtId="0" fontId="0" fillId="0" borderId="8" xfId="0" applyFill="1" applyBorder="1"/>
    <xf numFmtId="43" fontId="0" fillId="5" borderId="1" xfId="1" applyFont="1" applyFill="1" applyBorder="1" applyProtection="1">
      <protection locked="0"/>
    </xf>
    <xf numFmtId="16" fontId="1" fillId="0" borderId="1" xfId="0" applyNumberFormat="1" applyFont="1" applyFill="1" applyBorder="1" applyProtection="1">
      <protection locked="0"/>
    </xf>
    <xf numFmtId="16" fontId="1" fillId="0" borderId="1" xfId="0" applyNumberFormat="1" applyFont="1" applyFill="1" applyBorder="1"/>
    <xf numFmtId="16" fontId="5" fillId="0" borderId="1" xfId="0" applyNumberFormat="1" applyFont="1" applyFill="1" applyBorder="1" applyProtection="1">
      <protection locked="0"/>
    </xf>
    <xf numFmtId="16" fontId="5" fillId="3" borderId="1" xfId="0" applyNumberFormat="1" applyFont="1" applyFill="1" applyBorder="1" applyProtection="1">
      <protection locked="0"/>
    </xf>
    <xf numFmtId="43" fontId="0" fillId="0" borderId="1" xfId="1" applyFont="1" applyFill="1" applyBorder="1" applyProtection="1"/>
    <xf numFmtId="43" fontId="0" fillId="0" borderId="1" xfId="1" applyFont="1" applyBorder="1" applyProtection="1"/>
    <xf numFmtId="43" fontId="0" fillId="3" borderId="1" xfId="1" applyFont="1" applyFill="1" applyBorder="1" applyProtection="1"/>
    <xf numFmtId="43" fontId="0" fillId="3" borderId="1" xfId="1" applyFont="1" applyFill="1" applyBorder="1" applyProtection="1">
      <protection locked="0"/>
    </xf>
    <xf numFmtId="43" fontId="0" fillId="5" borderId="1" xfId="1" applyFont="1" applyFill="1" applyBorder="1" applyProtection="1"/>
    <xf numFmtId="43" fontId="0" fillId="0" borderId="1" xfId="1" applyFont="1" applyBorder="1"/>
    <xf numFmtId="43" fontId="0" fillId="0" borderId="0" xfId="1" applyFont="1"/>
    <xf numFmtId="16" fontId="5" fillId="0" borderId="7" xfId="0" applyNumberFormat="1" applyFont="1" applyFill="1" applyBorder="1" applyProtection="1">
      <protection locked="0"/>
    </xf>
    <xf numFmtId="16" fontId="5" fillId="0" borderId="8" xfId="0" applyNumberFormat="1" applyFont="1" applyFill="1" applyBorder="1" applyProtection="1">
      <protection locked="0"/>
    </xf>
    <xf numFmtId="16" fontId="5" fillId="0" borderId="12" xfId="0" applyNumberFormat="1" applyFont="1" applyFill="1" applyBorder="1" applyProtection="1">
      <protection locked="0"/>
    </xf>
    <xf numFmtId="16" fontId="5" fillId="0" borderId="11" xfId="0" applyNumberFormat="1" applyFont="1" applyFill="1" applyBorder="1" applyProtection="1">
      <protection locked="0"/>
    </xf>
    <xf numFmtId="0" fontId="0" fillId="0" borderId="13" xfId="0" applyBorder="1"/>
    <xf numFmtId="43" fontId="1" fillId="0" borderId="1" xfId="1" applyFont="1" applyBorder="1" applyAlignment="1" applyProtection="1">
      <alignment horizontal="center"/>
      <protection locked="0"/>
    </xf>
    <xf numFmtId="43" fontId="1" fillId="2" borderId="2" xfId="1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4" fontId="0" fillId="0" borderId="1" xfId="0" applyNumberFormat="1" applyFont="1" applyBorder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3" xfId="0" applyNumberFormat="1" applyBorder="1" applyProtection="1"/>
    <xf numFmtId="43" fontId="0" fillId="0" borderId="3" xfId="1" applyFont="1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13" xfId="0" applyNumberFormat="1" applyBorder="1" applyProtection="1"/>
    <xf numFmtId="43" fontId="0" fillId="0" borderId="13" xfId="1" applyFont="1" applyBorder="1"/>
    <xf numFmtId="16" fontId="5" fillId="0" borderId="0" xfId="0" applyNumberFormat="1" applyFont="1" applyFill="1" applyBorder="1" applyProtection="1">
      <protection locked="0"/>
    </xf>
    <xf numFmtId="43" fontId="0" fillId="5" borderId="3" xfId="1" applyFont="1" applyFill="1" applyBorder="1" applyProtection="1">
      <protection locked="0"/>
    </xf>
    <xf numFmtId="0" fontId="0" fillId="0" borderId="0" xfId="0" applyAlignment="1">
      <alignment horizontal="left"/>
    </xf>
    <xf numFmtId="0" fontId="1" fillId="2" borderId="3" xfId="0" applyFont="1" applyFill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4" fontId="0" fillId="0" borderId="10" xfId="0" applyNumberFormat="1" applyFont="1" applyBorder="1" applyProtection="1"/>
    <xf numFmtId="0" fontId="0" fillId="0" borderId="8" xfId="0" applyFill="1" applyBorder="1" applyAlignment="1"/>
    <xf numFmtId="0" fontId="0" fillId="0" borderId="0" xfId="0" applyFill="1" applyAlignment="1"/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4" xfId="0" applyFont="1" applyFill="1" applyBorder="1"/>
    <xf numFmtId="0" fontId="1" fillId="0" borderId="4" xfId="0" applyFont="1" applyBorder="1"/>
    <xf numFmtId="0" fontId="3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16" fontId="1" fillId="4" borderId="1" xfId="0" applyNumberFormat="1" applyFont="1" applyFill="1" applyBorder="1" applyProtection="1">
      <protection locked="0"/>
    </xf>
    <xf numFmtId="43" fontId="0" fillId="4" borderId="1" xfId="1" applyFont="1" applyFill="1" applyBorder="1"/>
    <xf numFmtId="0" fontId="1" fillId="4" borderId="1" xfId="0" applyFont="1" applyFill="1" applyBorder="1" applyProtection="1">
      <protection locked="0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/>
    <xf numFmtId="43" fontId="0" fillId="4" borderId="1" xfId="1" applyFont="1" applyFill="1" applyBorder="1" applyProtection="1">
      <protection locked="0"/>
    </xf>
    <xf numFmtId="16" fontId="5" fillId="0" borderId="7" xfId="0" applyNumberFormat="1" applyFont="1" applyFill="1" applyBorder="1" applyAlignment="1" applyProtection="1">
      <protection locked="0"/>
    </xf>
    <xf numFmtId="16" fontId="5" fillId="0" borderId="8" xfId="0" applyNumberFormat="1" applyFont="1" applyFill="1" applyBorder="1" applyAlignment="1" applyProtection="1">
      <protection locked="0"/>
    </xf>
    <xf numFmtId="0" fontId="0" fillId="0" borderId="7" xfId="0" applyFill="1" applyBorder="1" applyAlignment="1"/>
    <xf numFmtId="0" fontId="1" fillId="5" borderId="1" xfId="0" applyFont="1" applyFill="1" applyBorder="1"/>
    <xf numFmtId="0" fontId="0" fillId="0" borderId="2" xfId="0" applyFill="1" applyBorder="1" applyAlignment="1" applyProtection="1">
      <alignment horizontal="left"/>
      <protection locked="0"/>
    </xf>
    <xf numFmtId="0" fontId="0" fillId="0" borderId="2" xfId="0" applyFill="1" applyBorder="1" applyProtection="1">
      <protection locked="0"/>
    </xf>
    <xf numFmtId="0" fontId="0" fillId="0" borderId="0" xfId="0" applyAlignment="1">
      <alignment horizontal="center"/>
    </xf>
    <xf numFmtId="4" fontId="0" fillId="0" borderId="0" xfId="0" applyNumberFormat="1" applyFont="1" applyAlignment="1" applyProtection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Font="1" applyAlignment="1" applyProtection="1">
      <alignment horizontal="left"/>
      <protection locked="0"/>
    </xf>
    <xf numFmtId="4" fontId="1" fillId="5" borderId="1" xfId="0" applyNumberFormat="1" applyFont="1" applyFill="1" applyBorder="1"/>
    <xf numFmtId="16" fontId="8" fillId="0" borderId="7" xfId="0" applyNumberFormat="1" applyFont="1" applyFill="1" applyBorder="1" applyAlignment="1" applyProtection="1">
      <protection locked="0"/>
    </xf>
    <xf numFmtId="0" fontId="0" fillId="4" borderId="0" xfId="0" applyFill="1"/>
    <xf numFmtId="4" fontId="0" fillId="0" borderId="4" xfId="0" applyNumberFormat="1" applyFill="1" applyBorder="1" applyProtection="1"/>
    <xf numFmtId="4" fontId="0" fillId="0" borderId="4" xfId="0" applyNumberFormat="1" applyBorder="1" applyProtection="1"/>
    <xf numFmtId="43" fontId="6" fillId="0" borderId="1" xfId="1" applyFont="1" applyFill="1" applyBorder="1"/>
    <xf numFmtId="0" fontId="5" fillId="0" borderId="2" xfId="0" applyFont="1" applyFill="1" applyBorder="1" applyAlignment="1">
      <alignment horizontal="center"/>
    </xf>
    <xf numFmtId="4" fontId="0" fillId="0" borderId="6" xfId="0" applyNumberFormat="1" applyFill="1" applyBorder="1" applyProtection="1"/>
    <xf numFmtId="4" fontId="0" fillId="5" borderId="1" xfId="0" applyNumberFormat="1" applyFill="1" applyBorder="1" applyProtection="1"/>
    <xf numFmtId="0" fontId="1" fillId="0" borderId="0" xfId="0" applyFont="1" applyFill="1" applyAlignment="1">
      <alignment horizontal="center"/>
    </xf>
    <xf numFmtId="0" fontId="1" fillId="4" borderId="7" xfId="0" applyFont="1" applyFill="1" applyBorder="1" applyAlignment="1"/>
    <xf numFmtId="0" fontId="1" fillId="4" borderId="8" xfId="0" applyFont="1" applyFill="1" applyBorder="1" applyAlignment="1">
      <alignment horizontal="center"/>
    </xf>
    <xf numFmtId="43" fontId="0" fillId="0" borderId="0" xfId="1" applyFont="1" applyProtection="1"/>
    <xf numFmtId="43" fontId="1" fillId="2" borderId="1" xfId="1" applyFont="1" applyFill="1" applyBorder="1" applyAlignment="1" applyProtection="1">
      <alignment horizontal="center"/>
      <protection locked="0"/>
    </xf>
    <xf numFmtId="43" fontId="0" fillId="5" borderId="1" xfId="1" applyFont="1" applyFill="1" applyBorder="1"/>
    <xf numFmtId="43" fontId="0" fillId="0" borderId="0" xfId="1" applyFont="1" applyBorder="1" applyProtection="1"/>
    <xf numFmtId="43" fontId="0" fillId="0" borderId="0" xfId="1" applyFont="1" applyBorder="1"/>
    <xf numFmtId="43" fontId="0" fillId="5" borderId="1" xfId="1" applyFont="1" applyFill="1" applyBorder="1" applyAlignment="1" applyProtection="1">
      <alignment horizontal="center"/>
      <protection locked="0"/>
    </xf>
    <xf numFmtId="0" fontId="0" fillId="4" borderId="7" xfId="0" applyFill="1" applyBorder="1"/>
    <xf numFmtId="4" fontId="1" fillId="0" borderId="1" xfId="0" applyNumberFormat="1" applyFont="1" applyFill="1" applyBorder="1"/>
    <xf numFmtId="0" fontId="0" fillId="5" borderId="1" xfId="0" applyFont="1" applyFill="1" applyBorder="1"/>
    <xf numFmtId="4" fontId="1" fillId="4" borderId="1" xfId="0" applyNumberFormat="1" applyFont="1" applyFill="1" applyBorder="1" applyAlignment="1" applyProtection="1">
      <alignment horizontal="left"/>
      <protection locked="0"/>
    </xf>
    <xf numFmtId="4" fontId="1" fillId="4" borderId="1" xfId="0" applyNumberFormat="1" applyFont="1" applyFill="1" applyBorder="1"/>
    <xf numFmtId="4" fontId="0" fillId="4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" fontId="1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0" fillId="4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350"/>
  <sheetViews>
    <sheetView tabSelected="1" topLeftCell="A337" zoomScale="96" zoomScaleNormal="96" workbookViewId="0">
      <selection activeCell="B347" sqref="B347"/>
    </sheetView>
  </sheetViews>
  <sheetFormatPr baseColWidth="10" defaultRowHeight="15" x14ac:dyDescent="0.25"/>
  <cols>
    <col min="1" max="1" width="12" customWidth="1"/>
    <col min="2" max="2" width="14" customWidth="1"/>
    <col min="3" max="3" width="14.7109375" customWidth="1"/>
    <col min="4" max="4" width="16.140625" style="94" customWidth="1"/>
    <col min="5" max="5" width="15.42578125" customWidth="1"/>
    <col min="6" max="6" width="14.28515625" customWidth="1"/>
    <col min="7" max="7" width="14.5703125" customWidth="1"/>
    <col min="8" max="8" width="17.85546875" customWidth="1"/>
    <col min="9" max="9" width="13.5703125" customWidth="1"/>
    <col min="10" max="10" width="16.85546875" customWidth="1"/>
    <col min="11" max="11" width="12.28515625" customWidth="1"/>
    <col min="12" max="12" width="8.42578125" customWidth="1"/>
    <col min="13" max="13" width="12.7109375" customWidth="1"/>
    <col min="14" max="14" width="8.5703125" customWidth="1"/>
  </cols>
  <sheetData>
    <row r="1" spans="1:13" ht="24.75" customHeight="1" x14ac:dyDescent="0.4">
      <c r="A1" s="163" t="s">
        <v>30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3" s="114" customFormat="1" x14ac:dyDescent="0.25">
      <c r="A2" s="113" t="s">
        <v>17</v>
      </c>
      <c r="B2" s="113" t="s">
        <v>3</v>
      </c>
      <c r="C2" s="160" t="s">
        <v>9</v>
      </c>
      <c r="D2" s="160" t="s">
        <v>10</v>
      </c>
      <c r="E2" s="160" t="s">
        <v>18</v>
      </c>
      <c r="F2" s="160" t="s">
        <v>4</v>
      </c>
      <c r="G2" s="160" t="s">
        <v>8</v>
      </c>
      <c r="H2" s="160" t="s">
        <v>19</v>
      </c>
      <c r="I2" s="160" t="s">
        <v>12</v>
      </c>
      <c r="J2" s="161" t="s">
        <v>20</v>
      </c>
    </row>
    <row r="3" spans="1:13" ht="16.5" customHeight="1" x14ac:dyDescent="0.25">
      <c r="A3" s="124">
        <f>'04241102899'!A1</f>
        <v>4241102899</v>
      </c>
      <c r="B3" s="152">
        <f>'04241102899'!B2</f>
        <v>8675894.2899999991</v>
      </c>
      <c r="C3" s="48">
        <f>'04241102899'!E3</f>
        <v>64519330</v>
      </c>
      <c r="D3" s="87">
        <f>'04241102899'!F3</f>
        <v>66180000</v>
      </c>
      <c r="E3" s="133">
        <f>'04241102899'!G3</f>
        <v>7015224.2899999917</v>
      </c>
      <c r="F3" s="48">
        <f>'04241102899'!H3</f>
        <v>14197550</v>
      </c>
      <c r="G3" s="48">
        <f>'04241102899'!I3</f>
        <v>19766550</v>
      </c>
      <c r="H3" s="48">
        <f>'04241102899'!J3</f>
        <v>59891000</v>
      </c>
      <c r="I3" s="48">
        <f>'04241102899'!K3</f>
        <v>720000</v>
      </c>
      <c r="J3" s="49">
        <f>G3+H3+I3-F3</f>
        <v>66180000</v>
      </c>
      <c r="M3" t="s">
        <v>36</v>
      </c>
    </row>
    <row r="4" spans="1:13" ht="17.25" customHeight="1" x14ac:dyDescent="0.25">
      <c r="A4" s="124">
        <f>'04143192117'!A1</f>
        <v>4143192117</v>
      </c>
      <c r="B4" s="152">
        <f>'04143192117'!B2</f>
        <v>8248.99</v>
      </c>
      <c r="C4" s="48">
        <f>'04143192117'!F3</f>
        <v>0</v>
      </c>
      <c r="D4" s="87">
        <f>'04143192117'!G3</f>
        <v>0</v>
      </c>
      <c r="E4" s="133">
        <f>'04143192117'!H3</f>
        <v>8248.99</v>
      </c>
      <c r="F4" s="50">
        <f>'04143192117'!I3</f>
        <v>0</v>
      </c>
      <c r="G4" s="48">
        <f>'04143192117'!J3</f>
        <v>0</v>
      </c>
      <c r="H4" s="48">
        <f>'04143192117'!K3</f>
        <v>0</v>
      </c>
      <c r="I4" s="48">
        <f>'04143192117'!L3</f>
        <v>0</v>
      </c>
      <c r="J4" s="49">
        <f>G4+H4+I4</f>
        <v>0</v>
      </c>
      <c r="M4" t="s">
        <v>35</v>
      </c>
    </row>
    <row r="5" spans="1:13" ht="17.25" customHeight="1" x14ac:dyDescent="0.25">
      <c r="A5" s="124">
        <f>'04242099286'!A1</f>
        <v>4242099286</v>
      </c>
      <c r="B5" s="152">
        <f>'04242099286'!B2</f>
        <v>8441806.7300000004</v>
      </c>
      <c r="C5" s="48">
        <f>'04242099286'!E3</f>
        <v>64799330</v>
      </c>
      <c r="D5" s="87">
        <f>'04242099286'!F3</f>
        <v>60420000</v>
      </c>
      <c r="E5" s="133">
        <f>'04242099286'!G3</f>
        <v>0</v>
      </c>
      <c r="F5" s="48">
        <f>'04242099286'!H3</f>
        <v>11786500</v>
      </c>
      <c r="G5" s="48">
        <f>'04242099286'!I3</f>
        <v>21149500</v>
      </c>
      <c r="H5" s="48">
        <f>'04242099286'!J3</f>
        <v>51017000</v>
      </c>
      <c r="I5" s="48">
        <f>'04242099286'!K3</f>
        <v>40000</v>
      </c>
      <c r="J5" s="49" t="s">
        <v>265</v>
      </c>
    </row>
    <row r="6" spans="1:13" ht="15" customHeight="1" x14ac:dyDescent="0.25">
      <c r="A6" s="124">
        <f>'04143182190'!A1</f>
        <v>4143182190</v>
      </c>
      <c r="B6" s="152">
        <f>'04143182190'!B2</f>
        <v>9839.31</v>
      </c>
      <c r="C6" s="48">
        <f>'04143182190'!F3</f>
        <v>0</v>
      </c>
      <c r="D6" s="87">
        <f>'04143182190'!G3</f>
        <v>0</v>
      </c>
      <c r="E6" s="133">
        <f>'04143182190'!H3</f>
        <v>9839.31</v>
      </c>
      <c r="F6" s="48">
        <f>'04143182190'!I3</f>
        <v>0</v>
      </c>
      <c r="G6" s="48">
        <f>'04143182190'!J3</f>
        <v>0</v>
      </c>
      <c r="H6" s="48">
        <f>'04143182190'!K3</f>
        <v>0</v>
      </c>
      <c r="I6" s="48">
        <f>'04143182190'!L3</f>
        <v>0</v>
      </c>
      <c r="J6" s="49">
        <f t="shared" ref="J6:J7" si="0">G6+H6+I6</f>
        <v>0</v>
      </c>
    </row>
    <row r="7" spans="1:13" ht="15.75" customHeight="1" x14ac:dyDescent="0.25">
      <c r="A7" s="124"/>
      <c r="B7" s="152">
        <f>'04242061519'!B2</f>
        <v>0</v>
      </c>
      <c r="C7" s="49">
        <f>'04242061519'!E3</f>
        <v>0</v>
      </c>
      <c r="D7" s="88">
        <f>'04242061519'!F3</f>
        <v>0</v>
      </c>
      <c r="E7" s="133">
        <f>'04242061519'!G3</f>
        <v>0</v>
      </c>
      <c r="F7" s="49">
        <f>+'04242061519'!H3</f>
        <v>0</v>
      </c>
      <c r="G7" s="49">
        <f>'04242061519'!I3</f>
        <v>0</v>
      </c>
      <c r="H7" s="49">
        <f>'04242061519'!J3</f>
        <v>0</v>
      </c>
      <c r="I7" s="49">
        <f>'04242061519'!J3</f>
        <v>0</v>
      </c>
      <c r="J7" s="49">
        <f t="shared" si="0"/>
        <v>0</v>
      </c>
    </row>
    <row r="8" spans="1:13" x14ac:dyDescent="0.25">
      <c r="A8" s="119">
        <f>'04241083350'!A1</f>
        <v>4241083350</v>
      </c>
      <c r="B8" s="154">
        <v>35535294.009999998</v>
      </c>
      <c r="C8" s="119">
        <f>'04241083350'!C1</f>
        <v>0</v>
      </c>
      <c r="D8" s="119">
        <f>'04241083350'!D1</f>
        <v>0</v>
      </c>
      <c r="E8" s="155"/>
      <c r="F8" s="156">
        <v>0</v>
      </c>
      <c r="G8" s="156">
        <v>14539000</v>
      </c>
      <c r="H8" s="156">
        <v>67084000</v>
      </c>
      <c r="I8" s="156"/>
      <c r="J8" s="156"/>
    </row>
    <row r="9" spans="1:13" x14ac:dyDescent="0.25">
      <c r="A9" s="119">
        <f>'04241815693'!A1</f>
        <v>4241815693</v>
      </c>
      <c r="B9" s="155">
        <f>'04241815693'!B2</f>
        <v>16816656.039999999</v>
      </c>
      <c r="C9" s="156">
        <f>'04241815693'!E3</f>
        <v>56438126.030000001</v>
      </c>
      <c r="D9" s="162">
        <f>'04241815693'!F3</f>
        <v>52490000</v>
      </c>
      <c r="E9" s="155">
        <f>'04241815693'!G3</f>
        <v>20764782.069999993</v>
      </c>
      <c r="F9" s="156">
        <f>'04241815693'!H3</f>
        <v>4943000</v>
      </c>
      <c r="G9" s="156">
        <f>'04241815693'!I3</f>
        <v>15010000</v>
      </c>
      <c r="H9" s="156">
        <v>42583000</v>
      </c>
      <c r="I9" s="156">
        <f>'04241815693'!K3</f>
        <v>660000</v>
      </c>
      <c r="J9" s="156">
        <f>G9+H9+I9</f>
        <v>58253000</v>
      </c>
    </row>
    <row r="10" spans="1:13" ht="15" customHeight="1" x14ac:dyDescent="0.25">
      <c r="A10" s="124">
        <f>'04242099312'!A1</f>
        <v>4242099312</v>
      </c>
      <c r="B10" s="152">
        <f>'04242099312'!B2</f>
        <v>8415392.0730000008</v>
      </c>
      <c r="C10" s="50">
        <f>'04242099312'!E3</f>
        <v>64799326</v>
      </c>
      <c r="D10" s="89">
        <f>'04242099312'!F3</f>
        <v>39920000</v>
      </c>
      <c r="E10" s="133">
        <f>'04242099312'!G3</f>
        <v>33294718.072999999</v>
      </c>
      <c r="F10" s="50">
        <f>'04242099312'!H3</f>
        <v>7615700</v>
      </c>
      <c r="G10" s="49">
        <f>'04242099312'!I3</f>
        <v>12207700</v>
      </c>
      <c r="H10" s="48">
        <f>'04242099312'!J3</f>
        <v>35328000</v>
      </c>
      <c r="I10" s="50">
        <f>'04242099312'!K3</f>
        <v>0</v>
      </c>
      <c r="J10" s="50">
        <f>G10+H10+I10</f>
        <v>47535700</v>
      </c>
    </row>
    <row r="11" spans="1:13" x14ac:dyDescent="0.25">
      <c r="A11" s="153">
        <f>'04128128014'!A1</f>
        <v>4128128014</v>
      </c>
      <c r="B11" s="50">
        <f>'04128128014'!B2</f>
        <v>18008780</v>
      </c>
      <c r="C11" s="48">
        <f>'04128128014'!E3</f>
        <v>53500327</v>
      </c>
      <c r="D11" s="87">
        <f>'04128128014'!F3</f>
        <v>39960000</v>
      </c>
      <c r="E11" s="133">
        <f>'04128128014'!G3</f>
        <v>31549107</v>
      </c>
      <c r="F11" s="48">
        <f>'04128128014'!H3</f>
        <v>19219000</v>
      </c>
      <c r="G11" s="48">
        <f>'04128128014'!I3</f>
        <v>32406000</v>
      </c>
      <c r="H11" s="48">
        <f>'04128128014'!J3</f>
        <v>96657000</v>
      </c>
      <c r="I11" s="48">
        <f>'04128128014'!K3</f>
        <v>440000</v>
      </c>
      <c r="J11" s="49">
        <f>G11+H11+I11</f>
        <v>129503000</v>
      </c>
    </row>
    <row r="12" spans="1:13" x14ac:dyDescent="0.25">
      <c r="A12" s="153">
        <f>'04128124511'!A1</f>
        <v>4128124511</v>
      </c>
      <c r="B12" s="48">
        <f>'04128124511'!B2</f>
        <v>18003327</v>
      </c>
      <c r="C12" s="48">
        <f>'04128124511'!E3</f>
        <v>83500510</v>
      </c>
      <c r="D12" s="87">
        <f>'04128124511'!F3</f>
        <v>92040000</v>
      </c>
      <c r="E12" s="133">
        <f>'04128124511'!G3</f>
        <v>9463837</v>
      </c>
      <c r="F12" s="48">
        <f>'04128124511'!H3</f>
        <v>25068010</v>
      </c>
      <c r="G12" s="48">
        <f>'04128124511'!I3</f>
        <v>40958850</v>
      </c>
      <c r="H12" s="48">
        <f>'04128124511'!J3</f>
        <v>112436160</v>
      </c>
      <c r="I12" s="48">
        <f>'04128124511'!K3</f>
        <v>200000</v>
      </c>
      <c r="J12" s="49">
        <f>G12+H12+I12</f>
        <v>153595010</v>
      </c>
    </row>
    <row r="13" spans="1:13" x14ac:dyDescent="0.25">
      <c r="A13" s="153">
        <f>'04128113024'!A1</f>
        <v>4128113024</v>
      </c>
      <c r="B13" s="48">
        <f>'04128113024'!B2</f>
        <v>18012137</v>
      </c>
      <c r="C13" s="48">
        <f>'04128113024'!E3</f>
        <v>123500762</v>
      </c>
      <c r="D13" s="87">
        <f>'04128113024'!F3</f>
        <v>125370000</v>
      </c>
      <c r="E13" s="133">
        <f>'04128113024'!G3</f>
        <v>16142899</v>
      </c>
      <c r="F13" s="48">
        <f>'04128113024'!H3</f>
        <v>22413950</v>
      </c>
      <c r="G13" s="48">
        <f>'04128113024'!I3</f>
        <v>39328450</v>
      </c>
      <c r="H13" s="48">
        <f>'04128113024'!J3</f>
        <v>108115500</v>
      </c>
      <c r="I13" s="48">
        <f>'04128113024'!K3</f>
        <v>340000</v>
      </c>
      <c r="J13" s="49">
        <f>G13+H13+I13</f>
        <v>147783950</v>
      </c>
    </row>
    <row r="14" spans="1:13" x14ac:dyDescent="0.25">
      <c r="A14" s="169" t="s">
        <v>21</v>
      </c>
      <c r="B14" s="170"/>
      <c r="C14" s="31">
        <f t="shared" ref="C14:I14" si="1">SUM(C3:C13)</f>
        <v>511057711.02999997</v>
      </c>
      <c r="D14" s="90">
        <f t="shared" si="1"/>
        <v>476380000</v>
      </c>
      <c r="E14" s="31">
        <f t="shared" si="1"/>
        <v>118248655.73299998</v>
      </c>
      <c r="F14" s="31">
        <f t="shared" si="1"/>
        <v>105243710</v>
      </c>
      <c r="G14" s="31">
        <f t="shared" si="1"/>
        <v>195366050</v>
      </c>
      <c r="H14" s="31">
        <f t="shared" si="1"/>
        <v>573111660</v>
      </c>
      <c r="I14" s="31">
        <f t="shared" si="1"/>
        <v>2400000</v>
      </c>
      <c r="J14" s="32">
        <f t="shared" ref="J14" si="2">SUM(J3:J13)</f>
        <v>602850660</v>
      </c>
    </row>
    <row r="15" spans="1:13" x14ac:dyDescent="0.25">
      <c r="A15" s="41"/>
      <c r="B15" s="41"/>
      <c r="C15" s="42"/>
      <c r="D15" s="91"/>
      <c r="E15" s="42"/>
      <c r="F15" s="42"/>
      <c r="G15" s="42">
        <f>SUM(B20:B350)</f>
        <v>195366050</v>
      </c>
      <c r="H15" s="42">
        <f>SUM(G20:G300)</f>
        <v>573831660</v>
      </c>
      <c r="I15" s="42"/>
      <c r="J15" s="57" t="s">
        <v>27</v>
      </c>
    </row>
    <row r="16" spans="1:13" x14ac:dyDescent="0.25">
      <c r="A16" s="41"/>
      <c r="B16" s="41"/>
      <c r="C16" s="42"/>
      <c r="D16" s="91"/>
      <c r="E16" s="42"/>
      <c r="F16" s="42"/>
      <c r="G16" s="42">
        <f>G14-G15</f>
        <v>0</v>
      </c>
      <c r="H16" s="42">
        <f>H14-H15</f>
        <v>-720000</v>
      </c>
      <c r="I16" s="42" t="s">
        <v>27</v>
      </c>
      <c r="J16" s="57" t="s">
        <v>27</v>
      </c>
    </row>
    <row r="17" spans="1:10" x14ac:dyDescent="0.25">
      <c r="D17" s="92" t="s">
        <v>27</v>
      </c>
      <c r="J17" s="58" t="s">
        <v>27</v>
      </c>
    </row>
    <row r="18" spans="1:10" x14ac:dyDescent="0.25">
      <c r="A18" s="164" t="s">
        <v>8</v>
      </c>
      <c r="B18" s="165"/>
      <c r="C18" s="165"/>
      <c r="D18" s="166"/>
      <c r="E18" s="43"/>
      <c r="F18" s="164" t="s">
        <v>31</v>
      </c>
      <c r="G18" s="165"/>
      <c r="H18" s="165"/>
      <c r="I18" s="166"/>
      <c r="J18" s="55"/>
    </row>
    <row r="19" spans="1:10" x14ac:dyDescent="0.25">
      <c r="A19" s="45" t="s">
        <v>0</v>
      </c>
      <c r="B19" s="45" t="s">
        <v>23</v>
      </c>
      <c r="C19" s="47" t="s">
        <v>24</v>
      </c>
      <c r="D19" s="47" t="s">
        <v>32</v>
      </c>
      <c r="E19" s="43"/>
      <c r="F19" s="45" t="s">
        <v>0</v>
      </c>
      <c r="G19" s="45" t="s">
        <v>25</v>
      </c>
      <c r="H19" s="167" t="s">
        <v>26</v>
      </c>
      <c r="I19" s="168"/>
      <c r="J19" s="56"/>
    </row>
    <row r="20" spans="1:10" x14ac:dyDescent="0.25">
      <c r="A20" s="115">
        <v>43985</v>
      </c>
      <c r="B20" s="120">
        <v>190000</v>
      </c>
      <c r="C20" s="117" t="s">
        <v>29</v>
      </c>
      <c r="D20" s="118" t="s">
        <v>38</v>
      </c>
      <c r="F20" s="68">
        <v>43985</v>
      </c>
      <c r="G20" s="53">
        <v>370000</v>
      </c>
      <c r="H20" s="61"/>
      <c r="I20" s="62"/>
      <c r="J20" s="59"/>
    </row>
    <row r="21" spans="1:10" x14ac:dyDescent="0.25">
      <c r="A21" s="68">
        <v>43985</v>
      </c>
      <c r="B21" s="54">
        <v>40000</v>
      </c>
      <c r="C21" s="109" t="s">
        <v>29</v>
      </c>
      <c r="D21" s="60"/>
      <c r="E21" s="59"/>
      <c r="F21" s="68">
        <v>43986</v>
      </c>
      <c r="G21" s="53">
        <v>1290000</v>
      </c>
      <c r="H21" s="63"/>
      <c r="I21" s="64"/>
      <c r="J21" s="59"/>
    </row>
    <row r="22" spans="1:10" x14ac:dyDescent="0.25">
      <c r="A22" s="115">
        <v>43986</v>
      </c>
      <c r="B22" s="116">
        <v>197000</v>
      </c>
      <c r="C22" s="117" t="s">
        <v>29</v>
      </c>
      <c r="D22" s="118" t="s">
        <v>38</v>
      </c>
      <c r="E22" s="59"/>
      <c r="F22" s="68">
        <v>43987</v>
      </c>
      <c r="G22" s="53">
        <v>1840000</v>
      </c>
      <c r="H22" s="61"/>
      <c r="I22" s="62"/>
      <c r="J22" s="59"/>
    </row>
    <row r="23" spans="1:10" x14ac:dyDescent="0.25">
      <c r="A23" s="68">
        <v>43986</v>
      </c>
      <c r="B23" s="54">
        <v>353000</v>
      </c>
      <c r="C23" s="109" t="s">
        <v>29</v>
      </c>
      <c r="D23" s="60"/>
      <c r="E23" s="59"/>
      <c r="F23" s="68">
        <v>43988</v>
      </c>
      <c r="G23" s="53">
        <v>2860000</v>
      </c>
      <c r="H23" s="61"/>
      <c r="I23" s="62"/>
      <c r="J23" s="59"/>
    </row>
    <row r="24" spans="1:10" x14ac:dyDescent="0.25">
      <c r="A24" s="115">
        <v>43987</v>
      </c>
      <c r="B24" s="116">
        <v>394000</v>
      </c>
      <c r="C24" s="117" t="s">
        <v>29</v>
      </c>
      <c r="D24" s="118" t="s">
        <v>43</v>
      </c>
      <c r="E24" s="59"/>
      <c r="F24" s="68">
        <v>43989</v>
      </c>
      <c r="G24" s="53">
        <v>2256000</v>
      </c>
      <c r="H24" s="61"/>
      <c r="I24" s="62"/>
      <c r="J24" s="59"/>
    </row>
    <row r="25" spans="1:10" x14ac:dyDescent="0.25">
      <c r="A25" s="68">
        <v>43987</v>
      </c>
      <c r="B25" s="54">
        <v>166000</v>
      </c>
      <c r="C25" s="110" t="s">
        <v>29</v>
      </c>
      <c r="D25" s="60"/>
      <c r="E25" s="59"/>
      <c r="F25" s="68">
        <v>43990</v>
      </c>
      <c r="G25" s="53">
        <v>2256000</v>
      </c>
      <c r="H25" s="63"/>
      <c r="I25" s="64"/>
      <c r="J25" s="59"/>
    </row>
    <row r="26" spans="1:10" x14ac:dyDescent="0.25">
      <c r="A26" s="68">
        <v>43988</v>
      </c>
      <c r="B26" s="54">
        <v>268000</v>
      </c>
      <c r="C26" s="109" t="s">
        <v>29</v>
      </c>
      <c r="D26" s="60"/>
      <c r="E26" s="59"/>
      <c r="F26" s="68">
        <v>43991</v>
      </c>
      <c r="G26" s="53">
        <v>2098000</v>
      </c>
      <c r="H26" s="61"/>
      <c r="I26" s="62"/>
      <c r="J26" s="59"/>
    </row>
    <row r="27" spans="1:10" x14ac:dyDescent="0.25">
      <c r="A27" s="68">
        <v>43989</v>
      </c>
      <c r="B27" s="54">
        <v>936000</v>
      </c>
      <c r="C27" s="110" t="s">
        <v>29</v>
      </c>
      <c r="D27" s="60"/>
      <c r="E27" s="59"/>
      <c r="F27" s="68">
        <v>43992</v>
      </c>
      <c r="G27" s="53">
        <v>2424000</v>
      </c>
      <c r="H27" s="65"/>
      <c r="I27" s="66"/>
      <c r="J27" s="59"/>
    </row>
    <row r="28" spans="1:10" x14ac:dyDescent="0.25">
      <c r="A28" s="115">
        <v>43989</v>
      </c>
      <c r="B28" s="116">
        <v>585000</v>
      </c>
      <c r="C28" s="117" t="s">
        <v>29</v>
      </c>
      <c r="D28" s="118" t="s">
        <v>50</v>
      </c>
      <c r="E28" s="59"/>
      <c r="F28" s="68">
        <v>43993</v>
      </c>
      <c r="G28" s="53">
        <v>1392000</v>
      </c>
      <c r="H28" s="65"/>
      <c r="I28" s="66"/>
      <c r="J28" s="59"/>
    </row>
    <row r="29" spans="1:10" x14ac:dyDescent="0.25">
      <c r="A29" s="115">
        <v>43990</v>
      </c>
      <c r="B29" s="116">
        <v>585000</v>
      </c>
      <c r="C29" s="117" t="s">
        <v>29</v>
      </c>
      <c r="D29" s="118" t="s">
        <v>50</v>
      </c>
      <c r="E29" s="59"/>
      <c r="F29" s="68">
        <v>43994</v>
      </c>
      <c r="G29" s="53">
        <v>2538000</v>
      </c>
      <c r="H29" s="65"/>
      <c r="I29" s="66"/>
      <c r="J29" s="59"/>
    </row>
    <row r="30" spans="1:10" x14ac:dyDescent="0.25">
      <c r="A30" s="68">
        <v>43990</v>
      </c>
      <c r="B30" s="54">
        <v>384000</v>
      </c>
      <c r="C30" s="109" t="s">
        <v>29</v>
      </c>
      <c r="D30" s="60"/>
      <c r="E30" s="59"/>
      <c r="F30" s="68">
        <v>43995</v>
      </c>
      <c r="G30" s="53">
        <v>1800000</v>
      </c>
      <c r="H30" s="65"/>
      <c r="I30" s="66"/>
      <c r="J30" s="59"/>
    </row>
    <row r="31" spans="1:10" x14ac:dyDescent="0.25">
      <c r="A31" s="115">
        <v>43991</v>
      </c>
      <c r="B31" s="116">
        <v>195000</v>
      </c>
      <c r="C31" s="119" t="s">
        <v>29</v>
      </c>
      <c r="D31" s="118" t="s">
        <v>38</v>
      </c>
      <c r="E31" s="59"/>
      <c r="F31" s="68">
        <v>43996</v>
      </c>
      <c r="G31" s="53">
        <v>1896000</v>
      </c>
      <c r="H31" s="65"/>
      <c r="I31" s="66"/>
      <c r="J31" s="59"/>
    </row>
    <row r="32" spans="1:10" x14ac:dyDescent="0.25">
      <c r="A32" s="68">
        <v>43991</v>
      </c>
      <c r="B32" s="54">
        <v>612000</v>
      </c>
      <c r="C32" s="109" t="s">
        <v>29</v>
      </c>
      <c r="D32" s="60"/>
      <c r="E32" s="59"/>
      <c r="F32" s="68">
        <v>43997</v>
      </c>
      <c r="G32" s="53">
        <v>2316000</v>
      </c>
      <c r="H32" s="65"/>
      <c r="I32" s="66"/>
      <c r="J32" s="59"/>
    </row>
    <row r="33" spans="1:10" x14ac:dyDescent="0.25">
      <c r="A33" s="68">
        <v>43992</v>
      </c>
      <c r="B33" s="54">
        <v>552000</v>
      </c>
      <c r="C33" s="109" t="s">
        <v>29</v>
      </c>
      <c r="D33" s="60"/>
      <c r="E33" s="59"/>
      <c r="F33" s="68">
        <v>43998</v>
      </c>
      <c r="G33" s="53">
        <v>2138000</v>
      </c>
      <c r="H33" s="65"/>
      <c r="I33" s="66"/>
      <c r="J33" s="59"/>
    </row>
    <row r="34" spans="1:10" x14ac:dyDescent="0.25">
      <c r="A34" s="68">
        <v>10</v>
      </c>
      <c r="B34" s="116">
        <v>585000</v>
      </c>
      <c r="C34" s="117" t="s">
        <v>29</v>
      </c>
      <c r="D34" s="118" t="s">
        <v>50</v>
      </c>
      <c r="E34" s="59"/>
      <c r="F34" s="115">
        <v>43998</v>
      </c>
      <c r="G34" s="120">
        <v>100000</v>
      </c>
      <c r="H34" s="143" t="s">
        <v>75</v>
      </c>
      <c r="I34" s="64"/>
      <c r="J34" s="59"/>
    </row>
    <row r="35" spans="1:10" x14ac:dyDescent="0.25">
      <c r="A35" s="68">
        <v>11</v>
      </c>
      <c r="B35" s="54">
        <v>1616000</v>
      </c>
      <c r="C35" s="109" t="s">
        <v>29</v>
      </c>
      <c r="D35" s="60" t="s">
        <v>60</v>
      </c>
      <c r="E35" s="59"/>
      <c r="F35" s="68">
        <v>17</v>
      </c>
      <c r="G35" s="53">
        <v>2064000</v>
      </c>
      <c r="H35" s="65"/>
      <c r="I35" s="66"/>
      <c r="J35" s="59"/>
    </row>
    <row r="36" spans="1:10" x14ac:dyDescent="0.25">
      <c r="A36" s="68">
        <v>43995</v>
      </c>
      <c r="B36" s="54"/>
      <c r="C36" s="109" t="s">
        <v>29</v>
      </c>
      <c r="D36" s="60"/>
      <c r="E36" s="59"/>
      <c r="F36" s="68">
        <v>44001</v>
      </c>
      <c r="G36" s="53">
        <v>2668000</v>
      </c>
      <c r="H36" s="65"/>
      <c r="I36" s="66"/>
      <c r="J36" s="59"/>
    </row>
    <row r="37" spans="1:10" x14ac:dyDescent="0.25">
      <c r="A37" s="68">
        <v>163</v>
      </c>
      <c r="B37" s="54">
        <v>346000</v>
      </c>
      <c r="C37" s="109" t="s">
        <v>29</v>
      </c>
      <c r="D37" s="60"/>
      <c r="E37" s="59"/>
      <c r="F37" s="68">
        <v>44002</v>
      </c>
      <c r="G37" s="53">
        <v>2736000</v>
      </c>
      <c r="H37" s="65"/>
      <c r="I37" s="66"/>
      <c r="J37" s="59"/>
    </row>
    <row r="38" spans="1:10" x14ac:dyDescent="0.25">
      <c r="A38" s="68">
        <v>164</v>
      </c>
      <c r="B38" s="54">
        <v>329000</v>
      </c>
      <c r="C38" s="109" t="s">
        <v>29</v>
      </c>
      <c r="D38" s="60"/>
      <c r="E38" s="59"/>
      <c r="F38" s="68">
        <v>44002</v>
      </c>
      <c r="G38" s="53">
        <v>3240000</v>
      </c>
      <c r="H38" s="65"/>
      <c r="I38" s="66"/>
      <c r="J38" s="59"/>
    </row>
    <row r="39" spans="1:10" x14ac:dyDescent="0.25">
      <c r="A39" s="68">
        <v>164</v>
      </c>
      <c r="B39" s="116">
        <v>404000</v>
      </c>
      <c r="C39" s="117" t="s">
        <v>29</v>
      </c>
      <c r="D39" s="118" t="s">
        <v>43</v>
      </c>
      <c r="E39" s="59"/>
      <c r="F39" s="68">
        <v>44003</v>
      </c>
      <c r="G39" s="53">
        <v>2568000</v>
      </c>
      <c r="H39" s="65"/>
      <c r="I39" s="66"/>
      <c r="J39" s="59"/>
    </row>
    <row r="40" spans="1:10" x14ac:dyDescent="0.25">
      <c r="A40" s="68">
        <v>43995</v>
      </c>
      <c r="B40" s="54">
        <v>369500</v>
      </c>
      <c r="C40" s="109" t="s">
        <v>29</v>
      </c>
      <c r="D40" s="60"/>
      <c r="E40" s="59"/>
      <c r="F40" s="68">
        <v>44004</v>
      </c>
      <c r="G40" s="53">
        <v>2640000</v>
      </c>
      <c r="H40" s="63"/>
      <c r="I40" s="64"/>
      <c r="J40" s="59"/>
    </row>
    <row r="41" spans="1:10" x14ac:dyDescent="0.25">
      <c r="A41" s="68">
        <v>43996</v>
      </c>
      <c r="B41" s="116">
        <v>1414000</v>
      </c>
      <c r="C41" s="117" t="s">
        <v>29</v>
      </c>
      <c r="D41" s="118" t="s">
        <v>69</v>
      </c>
      <c r="E41" s="59"/>
      <c r="F41" s="68">
        <v>44005</v>
      </c>
      <c r="G41" s="53">
        <v>3924000</v>
      </c>
      <c r="H41" s="63"/>
      <c r="I41" s="64"/>
      <c r="J41" s="59"/>
    </row>
    <row r="42" spans="1:10" x14ac:dyDescent="0.25">
      <c r="A42" s="68">
        <v>43996</v>
      </c>
      <c r="B42" s="54">
        <v>666000</v>
      </c>
      <c r="C42" s="109" t="s">
        <v>29</v>
      </c>
      <c r="D42" s="60"/>
      <c r="E42" s="59"/>
      <c r="F42" s="68">
        <v>44006</v>
      </c>
      <c r="G42" s="53">
        <v>2582260</v>
      </c>
      <c r="H42" s="65"/>
      <c r="I42" s="66"/>
      <c r="J42" s="59"/>
    </row>
    <row r="43" spans="1:10" x14ac:dyDescent="0.25">
      <c r="A43" s="68">
        <v>167</v>
      </c>
      <c r="B43" s="116">
        <v>808000</v>
      </c>
      <c r="C43" s="117" t="s">
        <v>29</v>
      </c>
      <c r="D43" s="118" t="s">
        <v>72</v>
      </c>
      <c r="E43" s="59"/>
      <c r="F43" s="68">
        <v>44007</v>
      </c>
      <c r="G43" s="53">
        <v>2396000</v>
      </c>
      <c r="H43" s="65"/>
      <c r="I43" s="66"/>
      <c r="J43" s="59"/>
    </row>
    <row r="44" spans="1:10" x14ac:dyDescent="0.25">
      <c r="A44" s="68">
        <v>43997</v>
      </c>
      <c r="B44" s="116">
        <v>404000</v>
      </c>
      <c r="C44" s="117" t="s">
        <v>29</v>
      </c>
      <c r="D44" s="118" t="s">
        <v>43</v>
      </c>
      <c r="E44" s="59"/>
      <c r="F44" s="68">
        <v>44008</v>
      </c>
      <c r="G44" s="53">
        <v>2424000</v>
      </c>
      <c r="H44" s="65"/>
      <c r="I44" s="66"/>
      <c r="J44" s="59"/>
    </row>
    <row r="45" spans="1:10" x14ac:dyDescent="0.25">
      <c r="A45" s="68">
        <v>43997</v>
      </c>
      <c r="B45" s="54">
        <v>438000</v>
      </c>
      <c r="C45" s="109" t="s">
        <v>29</v>
      </c>
      <c r="D45" s="60"/>
      <c r="E45" s="59"/>
      <c r="F45" s="68">
        <v>44009</v>
      </c>
      <c r="G45" s="53">
        <v>2760000</v>
      </c>
      <c r="H45" s="65"/>
      <c r="I45" s="66"/>
      <c r="J45" s="59"/>
    </row>
    <row r="46" spans="1:10" x14ac:dyDescent="0.25">
      <c r="A46" s="68">
        <v>43999</v>
      </c>
      <c r="B46" s="116">
        <v>608600</v>
      </c>
      <c r="C46" s="117" t="s">
        <v>29</v>
      </c>
      <c r="D46" s="118" t="s">
        <v>76</v>
      </c>
      <c r="E46" s="59"/>
      <c r="F46" s="68">
        <v>44010</v>
      </c>
      <c r="G46" s="53">
        <v>2280000</v>
      </c>
      <c r="H46" s="65"/>
      <c r="I46" s="66"/>
      <c r="J46" s="59"/>
    </row>
    <row r="47" spans="1:10" x14ac:dyDescent="0.25">
      <c r="A47" s="68">
        <v>44028</v>
      </c>
      <c r="B47" s="54">
        <v>587000</v>
      </c>
      <c r="C47" s="109" t="s">
        <v>29</v>
      </c>
      <c r="D47" s="60"/>
      <c r="E47" s="59"/>
      <c r="F47" s="68">
        <v>44011</v>
      </c>
      <c r="G47" s="53">
        <v>1944000</v>
      </c>
      <c r="H47" s="65"/>
      <c r="I47" s="66"/>
      <c r="J47" s="59"/>
    </row>
    <row r="48" spans="1:10" x14ac:dyDescent="0.25">
      <c r="A48" s="68">
        <v>43999</v>
      </c>
      <c r="B48" s="116">
        <v>203700</v>
      </c>
      <c r="C48" s="117" t="s">
        <v>29</v>
      </c>
      <c r="D48" s="118" t="s">
        <v>38</v>
      </c>
      <c r="E48" s="59"/>
      <c r="F48" s="68">
        <v>44012</v>
      </c>
      <c r="G48" s="53">
        <v>4344000</v>
      </c>
      <c r="H48" s="65"/>
      <c r="I48" s="66"/>
      <c r="J48" s="59"/>
    </row>
    <row r="49" spans="1:10" x14ac:dyDescent="0.25">
      <c r="A49" s="68">
        <v>43999</v>
      </c>
      <c r="B49" s="54">
        <v>724000</v>
      </c>
      <c r="C49" s="109" t="s">
        <v>29</v>
      </c>
      <c r="D49" s="60"/>
      <c r="E49" s="59"/>
      <c r="F49" s="68">
        <v>44013</v>
      </c>
      <c r="G49" s="53">
        <v>3576000</v>
      </c>
      <c r="H49" s="65"/>
      <c r="I49" s="66"/>
      <c r="J49" s="59"/>
    </row>
    <row r="50" spans="1:10" x14ac:dyDescent="0.25">
      <c r="A50" s="68">
        <v>44000</v>
      </c>
      <c r="B50" s="116">
        <v>611100</v>
      </c>
      <c r="C50" s="117" t="s">
        <v>29</v>
      </c>
      <c r="D50" s="118" t="s">
        <v>50</v>
      </c>
      <c r="E50" s="59"/>
      <c r="F50" s="68">
        <v>44014</v>
      </c>
      <c r="G50" s="53">
        <v>3196000</v>
      </c>
      <c r="H50" s="65"/>
      <c r="I50" s="66"/>
      <c r="J50" s="59"/>
    </row>
    <row r="51" spans="1:10" x14ac:dyDescent="0.25">
      <c r="A51" s="68">
        <v>44000</v>
      </c>
      <c r="B51" s="54">
        <v>838000</v>
      </c>
      <c r="C51" s="109" t="s">
        <v>29</v>
      </c>
      <c r="D51" s="60"/>
      <c r="E51" s="59"/>
      <c r="F51" s="68">
        <v>44015</v>
      </c>
      <c r="G51" s="53">
        <v>3101000</v>
      </c>
      <c r="H51" s="65"/>
      <c r="I51" s="66"/>
      <c r="J51" s="59"/>
    </row>
    <row r="52" spans="1:10" x14ac:dyDescent="0.25">
      <c r="A52" s="68">
        <v>44001</v>
      </c>
      <c r="B52" s="54">
        <v>292000</v>
      </c>
      <c r="C52" s="109" t="s">
        <v>29</v>
      </c>
      <c r="D52" s="60"/>
      <c r="E52" s="59"/>
      <c r="F52" s="68">
        <v>44016</v>
      </c>
      <c r="G52" s="53">
        <v>3887000</v>
      </c>
      <c r="H52" s="65"/>
      <c r="I52" s="66"/>
      <c r="J52" s="59"/>
    </row>
    <row r="53" spans="1:10" x14ac:dyDescent="0.25">
      <c r="A53" s="68">
        <v>44001</v>
      </c>
      <c r="B53" s="116">
        <v>407400</v>
      </c>
      <c r="C53" s="117" t="s">
        <v>29</v>
      </c>
      <c r="D53" s="118" t="s">
        <v>43</v>
      </c>
      <c r="E53" s="59"/>
      <c r="F53" s="68">
        <v>44017</v>
      </c>
      <c r="G53" s="53">
        <v>3816000</v>
      </c>
      <c r="H53" s="65"/>
      <c r="I53" s="66"/>
      <c r="J53" s="59"/>
    </row>
    <row r="54" spans="1:10" x14ac:dyDescent="0.25">
      <c r="A54" s="68">
        <v>44002</v>
      </c>
      <c r="B54" s="116">
        <v>405000</v>
      </c>
      <c r="C54" s="117" t="s">
        <v>29</v>
      </c>
      <c r="D54" s="118" t="s">
        <v>43</v>
      </c>
      <c r="E54" s="59"/>
      <c r="F54" s="68">
        <v>44018</v>
      </c>
      <c r="G54" s="53">
        <v>3217000</v>
      </c>
      <c r="H54" s="65"/>
      <c r="I54" s="66"/>
      <c r="J54" s="59"/>
    </row>
    <row r="55" spans="1:10" x14ac:dyDescent="0.25">
      <c r="A55" s="68">
        <v>44002</v>
      </c>
      <c r="B55" s="54">
        <v>705000</v>
      </c>
      <c r="C55" s="109" t="s">
        <v>29</v>
      </c>
      <c r="D55" s="60"/>
      <c r="E55" s="59"/>
      <c r="F55" s="68">
        <v>44018</v>
      </c>
      <c r="G55" s="53">
        <v>336000</v>
      </c>
      <c r="H55" s="65"/>
      <c r="I55" s="66"/>
      <c r="J55" s="59"/>
    </row>
    <row r="56" spans="1:10" x14ac:dyDescent="0.25">
      <c r="A56" s="68">
        <v>44003</v>
      </c>
      <c r="B56" s="116">
        <v>1620000</v>
      </c>
      <c r="C56" s="117" t="s">
        <v>29</v>
      </c>
      <c r="D56" s="118" t="s">
        <v>60</v>
      </c>
      <c r="E56" s="59"/>
      <c r="F56" s="68">
        <v>44018</v>
      </c>
      <c r="G56" s="53">
        <v>144000</v>
      </c>
      <c r="H56" s="65"/>
      <c r="I56" s="66"/>
      <c r="J56" s="59"/>
    </row>
    <row r="57" spans="1:10" x14ac:dyDescent="0.25">
      <c r="A57" s="68">
        <v>44003</v>
      </c>
      <c r="B57" s="54">
        <v>1176000</v>
      </c>
      <c r="C57" s="109" t="s">
        <v>29</v>
      </c>
      <c r="D57" s="60"/>
      <c r="E57" s="59"/>
      <c r="F57" s="68">
        <v>7</v>
      </c>
      <c r="G57" s="53">
        <v>3504000</v>
      </c>
      <c r="H57" s="65"/>
      <c r="I57" s="66"/>
      <c r="J57" s="59"/>
    </row>
    <row r="58" spans="1:10" x14ac:dyDescent="0.25">
      <c r="A58" s="68">
        <v>44004</v>
      </c>
      <c r="B58" s="116">
        <v>607500</v>
      </c>
      <c r="C58" s="117" t="s">
        <v>29</v>
      </c>
      <c r="D58" s="118" t="s">
        <v>50</v>
      </c>
      <c r="E58" s="59"/>
      <c r="F58" s="68">
        <v>44020</v>
      </c>
      <c r="G58" s="53">
        <v>3252000</v>
      </c>
      <c r="H58" s="65"/>
      <c r="I58" s="66"/>
      <c r="J58" s="59"/>
    </row>
    <row r="59" spans="1:10" x14ac:dyDescent="0.25">
      <c r="A59" s="68">
        <v>44004</v>
      </c>
      <c r="B59" s="54">
        <v>653000</v>
      </c>
      <c r="C59" s="109" t="s">
        <v>29</v>
      </c>
      <c r="D59" s="60"/>
      <c r="E59" s="59"/>
      <c r="F59" s="68">
        <v>44021</v>
      </c>
      <c r="G59" s="53">
        <v>3912000</v>
      </c>
      <c r="H59" s="123"/>
      <c r="I59" s="106"/>
      <c r="J59" s="59"/>
    </row>
    <row r="60" spans="1:10" x14ac:dyDescent="0.25">
      <c r="A60" s="68">
        <v>44005</v>
      </c>
      <c r="B60" s="54">
        <v>620000</v>
      </c>
      <c r="C60" s="109" t="s">
        <v>29</v>
      </c>
      <c r="D60" s="60"/>
      <c r="E60" s="59"/>
      <c r="F60" s="68">
        <v>44022</v>
      </c>
      <c r="G60" s="53">
        <v>4508000</v>
      </c>
      <c r="H60" s="65"/>
      <c r="I60" s="66"/>
      <c r="J60" s="59"/>
    </row>
    <row r="61" spans="1:10" x14ac:dyDescent="0.25">
      <c r="A61" s="115">
        <v>44006</v>
      </c>
      <c r="B61" s="116">
        <v>403500</v>
      </c>
      <c r="C61" s="117" t="s">
        <v>29</v>
      </c>
      <c r="D61" s="118" t="s">
        <v>43</v>
      </c>
      <c r="E61" s="59"/>
      <c r="F61" s="68">
        <v>44023</v>
      </c>
      <c r="G61" s="53">
        <v>4670000</v>
      </c>
      <c r="H61" s="65"/>
      <c r="I61" s="66"/>
      <c r="J61" s="59"/>
    </row>
    <row r="62" spans="1:10" x14ac:dyDescent="0.25">
      <c r="A62" s="68">
        <v>44006</v>
      </c>
      <c r="B62" s="54">
        <v>594500</v>
      </c>
      <c r="C62" s="109" t="s">
        <v>29</v>
      </c>
      <c r="D62" s="60"/>
      <c r="E62" s="59"/>
      <c r="F62" s="68">
        <v>44024</v>
      </c>
      <c r="G62" s="53">
        <v>2544000</v>
      </c>
      <c r="H62" s="63"/>
      <c r="I62" s="64"/>
      <c r="J62" s="59"/>
    </row>
    <row r="63" spans="1:10" x14ac:dyDescent="0.25">
      <c r="A63" s="115">
        <v>44007</v>
      </c>
      <c r="B63" s="116">
        <v>1008750</v>
      </c>
      <c r="C63" s="117" t="s">
        <v>29</v>
      </c>
      <c r="D63" s="118" t="s">
        <v>86</v>
      </c>
      <c r="E63" s="59"/>
      <c r="F63" s="68">
        <v>44025</v>
      </c>
      <c r="G63" s="53">
        <v>1188000</v>
      </c>
      <c r="H63" s="65" t="s">
        <v>108</v>
      </c>
      <c r="I63" s="66"/>
      <c r="J63" s="59"/>
    </row>
    <row r="64" spans="1:10" x14ac:dyDescent="0.25">
      <c r="A64" s="68">
        <v>44007</v>
      </c>
      <c r="B64" s="54">
        <v>476000</v>
      </c>
      <c r="C64" s="109" t="s">
        <v>29</v>
      </c>
      <c r="D64" s="60"/>
      <c r="E64" s="59"/>
      <c r="F64" s="68">
        <v>44025</v>
      </c>
      <c r="G64" s="53">
        <v>504000</v>
      </c>
      <c r="H64" s="65" t="s">
        <v>110</v>
      </c>
      <c r="I64" s="66"/>
      <c r="J64" s="59"/>
    </row>
    <row r="65" spans="1:12" x14ac:dyDescent="0.25">
      <c r="A65" s="115">
        <v>44008</v>
      </c>
      <c r="B65" s="116">
        <v>606000</v>
      </c>
      <c r="C65" s="117" t="s">
        <v>29</v>
      </c>
      <c r="D65" s="118" t="s">
        <v>50</v>
      </c>
      <c r="E65" s="59"/>
      <c r="F65" s="68">
        <v>44026</v>
      </c>
      <c r="G65" s="53">
        <v>1656000</v>
      </c>
      <c r="H65" s="65"/>
      <c r="I65" s="66"/>
      <c r="J65" s="59"/>
    </row>
    <row r="66" spans="1:12" x14ac:dyDescent="0.25">
      <c r="A66" s="68">
        <v>44008</v>
      </c>
      <c r="B66" s="54">
        <v>162000</v>
      </c>
      <c r="C66" s="109" t="s">
        <v>29</v>
      </c>
      <c r="D66" s="60"/>
      <c r="E66" s="59"/>
      <c r="F66" s="68">
        <v>44027</v>
      </c>
      <c r="G66" s="53">
        <v>3984000</v>
      </c>
      <c r="H66" s="65"/>
      <c r="I66" s="66"/>
      <c r="J66" s="59"/>
    </row>
    <row r="67" spans="1:12" x14ac:dyDescent="0.25">
      <c r="A67" s="68">
        <v>44009</v>
      </c>
      <c r="B67" s="54">
        <v>576000</v>
      </c>
      <c r="C67" s="109" t="s">
        <v>29</v>
      </c>
      <c r="D67" s="60"/>
      <c r="E67" s="59"/>
      <c r="F67" s="68">
        <v>44028</v>
      </c>
      <c r="G67" s="53">
        <v>3028000</v>
      </c>
      <c r="H67" s="65"/>
      <c r="I67" s="66"/>
      <c r="J67" s="59"/>
    </row>
    <row r="68" spans="1:12" x14ac:dyDescent="0.25">
      <c r="A68" s="115">
        <v>44009</v>
      </c>
      <c r="B68" s="116">
        <v>606000</v>
      </c>
      <c r="C68" s="117" t="s">
        <v>29</v>
      </c>
      <c r="D68" s="118" t="s">
        <v>50</v>
      </c>
      <c r="E68" s="59"/>
      <c r="F68" s="68">
        <v>44029</v>
      </c>
      <c r="G68" s="53">
        <v>5280000</v>
      </c>
      <c r="H68" s="65"/>
      <c r="I68" s="66"/>
      <c r="J68" s="59"/>
    </row>
    <row r="69" spans="1:12" x14ac:dyDescent="0.25">
      <c r="A69" s="115">
        <v>44010</v>
      </c>
      <c r="B69" s="116">
        <v>404000</v>
      </c>
      <c r="C69" s="117" t="s">
        <v>29</v>
      </c>
      <c r="D69" s="118" t="s">
        <v>43</v>
      </c>
      <c r="E69" s="59"/>
      <c r="F69" s="68">
        <v>44030</v>
      </c>
      <c r="G69" s="53">
        <v>6081000</v>
      </c>
      <c r="H69" s="65"/>
      <c r="I69" s="66"/>
      <c r="J69" s="59"/>
    </row>
    <row r="70" spans="1:12" x14ac:dyDescent="0.25">
      <c r="A70" s="68">
        <v>44010</v>
      </c>
      <c r="B70" s="54">
        <v>422000</v>
      </c>
      <c r="C70" s="109" t="s">
        <v>29</v>
      </c>
      <c r="D70" s="60"/>
      <c r="E70" s="59"/>
      <c r="F70" s="68">
        <v>44031</v>
      </c>
      <c r="G70" s="53">
        <v>4302000</v>
      </c>
      <c r="H70" s="65"/>
      <c r="I70" s="66"/>
      <c r="J70" s="59"/>
    </row>
    <row r="71" spans="1:12" x14ac:dyDescent="0.25">
      <c r="A71" s="115">
        <v>44011</v>
      </c>
      <c r="B71" s="116">
        <v>202000</v>
      </c>
      <c r="C71" s="117" t="s">
        <v>29</v>
      </c>
      <c r="D71" s="118" t="s">
        <v>38</v>
      </c>
      <c r="E71" s="59"/>
      <c r="F71" s="68">
        <v>44032</v>
      </c>
      <c r="G71" s="53">
        <v>3840000</v>
      </c>
      <c r="H71" s="65"/>
      <c r="I71" s="66"/>
      <c r="J71" s="59"/>
    </row>
    <row r="72" spans="1:12" x14ac:dyDescent="0.25">
      <c r="A72" s="68">
        <v>44011</v>
      </c>
      <c r="B72" s="54">
        <v>494000</v>
      </c>
      <c r="C72" s="109" t="s">
        <v>29</v>
      </c>
      <c r="D72" s="60"/>
      <c r="E72" s="59"/>
      <c r="F72" s="68">
        <v>44033</v>
      </c>
      <c r="G72" s="53">
        <v>3197000</v>
      </c>
      <c r="H72" s="123"/>
      <c r="I72" s="106"/>
      <c r="J72" s="59"/>
    </row>
    <row r="73" spans="1:12" x14ac:dyDescent="0.25">
      <c r="A73" s="115">
        <v>44012</v>
      </c>
      <c r="B73" s="116">
        <v>1218000</v>
      </c>
      <c r="C73" s="117" t="s">
        <v>29</v>
      </c>
      <c r="D73" s="118" t="s">
        <v>91</v>
      </c>
      <c r="E73" s="59"/>
      <c r="F73" s="68">
        <v>44034</v>
      </c>
      <c r="G73" s="53">
        <v>6584000</v>
      </c>
      <c r="H73" s="65"/>
      <c r="I73" s="106"/>
      <c r="J73" s="107"/>
    </row>
    <row r="74" spans="1:12" x14ac:dyDescent="0.25">
      <c r="A74" s="68">
        <v>44012</v>
      </c>
      <c r="B74" s="54">
        <v>522000</v>
      </c>
      <c r="C74" s="109" t="s">
        <v>29</v>
      </c>
      <c r="D74" s="60"/>
      <c r="E74" s="59"/>
      <c r="F74" s="68">
        <v>44035</v>
      </c>
      <c r="G74" s="53">
        <v>5058000</v>
      </c>
      <c r="H74" s="65"/>
      <c r="I74" s="106"/>
      <c r="J74" s="107"/>
      <c r="K74" s="46"/>
      <c r="L74" s="46"/>
    </row>
    <row r="75" spans="1:12" x14ac:dyDescent="0.25">
      <c r="A75" s="115">
        <v>44013</v>
      </c>
      <c r="B75" s="116">
        <v>609000</v>
      </c>
      <c r="C75" s="117" t="s">
        <v>29</v>
      </c>
      <c r="D75" s="118" t="s">
        <v>50</v>
      </c>
      <c r="E75" s="59"/>
      <c r="F75" s="68">
        <v>44036</v>
      </c>
      <c r="G75" s="53">
        <v>3878000</v>
      </c>
      <c r="H75" s="65"/>
      <c r="I75" s="106"/>
      <c r="J75" s="107"/>
      <c r="K75" s="46"/>
      <c r="L75" s="46"/>
    </row>
    <row r="76" spans="1:12" x14ac:dyDescent="0.25">
      <c r="A76" s="68">
        <v>44013</v>
      </c>
      <c r="B76" s="54">
        <v>157000</v>
      </c>
      <c r="C76" s="109" t="s">
        <v>29</v>
      </c>
      <c r="D76" s="60"/>
      <c r="E76" s="59"/>
      <c r="F76" s="68">
        <v>44037</v>
      </c>
      <c r="G76" s="53">
        <v>3408000</v>
      </c>
      <c r="H76" s="65"/>
      <c r="I76" s="106"/>
      <c r="J76" s="107"/>
      <c r="K76" s="46"/>
      <c r="L76" s="46"/>
    </row>
    <row r="77" spans="1:12" x14ac:dyDescent="0.25">
      <c r="A77" s="68">
        <v>44014</v>
      </c>
      <c r="B77" s="54">
        <v>862000</v>
      </c>
      <c r="C77" s="109" t="s">
        <v>29</v>
      </c>
      <c r="D77" s="60"/>
      <c r="E77" s="59"/>
      <c r="F77" s="68">
        <v>44038</v>
      </c>
      <c r="G77" s="53">
        <v>3138000</v>
      </c>
      <c r="H77" s="65"/>
      <c r="I77" s="106"/>
      <c r="J77" s="107"/>
      <c r="K77" s="46"/>
      <c r="L77" s="46"/>
    </row>
    <row r="78" spans="1:12" x14ac:dyDescent="0.25">
      <c r="A78" s="68">
        <v>44015</v>
      </c>
      <c r="B78" s="116">
        <v>672000</v>
      </c>
      <c r="C78" s="117" t="s">
        <v>29</v>
      </c>
      <c r="D78" s="118" t="s">
        <v>43</v>
      </c>
      <c r="E78" s="59"/>
      <c r="F78" s="68">
        <v>44039</v>
      </c>
      <c r="G78" s="53">
        <v>3720000</v>
      </c>
      <c r="H78" s="65"/>
      <c r="I78" s="106"/>
      <c r="J78" s="107"/>
      <c r="K78" s="46"/>
      <c r="L78" s="46"/>
    </row>
    <row r="79" spans="1:12" x14ac:dyDescent="0.25">
      <c r="A79" s="68">
        <v>44016</v>
      </c>
      <c r="B79" s="54">
        <v>1237000</v>
      </c>
      <c r="C79" s="109" t="s">
        <v>29</v>
      </c>
      <c r="D79" s="60" t="s">
        <v>43</v>
      </c>
      <c r="E79" s="107"/>
      <c r="F79" s="68">
        <v>44040</v>
      </c>
      <c r="G79" s="53">
        <v>4156000</v>
      </c>
      <c r="H79" s="65"/>
      <c r="I79" s="66"/>
      <c r="J79" s="59"/>
      <c r="K79" s="46"/>
      <c r="L79" s="46"/>
    </row>
    <row r="80" spans="1:12" ht="15.75" customHeight="1" x14ac:dyDescent="0.25">
      <c r="A80" s="68">
        <v>44017</v>
      </c>
      <c r="B80" s="116">
        <v>1055000</v>
      </c>
      <c r="C80" s="117" t="s">
        <v>29</v>
      </c>
      <c r="D80" s="144" t="s">
        <v>50</v>
      </c>
      <c r="E80" s="107"/>
      <c r="F80" s="68">
        <v>44041</v>
      </c>
      <c r="G80" s="53">
        <v>2592000</v>
      </c>
      <c r="H80" s="123"/>
      <c r="I80" s="106"/>
      <c r="J80" s="59"/>
    </row>
    <row r="81" spans="1:10" x14ac:dyDescent="0.25">
      <c r="A81" s="68">
        <v>44018</v>
      </c>
      <c r="B81" s="116">
        <v>889000</v>
      </c>
      <c r="C81" s="117" t="s">
        <v>29</v>
      </c>
      <c r="D81" s="144" t="s">
        <v>50</v>
      </c>
      <c r="E81" s="107"/>
      <c r="F81" s="68">
        <v>44042</v>
      </c>
      <c r="G81" s="53">
        <v>2966000</v>
      </c>
      <c r="H81" s="65"/>
      <c r="I81" s="66"/>
      <c r="J81" s="59"/>
    </row>
    <row r="82" spans="1:10" x14ac:dyDescent="0.25">
      <c r="A82" s="68">
        <v>44018</v>
      </c>
      <c r="B82" s="54">
        <v>24000</v>
      </c>
      <c r="C82" s="109" t="s">
        <v>29</v>
      </c>
      <c r="D82" s="108"/>
      <c r="E82" s="107"/>
      <c r="F82" s="68">
        <v>44043</v>
      </c>
      <c r="G82" s="53">
        <v>1656000</v>
      </c>
      <c r="H82" s="65"/>
      <c r="I82" s="66"/>
      <c r="J82" s="59"/>
    </row>
    <row r="83" spans="1:10" x14ac:dyDescent="0.25">
      <c r="A83" s="68">
        <v>44018</v>
      </c>
      <c r="B83" s="54">
        <v>24000</v>
      </c>
      <c r="C83" s="109" t="s">
        <v>29</v>
      </c>
      <c r="D83" s="108"/>
      <c r="E83" s="107"/>
      <c r="F83" s="68">
        <v>44044</v>
      </c>
      <c r="G83" s="53">
        <v>2884000</v>
      </c>
      <c r="H83" s="65"/>
      <c r="I83" s="66"/>
      <c r="J83" s="59"/>
    </row>
    <row r="84" spans="1:10" x14ac:dyDescent="0.25">
      <c r="A84" s="115">
        <v>44019</v>
      </c>
      <c r="B84" s="116">
        <v>621000</v>
      </c>
      <c r="C84" s="117" t="s">
        <v>29</v>
      </c>
      <c r="D84" s="144" t="s">
        <v>50</v>
      </c>
      <c r="E84" s="107"/>
      <c r="F84" s="68">
        <v>44045</v>
      </c>
      <c r="G84" s="53">
        <v>4860000</v>
      </c>
      <c r="H84" s="65"/>
      <c r="I84" s="66"/>
      <c r="J84" s="59"/>
    </row>
    <row r="85" spans="1:10" x14ac:dyDescent="0.25">
      <c r="A85" s="68">
        <v>44019</v>
      </c>
      <c r="B85" s="54">
        <v>389000</v>
      </c>
      <c r="C85" s="109" t="s">
        <v>29</v>
      </c>
      <c r="D85" s="108"/>
      <c r="E85" s="107"/>
      <c r="F85" s="68">
        <v>44046</v>
      </c>
      <c r="G85" s="53">
        <v>4544000</v>
      </c>
      <c r="H85" s="65"/>
      <c r="I85" s="66"/>
      <c r="J85" s="59"/>
    </row>
    <row r="86" spans="1:10" x14ac:dyDescent="0.25">
      <c r="A86" s="68">
        <v>44020</v>
      </c>
      <c r="B86" s="54">
        <v>372000</v>
      </c>
      <c r="C86" s="109" t="s">
        <v>29</v>
      </c>
      <c r="D86" s="108"/>
      <c r="E86" s="107"/>
      <c r="F86" s="68">
        <v>4</v>
      </c>
      <c r="G86" s="53">
        <v>3360000</v>
      </c>
      <c r="H86" s="65"/>
      <c r="I86" s="66"/>
      <c r="J86" s="59"/>
    </row>
    <row r="87" spans="1:10" x14ac:dyDescent="0.25">
      <c r="A87" s="115">
        <v>44020</v>
      </c>
      <c r="B87" s="116">
        <v>840000</v>
      </c>
      <c r="C87" s="117" t="s">
        <v>29</v>
      </c>
      <c r="D87" s="144" t="s">
        <v>72</v>
      </c>
      <c r="E87" s="59"/>
      <c r="F87" s="68">
        <v>44048</v>
      </c>
      <c r="G87" s="53">
        <v>4702000</v>
      </c>
      <c r="H87" s="65"/>
      <c r="I87" s="66"/>
      <c r="J87" s="59"/>
    </row>
    <row r="88" spans="1:10" x14ac:dyDescent="0.25">
      <c r="A88" s="68">
        <v>44021</v>
      </c>
      <c r="B88" s="54">
        <v>280000</v>
      </c>
      <c r="C88" s="109" t="s">
        <v>29</v>
      </c>
      <c r="D88" s="108"/>
      <c r="E88" s="59"/>
      <c r="F88" s="68">
        <v>44049</v>
      </c>
      <c r="G88" s="53">
        <v>5240000</v>
      </c>
      <c r="H88" s="65"/>
      <c r="I88" s="66"/>
      <c r="J88" s="59"/>
    </row>
    <row r="89" spans="1:10" x14ac:dyDescent="0.25">
      <c r="A89" s="115">
        <v>44021</v>
      </c>
      <c r="B89" s="116">
        <v>430000</v>
      </c>
      <c r="C89" s="117" t="s">
        <v>29</v>
      </c>
      <c r="D89" s="144" t="s">
        <v>43</v>
      </c>
      <c r="E89" s="59"/>
      <c r="F89" s="68">
        <v>44050</v>
      </c>
      <c r="G89" s="53">
        <v>5596000</v>
      </c>
      <c r="H89" s="65"/>
      <c r="I89" s="66"/>
      <c r="J89" s="59"/>
    </row>
    <row r="90" spans="1:10" x14ac:dyDescent="0.25">
      <c r="A90" s="68">
        <v>44022</v>
      </c>
      <c r="B90" s="54">
        <v>533000</v>
      </c>
      <c r="C90" s="109" t="s">
        <v>29</v>
      </c>
      <c r="D90" s="108"/>
      <c r="E90" s="59"/>
      <c r="F90" s="68">
        <v>44051</v>
      </c>
      <c r="G90" s="53">
        <v>4404000</v>
      </c>
      <c r="H90" s="65"/>
      <c r="I90" s="66"/>
      <c r="J90" s="59"/>
    </row>
    <row r="91" spans="1:10" x14ac:dyDescent="0.25">
      <c r="A91" s="115">
        <v>44022</v>
      </c>
      <c r="B91" s="116">
        <v>215000</v>
      </c>
      <c r="C91" s="117" t="s">
        <v>29</v>
      </c>
      <c r="D91" s="144" t="s">
        <v>38</v>
      </c>
      <c r="E91" s="59"/>
      <c r="F91" s="68">
        <v>44052</v>
      </c>
      <c r="G91" s="53">
        <v>4212000</v>
      </c>
      <c r="H91" s="65"/>
      <c r="I91" s="66"/>
      <c r="J91" s="59"/>
    </row>
    <row r="92" spans="1:10" x14ac:dyDescent="0.25">
      <c r="A92" s="115">
        <v>44023</v>
      </c>
      <c r="B92" s="116">
        <v>658000</v>
      </c>
      <c r="C92" s="117" t="s">
        <v>29</v>
      </c>
      <c r="D92" s="144" t="s">
        <v>43</v>
      </c>
      <c r="E92" s="59"/>
      <c r="F92" s="68">
        <v>44053</v>
      </c>
      <c r="G92" s="53">
        <v>4939000</v>
      </c>
      <c r="H92" s="123"/>
      <c r="I92" s="106"/>
      <c r="J92" s="59"/>
    </row>
    <row r="93" spans="1:10" x14ac:dyDescent="0.25">
      <c r="A93" s="115">
        <v>44024</v>
      </c>
      <c r="B93" s="116">
        <v>1248000</v>
      </c>
      <c r="C93" s="117" t="s">
        <v>29</v>
      </c>
      <c r="D93" s="144" t="s">
        <v>43</v>
      </c>
      <c r="F93" s="68">
        <v>44054</v>
      </c>
      <c r="G93" s="53">
        <v>5342000</v>
      </c>
      <c r="H93" s="65"/>
      <c r="I93" s="66"/>
      <c r="J93" s="59"/>
    </row>
    <row r="94" spans="1:10" x14ac:dyDescent="0.25">
      <c r="A94" s="68">
        <v>44025</v>
      </c>
      <c r="B94" s="54">
        <v>252000</v>
      </c>
      <c r="C94" s="109" t="s">
        <v>29</v>
      </c>
      <c r="D94" s="108" t="s">
        <v>108</v>
      </c>
      <c r="E94" s="59"/>
      <c r="F94" s="68">
        <v>44055</v>
      </c>
      <c r="G94" s="53">
        <v>3237000</v>
      </c>
      <c r="H94" s="65"/>
      <c r="I94" s="66"/>
      <c r="J94" s="59"/>
    </row>
    <row r="95" spans="1:10" x14ac:dyDescent="0.25">
      <c r="A95" s="68">
        <v>44025</v>
      </c>
      <c r="B95" s="54">
        <v>215000</v>
      </c>
      <c r="C95" s="109" t="s">
        <v>29</v>
      </c>
      <c r="D95" s="108" t="s">
        <v>111</v>
      </c>
      <c r="E95" s="59"/>
      <c r="F95" s="68">
        <v>44056</v>
      </c>
      <c r="G95" s="53">
        <v>6176000</v>
      </c>
      <c r="H95" s="123"/>
      <c r="I95" s="106"/>
      <c r="J95" s="59"/>
    </row>
    <row r="96" spans="1:10" x14ac:dyDescent="0.25">
      <c r="A96" s="68">
        <v>44025</v>
      </c>
      <c r="B96" s="54">
        <v>72500</v>
      </c>
      <c r="C96" s="109" t="s">
        <v>29</v>
      </c>
      <c r="D96" s="108" t="s">
        <v>110</v>
      </c>
      <c r="E96" s="59"/>
      <c r="F96" s="68">
        <v>44057</v>
      </c>
      <c r="G96" s="53">
        <v>6416000</v>
      </c>
      <c r="H96" s="65"/>
      <c r="I96" s="66"/>
      <c r="J96" s="59"/>
    </row>
    <row r="97" spans="1:10" x14ac:dyDescent="0.25">
      <c r="A97" s="68">
        <v>44026</v>
      </c>
      <c r="B97" s="54">
        <v>216000</v>
      </c>
      <c r="C97" s="109" t="s">
        <v>29</v>
      </c>
      <c r="D97" s="108" t="s">
        <v>111</v>
      </c>
      <c r="E97" s="59"/>
      <c r="F97" s="115">
        <v>44057</v>
      </c>
      <c r="G97" s="120">
        <v>120000</v>
      </c>
      <c r="H97" s="151" t="s">
        <v>75</v>
      </c>
      <c r="I97" s="66"/>
      <c r="J97" s="59"/>
    </row>
    <row r="98" spans="1:10" x14ac:dyDescent="0.25">
      <c r="A98" s="68">
        <v>44026</v>
      </c>
      <c r="B98" s="54">
        <v>168000</v>
      </c>
      <c r="C98" s="109" t="s">
        <v>29</v>
      </c>
      <c r="D98" s="108" t="s">
        <v>110</v>
      </c>
      <c r="E98" s="59"/>
      <c r="F98" s="68">
        <v>44058</v>
      </c>
      <c r="G98" s="53">
        <v>6444000</v>
      </c>
      <c r="H98" s="65"/>
      <c r="I98" s="66"/>
      <c r="J98" s="59"/>
    </row>
    <row r="99" spans="1:10" x14ac:dyDescent="0.25">
      <c r="A99" s="68">
        <v>44026</v>
      </c>
      <c r="B99" s="54">
        <v>240000</v>
      </c>
      <c r="C99" s="109" t="s">
        <v>29</v>
      </c>
      <c r="D99" s="108" t="s">
        <v>108</v>
      </c>
      <c r="E99" s="59"/>
      <c r="F99" s="68">
        <v>44059</v>
      </c>
      <c r="G99" s="53">
        <v>3319000</v>
      </c>
      <c r="H99" s="65"/>
      <c r="I99" s="66"/>
      <c r="J99" s="59"/>
    </row>
    <row r="100" spans="1:10" x14ac:dyDescent="0.25">
      <c r="A100" s="68">
        <v>44027</v>
      </c>
      <c r="B100" s="54">
        <v>343000</v>
      </c>
      <c r="C100" s="109" t="s">
        <v>29</v>
      </c>
      <c r="D100" s="60" t="s">
        <v>108</v>
      </c>
      <c r="E100" s="59"/>
      <c r="F100" s="68">
        <v>44060</v>
      </c>
      <c r="G100" s="53">
        <v>6571000</v>
      </c>
      <c r="H100" s="65"/>
      <c r="I100" s="66"/>
      <c r="J100" s="59"/>
    </row>
    <row r="101" spans="1:10" x14ac:dyDescent="0.25">
      <c r="A101" s="68">
        <v>44027</v>
      </c>
      <c r="B101" s="54">
        <v>217000</v>
      </c>
      <c r="C101" s="109" t="s">
        <v>29</v>
      </c>
      <c r="D101" s="60" t="s">
        <v>116</v>
      </c>
      <c r="E101" s="59"/>
      <c r="F101" s="68">
        <v>44061</v>
      </c>
      <c r="G101" s="53">
        <v>3408000</v>
      </c>
      <c r="H101" s="65"/>
      <c r="I101" s="106"/>
      <c r="J101" s="59"/>
    </row>
    <row r="102" spans="1:10" x14ac:dyDescent="0.25">
      <c r="A102" s="68">
        <v>44027</v>
      </c>
      <c r="B102" s="54">
        <v>100000</v>
      </c>
      <c r="C102" s="109" t="s">
        <v>29</v>
      </c>
      <c r="D102" s="60" t="s">
        <v>110</v>
      </c>
      <c r="E102" s="59"/>
      <c r="F102" s="68">
        <v>44062</v>
      </c>
      <c r="G102" s="53">
        <v>7524000</v>
      </c>
      <c r="H102" s="65"/>
      <c r="I102" s="66"/>
      <c r="J102" s="59"/>
    </row>
    <row r="103" spans="1:10" x14ac:dyDescent="0.25">
      <c r="A103" s="68">
        <v>44028</v>
      </c>
      <c r="B103" s="54">
        <v>422000</v>
      </c>
      <c r="C103" s="109" t="s">
        <v>29</v>
      </c>
      <c r="D103" s="60" t="s">
        <v>108</v>
      </c>
      <c r="E103" s="59"/>
      <c r="F103" s="68">
        <v>44063</v>
      </c>
      <c r="G103" s="53">
        <v>5052000</v>
      </c>
      <c r="H103" s="65"/>
      <c r="I103" s="66"/>
      <c r="J103" s="59"/>
    </row>
    <row r="104" spans="1:10" x14ac:dyDescent="0.25">
      <c r="A104" s="68">
        <v>44028</v>
      </c>
      <c r="B104" s="54">
        <v>442000</v>
      </c>
      <c r="C104" s="109" t="s">
        <v>29</v>
      </c>
      <c r="D104" s="60" t="s">
        <v>119</v>
      </c>
      <c r="E104" s="59"/>
      <c r="F104" s="68">
        <v>44064</v>
      </c>
      <c r="G104" s="53">
        <v>7296000</v>
      </c>
      <c r="H104" s="65"/>
      <c r="I104" s="66"/>
      <c r="J104" s="59"/>
    </row>
    <row r="105" spans="1:10" x14ac:dyDescent="0.25">
      <c r="A105" s="68">
        <v>44028</v>
      </c>
      <c r="B105" s="54">
        <v>262000</v>
      </c>
      <c r="C105" s="109" t="s">
        <v>29</v>
      </c>
      <c r="D105" s="60" t="s">
        <v>110</v>
      </c>
      <c r="E105" s="59"/>
      <c r="F105" s="68">
        <v>44065</v>
      </c>
      <c r="G105" s="53">
        <v>7564000</v>
      </c>
      <c r="H105" s="65"/>
      <c r="I105" s="66"/>
      <c r="J105" s="59"/>
    </row>
    <row r="106" spans="1:10" x14ac:dyDescent="0.25">
      <c r="A106" s="68">
        <v>44028</v>
      </c>
      <c r="B106" s="54">
        <v>221000</v>
      </c>
      <c r="C106" s="109" t="s">
        <v>29</v>
      </c>
      <c r="D106" s="60" t="s">
        <v>121</v>
      </c>
      <c r="E106" s="59"/>
      <c r="F106" s="68">
        <v>44066</v>
      </c>
      <c r="G106" s="53">
        <v>5412000</v>
      </c>
      <c r="H106" s="65"/>
      <c r="I106" s="66"/>
      <c r="J106" s="59"/>
    </row>
    <row r="107" spans="1:10" x14ac:dyDescent="0.25">
      <c r="A107" s="68">
        <v>44029</v>
      </c>
      <c r="B107" s="54">
        <v>44000</v>
      </c>
      <c r="C107" s="109" t="s">
        <v>29</v>
      </c>
      <c r="D107" s="60" t="s">
        <v>110</v>
      </c>
      <c r="E107" s="59"/>
      <c r="F107" s="68">
        <v>44067</v>
      </c>
      <c r="G107" s="53">
        <v>4088000</v>
      </c>
      <c r="H107" s="65"/>
      <c r="I107" s="66"/>
      <c r="J107" s="59"/>
    </row>
    <row r="108" spans="1:10" x14ac:dyDescent="0.25">
      <c r="A108" s="68">
        <v>44029</v>
      </c>
      <c r="B108" s="54">
        <v>221000</v>
      </c>
      <c r="C108" s="109" t="s">
        <v>29</v>
      </c>
      <c r="D108" s="60" t="s">
        <v>122</v>
      </c>
      <c r="E108" s="59"/>
      <c r="F108" s="68">
        <v>44068</v>
      </c>
      <c r="G108" s="53">
        <v>4531000</v>
      </c>
      <c r="H108" s="65"/>
      <c r="I108" s="66"/>
      <c r="J108" s="59"/>
    </row>
    <row r="109" spans="1:10" x14ac:dyDescent="0.25">
      <c r="A109" s="68">
        <v>44029</v>
      </c>
      <c r="B109" s="54">
        <v>527500</v>
      </c>
      <c r="C109" s="109" t="s">
        <v>29</v>
      </c>
      <c r="D109" s="60" t="s">
        <v>108</v>
      </c>
      <c r="E109" s="59"/>
      <c r="F109" s="68">
        <v>44069</v>
      </c>
      <c r="G109" s="53">
        <v>5054000</v>
      </c>
      <c r="H109" s="65"/>
      <c r="I109" s="66"/>
      <c r="J109" s="59"/>
    </row>
    <row r="110" spans="1:10" x14ac:dyDescent="0.25">
      <c r="A110" s="68">
        <v>44029</v>
      </c>
      <c r="B110" s="54">
        <v>221000</v>
      </c>
      <c r="C110" s="109" t="s">
        <v>29</v>
      </c>
      <c r="D110" s="60" t="s">
        <v>123</v>
      </c>
      <c r="E110" s="59"/>
      <c r="F110" s="68">
        <v>44070</v>
      </c>
      <c r="G110" s="53">
        <v>4976000</v>
      </c>
      <c r="H110" s="65"/>
      <c r="I110" s="66"/>
      <c r="J110" s="59"/>
    </row>
    <row r="111" spans="1:10" x14ac:dyDescent="0.25">
      <c r="A111" s="68">
        <v>44030</v>
      </c>
      <c r="B111" s="54">
        <v>24000</v>
      </c>
      <c r="C111" s="109" t="s">
        <v>29</v>
      </c>
      <c r="D111" s="60" t="s">
        <v>110</v>
      </c>
      <c r="E111" s="59"/>
      <c r="F111" s="68">
        <v>44071</v>
      </c>
      <c r="G111" s="53">
        <v>5272000</v>
      </c>
      <c r="H111" s="65"/>
      <c r="I111" s="66"/>
      <c r="J111" s="59"/>
    </row>
    <row r="112" spans="1:10" x14ac:dyDescent="0.25">
      <c r="A112" s="68">
        <v>44030</v>
      </c>
      <c r="B112" s="54">
        <v>727000</v>
      </c>
      <c r="C112" s="109" t="s">
        <v>29</v>
      </c>
      <c r="D112" s="60" t="s">
        <v>108</v>
      </c>
      <c r="E112" s="59"/>
      <c r="F112" s="68">
        <v>44072</v>
      </c>
      <c r="G112" s="53">
        <v>4776000</v>
      </c>
      <c r="H112" s="65"/>
      <c r="I112" s="66"/>
      <c r="J112" s="59"/>
    </row>
    <row r="113" spans="1:11" x14ac:dyDescent="0.25">
      <c r="A113" s="68">
        <v>44030</v>
      </c>
      <c r="B113" s="54">
        <v>681000</v>
      </c>
      <c r="C113" s="109" t="s">
        <v>29</v>
      </c>
      <c r="D113" s="60" t="s">
        <v>50</v>
      </c>
      <c r="E113" s="59"/>
      <c r="F113" s="68">
        <v>44073</v>
      </c>
      <c r="G113" s="53">
        <v>2940000</v>
      </c>
      <c r="H113" s="65"/>
      <c r="I113" s="66"/>
      <c r="J113" s="59"/>
    </row>
    <row r="114" spans="1:11" x14ac:dyDescent="0.25">
      <c r="A114" s="68">
        <v>44031</v>
      </c>
      <c r="B114" s="54">
        <v>669000</v>
      </c>
      <c r="C114" s="109" t="s">
        <v>29</v>
      </c>
      <c r="D114" s="60" t="s">
        <v>108</v>
      </c>
      <c r="E114" s="59"/>
      <c r="F114" s="68">
        <v>44074</v>
      </c>
      <c r="G114" s="53">
        <v>3792000</v>
      </c>
      <c r="H114" s="65"/>
      <c r="I114" s="66"/>
      <c r="J114" s="59"/>
    </row>
    <row r="115" spans="1:11" x14ac:dyDescent="0.25">
      <c r="A115" s="68">
        <v>44031</v>
      </c>
      <c r="B115" s="54">
        <v>227000</v>
      </c>
      <c r="C115" s="109" t="s">
        <v>29</v>
      </c>
      <c r="D115" s="60" t="s">
        <v>38</v>
      </c>
      <c r="E115" s="59"/>
      <c r="F115" s="68">
        <v>44075</v>
      </c>
      <c r="G115" s="53">
        <v>6026000</v>
      </c>
      <c r="H115" s="65"/>
      <c r="I115" s="66"/>
      <c r="J115" s="59"/>
    </row>
    <row r="116" spans="1:11" x14ac:dyDescent="0.25">
      <c r="A116" s="68">
        <v>44032</v>
      </c>
      <c r="B116" s="54">
        <v>96000</v>
      </c>
      <c r="C116" s="109" t="s">
        <v>29</v>
      </c>
      <c r="D116" s="60" t="s">
        <v>110</v>
      </c>
      <c r="E116" s="59"/>
      <c r="F116" s="68">
        <v>44076</v>
      </c>
      <c r="G116" s="53">
        <v>4782000</v>
      </c>
      <c r="H116" s="65"/>
      <c r="I116" s="66"/>
      <c r="J116" s="59"/>
    </row>
    <row r="117" spans="1:11" x14ac:dyDescent="0.25">
      <c r="A117" s="68">
        <v>44032</v>
      </c>
      <c r="B117" s="54">
        <v>541000</v>
      </c>
      <c r="C117" s="110" t="s">
        <v>29</v>
      </c>
      <c r="D117" s="60" t="s">
        <v>108</v>
      </c>
      <c r="E117" s="59"/>
      <c r="F117" s="68">
        <v>44077</v>
      </c>
      <c r="G117" s="53">
        <v>8032000</v>
      </c>
      <c r="H117" s="65"/>
      <c r="I117" s="66"/>
      <c r="J117" s="59"/>
    </row>
    <row r="118" spans="1:11" x14ac:dyDescent="0.25">
      <c r="A118" s="68">
        <v>44032</v>
      </c>
      <c r="B118" s="54">
        <v>227000</v>
      </c>
      <c r="C118" s="110" t="s">
        <v>29</v>
      </c>
      <c r="D118" s="60" t="s">
        <v>38</v>
      </c>
      <c r="E118" s="59"/>
      <c r="F118" s="115">
        <v>44077</v>
      </c>
      <c r="G118" s="120">
        <v>120000</v>
      </c>
      <c r="H118" s="151" t="s">
        <v>215</v>
      </c>
      <c r="I118" s="66"/>
      <c r="J118" s="59"/>
    </row>
    <row r="119" spans="1:11" x14ac:dyDescent="0.25">
      <c r="A119" s="68">
        <v>44033</v>
      </c>
      <c r="B119" s="54">
        <v>687000</v>
      </c>
      <c r="C119" s="110" t="s">
        <v>29</v>
      </c>
      <c r="D119" s="60" t="s">
        <v>125</v>
      </c>
      <c r="E119" s="59"/>
      <c r="F119" s="68">
        <v>44078</v>
      </c>
      <c r="G119" s="53">
        <v>9814000</v>
      </c>
      <c r="H119" s="65"/>
      <c r="I119" s="66"/>
      <c r="J119" s="59"/>
    </row>
    <row r="120" spans="1:11" x14ac:dyDescent="0.25">
      <c r="A120" s="68">
        <v>44033</v>
      </c>
      <c r="B120" s="54">
        <v>388000</v>
      </c>
      <c r="C120" s="110" t="s">
        <v>29</v>
      </c>
      <c r="D120" s="60" t="s">
        <v>108</v>
      </c>
      <c r="E120" s="59"/>
      <c r="F120" s="68">
        <v>44079</v>
      </c>
      <c r="G120" s="53">
        <v>6557000</v>
      </c>
      <c r="H120" s="65"/>
      <c r="I120" s="66"/>
      <c r="J120" s="59"/>
    </row>
    <row r="121" spans="1:11" x14ac:dyDescent="0.25">
      <c r="A121" s="68">
        <v>44034</v>
      </c>
      <c r="B121" s="54">
        <v>430000</v>
      </c>
      <c r="C121" s="110" t="s">
        <v>29</v>
      </c>
      <c r="D121" s="60" t="s">
        <v>108</v>
      </c>
      <c r="E121" s="59"/>
      <c r="F121" s="68">
        <v>44080</v>
      </c>
      <c r="G121" s="53">
        <v>7234000</v>
      </c>
      <c r="H121" s="65"/>
      <c r="I121" s="66"/>
      <c r="J121" s="59"/>
    </row>
    <row r="122" spans="1:11" x14ac:dyDescent="0.25">
      <c r="A122" s="68">
        <v>44034</v>
      </c>
      <c r="B122" s="54">
        <v>1160000</v>
      </c>
      <c r="C122" s="110" t="s">
        <v>29</v>
      </c>
      <c r="D122" s="60" t="s">
        <v>128</v>
      </c>
      <c r="E122" s="59"/>
      <c r="F122" s="68">
        <v>44082</v>
      </c>
      <c r="G122" s="53">
        <v>7926000</v>
      </c>
      <c r="H122" s="65"/>
      <c r="I122" s="66"/>
      <c r="J122" s="59"/>
      <c r="K122" s="78"/>
    </row>
    <row r="123" spans="1:11" x14ac:dyDescent="0.25">
      <c r="A123" s="68">
        <v>44034</v>
      </c>
      <c r="B123" s="54">
        <v>24000</v>
      </c>
      <c r="C123" s="110" t="s">
        <v>29</v>
      </c>
      <c r="D123" s="60" t="s">
        <v>110</v>
      </c>
      <c r="E123" s="59"/>
      <c r="F123" s="115">
        <v>44083</v>
      </c>
      <c r="G123" s="120">
        <v>120000</v>
      </c>
      <c r="H123" s="151" t="s">
        <v>228</v>
      </c>
      <c r="I123" s="66"/>
      <c r="J123" s="59"/>
      <c r="K123" s="78"/>
    </row>
    <row r="124" spans="1:11" x14ac:dyDescent="0.25">
      <c r="A124" s="68">
        <v>44035</v>
      </c>
      <c r="B124" s="54">
        <v>480000</v>
      </c>
      <c r="C124" s="110" t="s">
        <v>29</v>
      </c>
      <c r="D124" s="60" t="s">
        <v>130</v>
      </c>
      <c r="E124" s="59"/>
      <c r="F124" s="68">
        <v>44083</v>
      </c>
      <c r="G124" s="53">
        <v>5014000</v>
      </c>
      <c r="H124" s="65"/>
      <c r="I124" s="66"/>
      <c r="J124" s="59"/>
      <c r="K124" s="78"/>
    </row>
    <row r="125" spans="1:11" x14ac:dyDescent="0.25">
      <c r="A125" s="68">
        <v>44035</v>
      </c>
      <c r="B125" s="54">
        <v>438000</v>
      </c>
      <c r="C125" s="111" t="s">
        <v>29</v>
      </c>
      <c r="D125" s="60" t="s">
        <v>108</v>
      </c>
      <c r="E125" s="59"/>
      <c r="F125" s="68">
        <v>44081</v>
      </c>
      <c r="G125" s="53">
        <v>4456000</v>
      </c>
      <c r="H125" s="79"/>
      <c r="I125" s="80"/>
      <c r="J125" s="59"/>
      <c r="K125" s="78"/>
    </row>
    <row r="126" spans="1:11" x14ac:dyDescent="0.25">
      <c r="A126" s="68">
        <v>44036</v>
      </c>
      <c r="B126" s="54">
        <v>240000</v>
      </c>
      <c r="C126" s="111" t="s">
        <v>29</v>
      </c>
      <c r="D126" s="60" t="s">
        <v>122</v>
      </c>
      <c r="E126" s="59"/>
      <c r="F126" s="68">
        <v>44085</v>
      </c>
      <c r="G126" s="53">
        <v>6444000</v>
      </c>
      <c r="H126" s="79"/>
      <c r="I126" s="80"/>
      <c r="J126" s="59"/>
      <c r="K126" s="78"/>
    </row>
    <row r="127" spans="1:11" x14ac:dyDescent="0.25">
      <c r="A127" s="68">
        <v>44036</v>
      </c>
      <c r="B127" s="54">
        <v>1680000</v>
      </c>
      <c r="C127" s="111" t="s">
        <v>29</v>
      </c>
      <c r="D127" s="60" t="s">
        <v>131</v>
      </c>
      <c r="E127" s="59"/>
      <c r="F127" s="68">
        <v>44085</v>
      </c>
      <c r="G127" s="53">
        <v>6546000</v>
      </c>
      <c r="H127" s="79"/>
      <c r="I127" s="80"/>
      <c r="J127" s="59"/>
      <c r="K127" s="78"/>
    </row>
    <row r="128" spans="1:11" x14ac:dyDescent="0.25">
      <c r="A128" s="68">
        <v>44036</v>
      </c>
      <c r="B128" s="54">
        <v>382000</v>
      </c>
      <c r="C128" s="111" t="s">
        <v>29</v>
      </c>
      <c r="D128" s="60" t="s">
        <v>108</v>
      </c>
      <c r="E128" s="59"/>
      <c r="F128" s="68">
        <v>44086</v>
      </c>
      <c r="G128" s="53">
        <v>6302000</v>
      </c>
      <c r="H128" s="79"/>
      <c r="I128" s="80"/>
      <c r="J128" s="59"/>
      <c r="K128" s="78"/>
    </row>
    <row r="129" spans="1:11" x14ac:dyDescent="0.25">
      <c r="A129" s="68">
        <v>44037</v>
      </c>
      <c r="B129" s="54">
        <v>1920000</v>
      </c>
      <c r="C129" s="111" t="s">
        <v>29</v>
      </c>
      <c r="D129" s="60" t="s">
        <v>133</v>
      </c>
      <c r="E129" s="59"/>
      <c r="F129" s="68">
        <v>44087</v>
      </c>
      <c r="G129" s="53">
        <v>6516000</v>
      </c>
      <c r="H129" s="79"/>
      <c r="I129" s="80"/>
      <c r="J129" s="59"/>
      <c r="K129" s="78"/>
    </row>
    <row r="130" spans="1:11" x14ac:dyDescent="0.25">
      <c r="A130" s="68">
        <v>44037</v>
      </c>
      <c r="B130" s="54">
        <v>72000</v>
      </c>
      <c r="C130" s="111" t="s">
        <v>29</v>
      </c>
      <c r="D130" s="60" t="s">
        <v>108</v>
      </c>
      <c r="E130" s="59"/>
      <c r="F130" s="68">
        <v>44088</v>
      </c>
      <c r="G130" s="53">
        <v>7364000</v>
      </c>
      <c r="H130" s="79"/>
      <c r="I130" s="80"/>
      <c r="J130" s="59"/>
      <c r="K130" s="78"/>
    </row>
    <row r="131" spans="1:11" x14ac:dyDescent="0.25">
      <c r="A131" s="68">
        <v>44037</v>
      </c>
      <c r="B131" s="54">
        <v>24000</v>
      </c>
      <c r="C131" s="111" t="s">
        <v>29</v>
      </c>
      <c r="D131" s="60" t="s">
        <v>110</v>
      </c>
      <c r="E131" s="59"/>
      <c r="F131" s="68">
        <v>44089</v>
      </c>
      <c r="G131" s="53">
        <v>7458000</v>
      </c>
      <c r="H131" s="79"/>
      <c r="I131" s="80"/>
      <c r="J131" s="59"/>
    </row>
    <row r="132" spans="1:11" x14ac:dyDescent="0.25">
      <c r="A132" s="68">
        <v>44038</v>
      </c>
      <c r="B132" s="54">
        <v>54000</v>
      </c>
      <c r="C132" s="111" t="s">
        <v>29</v>
      </c>
      <c r="D132" s="60" t="s">
        <v>110</v>
      </c>
      <c r="E132" s="59"/>
      <c r="F132" s="68">
        <v>44090</v>
      </c>
      <c r="G132" s="53">
        <v>4380000</v>
      </c>
      <c r="H132" s="79"/>
      <c r="I132" s="80"/>
      <c r="J132" s="59"/>
    </row>
    <row r="133" spans="1:11" x14ac:dyDescent="0.25">
      <c r="A133" s="68">
        <v>44038</v>
      </c>
      <c r="B133" s="54">
        <v>475000</v>
      </c>
      <c r="C133" s="111" t="s">
        <v>29</v>
      </c>
      <c r="D133" s="60" t="s">
        <v>108</v>
      </c>
      <c r="E133" s="59"/>
      <c r="F133" s="68">
        <v>44091</v>
      </c>
      <c r="G133" s="53">
        <v>7200000</v>
      </c>
      <c r="H133" s="79"/>
      <c r="I133" s="80"/>
      <c r="J133" s="59"/>
    </row>
    <row r="134" spans="1:11" x14ac:dyDescent="0.25">
      <c r="A134" s="68">
        <v>44038</v>
      </c>
      <c r="B134" s="54">
        <v>490000</v>
      </c>
      <c r="C134" s="111" t="s">
        <v>29</v>
      </c>
      <c r="D134" s="60" t="s">
        <v>137</v>
      </c>
      <c r="E134" s="59"/>
      <c r="F134" s="68">
        <v>44092</v>
      </c>
      <c r="G134" s="53">
        <v>8124000</v>
      </c>
      <c r="H134" s="134"/>
      <c r="I134" s="122"/>
      <c r="J134" s="59"/>
    </row>
    <row r="135" spans="1:11" x14ac:dyDescent="0.25">
      <c r="A135" s="68">
        <v>44039</v>
      </c>
      <c r="B135" s="54">
        <v>40000</v>
      </c>
      <c r="C135" s="111" t="s">
        <v>29</v>
      </c>
      <c r="D135" s="60" t="s">
        <v>108</v>
      </c>
      <c r="E135" s="59"/>
      <c r="F135" s="68">
        <v>44093</v>
      </c>
      <c r="G135" s="53">
        <v>8928000</v>
      </c>
      <c r="H135" s="79"/>
      <c r="I135" s="80"/>
      <c r="J135" s="59"/>
    </row>
    <row r="136" spans="1:11" x14ac:dyDescent="0.25">
      <c r="A136" s="68">
        <v>44039</v>
      </c>
      <c r="B136" s="54">
        <v>490000</v>
      </c>
      <c r="C136" s="111" t="s">
        <v>29</v>
      </c>
      <c r="D136" s="60" t="s">
        <v>137</v>
      </c>
      <c r="E136" s="59"/>
      <c r="F136" s="68">
        <v>44094</v>
      </c>
      <c r="G136" s="53">
        <v>3084000</v>
      </c>
      <c r="H136" s="79"/>
      <c r="I136" s="80"/>
      <c r="J136" s="59"/>
    </row>
    <row r="137" spans="1:11" x14ac:dyDescent="0.25">
      <c r="A137" s="68">
        <v>44040</v>
      </c>
      <c r="B137" s="54">
        <v>24000</v>
      </c>
      <c r="C137" s="111" t="s">
        <v>29</v>
      </c>
      <c r="D137" s="60" t="s">
        <v>110</v>
      </c>
      <c r="E137" s="59"/>
      <c r="F137" s="68">
        <v>44095</v>
      </c>
      <c r="G137" s="53">
        <v>6000000</v>
      </c>
      <c r="H137" s="79"/>
      <c r="I137" s="80"/>
      <c r="J137" s="59"/>
    </row>
    <row r="138" spans="1:11" x14ac:dyDescent="0.25">
      <c r="A138" s="68">
        <v>44040</v>
      </c>
      <c r="B138" s="54">
        <v>860000</v>
      </c>
      <c r="C138" s="111" t="s">
        <v>29</v>
      </c>
      <c r="D138" s="60" t="s">
        <v>108</v>
      </c>
      <c r="E138" s="59"/>
      <c r="F138" s="68">
        <v>44096</v>
      </c>
      <c r="G138" s="53">
        <v>6648000</v>
      </c>
      <c r="H138" s="79"/>
      <c r="I138" s="80"/>
      <c r="J138" s="59"/>
    </row>
    <row r="139" spans="1:11" x14ac:dyDescent="0.25">
      <c r="A139" s="68">
        <v>44041</v>
      </c>
      <c r="B139" s="54">
        <v>500000</v>
      </c>
      <c r="C139" s="111" t="s">
        <v>29</v>
      </c>
      <c r="D139" s="60" t="s">
        <v>130</v>
      </c>
      <c r="E139" s="59"/>
      <c r="F139" s="68">
        <v>44097</v>
      </c>
      <c r="G139" s="53">
        <v>4368000</v>
      </c>
      <c r="H139" s="79"/>
      <c r="I139" s="80"/>
      <c r="J139" s="59"/>
    </row>
    <row r="140" spans="1:11" x14ac:dyDescent="0.25">
      <c r="A140" s="68">
        <v>44041</v>
      </c>
      <c r="B140" s="54">
        <v>264000</v>
      </c>
      <c r="C140" s="111" t="s">
        <v>29</v>
      </c>
      <c r="D140" s="60" t="s">
        <v>108</v>
      </c>
      <c r="E140" s="59"/>
      <c r="F140" s="68">
        <v>44098</v>
      </c>
      <c r="G140" s="53">
        <v>4888000</v>
      </c>
      <c r="H140" s="79"/>
      <c r="I140" s="80"/>
      <c r="J140" s="59"/>
    </row>
    <row r="141" spans="1:11" x14ac:dyDescent="0.25">
      <c r="A141" s="68">
        <v>44042</v>
      </c>
      <c r="B141" s="54">
        <v>500000</v>
      </c>
      <c r="C141" s="111" t="s">
        <v>29</v>
      </c>
      <c r="D141" s="60" t="s">
        <v>137</v>
      </c>
      <c r="E141" s="59"/>
      <c r="F141" s="68">
        <v>44099</v>
      </c>
      <c r="G141" s="53">
        <v>9052000</v>
      </c>
      <c r="H141" s="79"/>
      <c r="I141" s="80"/>
      <c r="J141" s="59"/>
    </row>
    <row r="142" spans="1:11" x14ac:dyDescent="0.25">
      <c r="A142" s="68">
        <v>44042</v>
      </c>
      <c r="B142" s="54">
        <v>110000</v>
      </c>
      <c r="C142" s="111" t="s">
        <v>29</v>
      </c>
      <c r="D142" s="60" t="s">
        <v>108</v>
      </c>
      <c r="E142" s="59"/>
      <c r="F142" s="68">
        <v>44100</v>
      </c>
      <c r="G142" s="53">
        <v>11371400</v>
      </c>
      <c r="H142" s="79"/>
      <c r="I142" s="80"/>
      <c r="J142" s="59"/>
    </row>
    <row r="143" spans="1:11" x14ac:dyDescent="0.25">
      <c r="A143" s="68">
        <v>44042</v>
      </c>
      <c r="B143" s="54">
        <v>250000</v>
      </c>
      <c r="C143" s="111" t="s">
        <v>29</v>
      </c>
      <c r="D143" s="60" t="s">
        <v>110</v>
      </c>
      <c r="E143" s="59"/>
      <c r="F143" s="68">
        <v>44101</v>
      </c>
      <c r="G143" s="53">
        <v>6152000</v>
      </c>
      <c r="H143" s="79"/>
      <c r="I143" s="80"/>
      <c r="J143" s="59"/>
    </row>
    <row r="144" spans="1:11" x14ac:dyDescent="0.25">
      <c r="A144" s="68">
        <v>44043</v>
      </c>
      <c r="B144" s="54">
        <v>218000</v>
      </c>
      <c r="C144" s="111" t="s">
        <v>29</v>
      </c>
      <c r="D144" s="60" t="s">
        <v>108</v>
      </c>
      <c r="E144" s="59"/>
      <c r="F144" s="68">
        <v>44102</v>
      </c>
      <c r="G144" s="53">
        <v>6507000</v>
      </c>
      <c r="H144" s="79"/>
      <c r="I144" s="80"/>
      <c r="J144" s="59"/>
    </row>
    <row r="145" spans="1:10" x14ac:dyDescent="0.25">
      <c r="A145" s="68">
        <v>44044</v>
      </c>
      <c r="B145" s="138">
        <v>2600000</v>
      </c>
      <c r="C145" s="111" t="s">
        <v>29</v>
      </c>
      <c r="D145" s="139" t="s">
        <v>143</v>
      </c>
      <c r="E145" s="59"/>
      <c r="F145" s="68">
        <v>44103</v>
      </c>
      <c r="G145" s="53">
        <v>7046000</v>
      </c>
      <c r="H145" s="79"/>
      <c r="I145" s="80"/>
      <c r="J145" s="59"/>
    </row>
    <row r="146" spans="1:10" x14ac:dyDescent="0.25">
      <c r="A146" s="68">
        <v>44044</v>
      </c>
      <c r="B146" s="54">
        <v>180000</v>
      </c>
      <c r="C146" s="111" t="s">
        <v>29</v>
      </c>
      <c r="D146" s="60" t="s">
        <v>108</v>
      </c>
      <c r="E146" s="59"/>
      <c r="F146" s="68">
        <v>44104</v>
      </c>
      <c r="G146" s="53">
        <v>11318000</v>
      </c>
      <c r="H146" s="79"/>
      <c r="I146" s="80"/>
      <c r="J146" s="59"/>
    </row>
    <row r="147" spans="1:10" x14ac:dyDescent="0.25">
      <c r="A147" s="68">
        <v>44044</v>
      </c>
      <c r="B147" s="54">
        <v>144000</v>
      </c>
      <c r="C147" s="111" t="s">
        <v>29</v>
      </c>
      <c r="D147" s="60" t="s">
        <v>110</v>
      </c>
      <c r="E147" s="59"/>
      <c r="F147" s="68">
        <v>44105</v>
      </c>
      <c r="G147" s="53">
        <v>10032000</v>
      </c>
      <c r="H147" s="79"/>
      <c r="I147" s="80"/>
      <c r="J147" s="59"/>
    </row>
    <row r="148" spans="1:10" x14ac:dyDescent="0.25">
      <c r="A148" s="68">
        <v>44045</v>
      </c>
      <c r="B148" s="54">
        <v>1820000</v>
      </c>
      <c r="C148" s="111" t="s">
        <v>29</v>
      </c>
      <c r="D148" s="60" t="s">
        <v>144</v>
      </c>
      <c r="E148" s="59"/>
      <c r="F148" s="68">
        <v>44106</v>
      </c>
      <c r="G148" s="53">
        <v>7500000</v>
      </c>
      <c r="H148" s="79"/>
      <c r="I148" s="80"/>
      <c r="J148" s="59"/>
    </row>
    <row r="149" spans="1:10" x14ac:dyDescent="0.25">
      <c r="A149" s="68">
        <v>44045</v>
      </c>
      <c r="B149" s="54">
        <v>522000</v>
      </c>
      <c r="C149" s="111" t="s">
        <v>29</v>
      </c>
      <c r="D149" s="60" t="s">
        <v>108</v>
      </c>
      <c r="E149" s="59"/>
      <c r="F149" s="68">
        <v>44107</v>
      </c>
      <c r="G149" s="53">
        <v>16448000</v>
      </c>
      <c r="H149" s="79"/>
      <c r="I149" s="80"/>
      <c r="J149" s="59"/>
    </row>
    <row r="150" spans="1:10" x14ac:dyDescent="0.25">
      <c r="A150" s="68">
        <v>44046</v>
      </c>
      <c r="B150" s="54">
        <v>780000</v>
      </c>
      <c r="C150" s="111" t="s">
        <v>29</v>
      </c>
      <c r="D150" s="60" t="s">
        <v>147</v>
      </c>
      <c r="E150" s="59"/>
      <c r="F150" s="68">
        <v>44108</v>
      </c>
      <c r="G150" s="53"/>
      <c r="H150" s="121"/>
      <c r="I150" s="122"/>
      <c r="J150" s="59"/>
    </row>
    <row r="151" spans="1:10" x14ac:dyDescent="0.25">
      <c r="A151" s="68">
        <v>44046</v>
      </c>
      <c r="B151" s="54">
        <v>584000</v>
      </c>
      <c r="C151" s="111" t="s">
        <v>29</v>
      </c>
      <c r="D151" s="60" t="s">
        <v>108</v>
      </c>
      <c r="E151" s="59"/>
      <c r="F151" s="68">
        <v>44109</v>
      </c>
      <c r="G151" s="53"/>
      <c r="H151" s="79"/>
      <c r="I151" s="80"/>
      <c r="J151" s="59"/>
    </row>
    <row r="152" spans="1:10" x14ac:dyDescent="0.25">
      <c r="A152" s="68">
        <v>44047</v>
      </c>
      <c r="B152" s="54">
        <v>530000</v>
      </c>
      <c r="C152" s="111" t="s">
        <v>29</v>
      </c>
      <c r="D152" s="60" t="s">
        <v>137</v>
      </c>
      <c r="E152" s="59"/>
      <c r="F152" s="68">
        <v>44110</v>
      </c>
      <c r="G152" s="53"/>
      <c r="H152" s="79"/>
      <c r="I152" s="80"/>
      <c r="J152" s="59"/>
    </row>
    <row r="153" spans="1:10" x14ac:dyDescent="0.25">
      <c r="A153" s="68">
        <v>44047</v>
      </c>
      <c r="B153" s="54">
        <v>506000</v>
      </c>
      <c r="C153" s="111" t="s">
        <v>29</v>
      </c>
      <c r="D153" s="60" t="s">
        <v>108</v>
      </c>
      <c r="E153" s="59"/>
      <c r="F153" s="68">
        <v>44111</v>
      </c>
      <c r="G153" s="53"/>
      <c r="H153" s="79"/>
      <c r="I153" s="80"/>
      <c r="J153" s="59"/>
    </row>
    <row r="154" spans="1:10" x14ac:dyDescent="0.25">
      <c r="A154" s="68">
        <v>44048</v>
      </c>
      <c r="B154" s="54">
        <v>62000</v>
      </c>
      <c r="C154" s="111" t="s">
        <v>29</v>
      </c>
      <c r="D154" s="60" t="s">
        <v>110</v>
      </c>
      <c r="E154" s="59"/>
      <c r="F154" s="68">
        <v>44112</v>
      </c>
      <c r="G154" s="53"/>
      <c r="H154" s="79"/>
      <c r="I154" s="80"/>
      <c r="J154" s="59"/>
    </row>
    <row r="155" spans="1:10" x14ac:dyDescent="0.25">
      <c r="A155" s="68">
        <v>44048</v>
      </c>
      <c r="B155" s="54">
        <v>530000</v>
      </c>
      <c r="C155" s="111" t="s">
        <v>29</v>
      </c>
      <c r="D155" s="60" t="s">
        <v>130</v>
      </c>
      <c r="E155" s="59"/>
      <c r="F155" s="68">
        <v>44113</v>
      </c>
      <c r="G155" s="53"/>
      <c r="H155" s="79"/>
      <c r="I155" s="80"/>
      <c r="J155" s="59"/>
    </row>
    <row r="156" spans="1:10" x14ac:dyDescent="0.25">
      <c r="A156" s="68">
        <v>44048</v>
      </c>
      <c r="B156" s="54">
        <v>256000</v>
      </c>
      <c r="C156" s="111" t="s">
        <v>29</v>
      </c>
      <c r="D156" s="60" t="s">
        <v>108</v>
      </c>
      <c r="E156" s="59"/>
      <c r="F156" s="68">
        <v>44116</v>
      </c>
      <c r="G156" s="53"/>
      <c r="H156" s="121"/>
      <c r="I156" s="122"/>
      <c r="J156" s="59"/>
    </row>
    <row r="157" spans="1:10" x14ac:dyDescent="0.25">
      <c r="A157" s="68">
        <v>44049</v>
      </c>
      <c r="B157" s="54">
        <v>1890000</v>
      </c>
      <c r="C157" s="111" t="s">
        <v>29</v>
      </c>
      <c r="D157" s="60" t="s">
        <v>131</v>
      </c>
      <c r="E157" s="59"/>
      <c r="F157" s="68">
        <v>44117</v>
      </c>
      <c r="G157" s="53"/>
      <c r="H157" s="79"/>
      <c r="I157" s="80"/>
      <c r="J157" s="59"/>
    </row>
    <row r="158" spans="1:10" x14ac:dyDescent="0.25">
      <c r="A158" s="68">
        <v>44049</v>
      </c>
      <c r="B158" s="54">
        <v>564000</v>
      </c>
      <c r="C158" s="111" t="s">
        <v>29</v>
      </c>
      <c r="D158" s="60" t="s">
        <v>108</v>
      </c>
      <c r="E158" s="59"/>
      <c r="F158" s="68">
        <v>44118</v>
      </c>
      <c r="G158" s="53"/>
      <c r="H158" s="79"/>
      <c r="I158" s="80"/>
      <c r="J158" s="59"/>
    </row>
    <row r="159" spans="1:10" x14ac:dyDescent="0.25">
      <c r="A159" s="68">
        <v>44049</v>
      </c>
      <c r="B159" s="54">
        <v>34000</v>
      </c>
      <c r="C159" s="111" t="s">
        <v>29</v>
      </c>
      <c r="D159" s="60" t="s">
        <v>110</v>
      </c>
      <c r="E159" s="59"/>
      <c r="F159" s="68">
        <v>44119</v>
      </c>
      <c r="G159" s="53"/>
      <c r="H159" s="79"/>
      <c r="I159" s="80"/>
      <c r="J159" s="59"/>
    </row>
    <row r="160" spans="1:10" x14ac:dyDescent="0.25">
      <c r="A160" s="68">
        <v>44050</v>
      </c>
      <c r="B160" s="54">
        <v>272000</v>
      </c>
      <c r="C160" s="111" t="s">
        <v>29</v>
      </c>
      <c r="D160" s="60" t="s">
        <v>108</v>
      </c>
      <c r="E160" s="59"/>
      <c r="F160" s="68">
        <v>44125</v>
      </c>
      <c r="G160" s="53"/>
      <c r="H160" s="79"/>
      <c r="I160" s="80"/>
      <c r="J160" s="59"/>
    </row>
    <row r="161" spans="1:10" x14ac:dyDescent="0.25">
      <c r="A161" s="68">
        <v>44050</v>
      </c>
      <c r="B161" s="54">
        <v>24000</v>
      </c>
      <c r="C161" s="111" t="s">
        <v>29</v>
      </c>
      <c r="D161" s="60" t="s">
        <v>110</v>
      </c>
      <c r="E161" s="59"/>
      <c r="F161" s="68">
        <v>44126</v>
      </c>
      <c r="G161" s="53"/>
      <c r="H161" s="79"/>
      <c r="I161" s="80"/>
      <c r="J161" s="59"/>
    </row>
    <row r="162" spans="1:10" x14ac:dyDescent="0.25">
      <c r="A162" s="68">
        <v>44051</v>
      </c>
      <c r="B162" s="54">
        <v>855000</v>
      </c>
      <c r="C162" s="111" t="s">
        <v>29</v>
      </c>
      <c r="D162" s="60" t="s">
        <v>147</v>
      </c>
      <c r="E162" s="59"/>
      <c r="F162" s="68">
        <v>44127</v>
      </c>
      <c r="G162" s="53"/>
      <c r="H162" s="79"/>
      <c r="I162" s="80"/>
      <c r="J162" s="59"/>
    </row>
    <row r="163" spans="1:10" x14ac:dyDescent="0.25">
      <c r="A163" s="68">
        <v>44051</v>
      </c>
      <c r="B163" s="54">
        <v>704000</v>
      </c>
      <c r="C163" s="111" t="s">
        <v>29</v>
      </c>
      <c r="D163" s="60" t="s">
        <v>108</v>
      </c>
      <c r="E163" s="59"/>
      <c r="F163" s="68">
        <v>44128</v>
      </c>
      <c r="G163" s="53"/>
      <c r="H163" s="79"/>
      <c r="I163" s="80"/>
      <c r="J163" s="59"/>
    </row>
    <row r="164" spans="1:10" x14ac:dyDescent="0.25">
      <c r="A164" s="68">
        <v>44051</v>
      </c>
      <c r="B164" s="54">
        <v>200000</v>
      </c>
      <c r="C164" s="111" t="s">
        <v>29</v>
      </c>
      <c r="D164" s="60" t="s">
        <v>110</v>
      </c>
      <c r="E164" s="59"/>
      <c r="F164" s="68">
        <v>44129</v>
      </c>
      <c r="G164" s="53"/>
      <c r="H164" s="79"/>
      <c r="I164" s="80"/>
      <c r="J164" s="59"/>
    </row>
    <row r="165" spans="1:10" x14ac:dyDescent="0.25">
      <c r="A165" s="68">
        <v>44052</v>
      </c>
      <c r="B165" s="54">
        <v>1710000</v>
      </c>
      <c r="C165" s="111" t="s">
        <v>29</v>
      </c>
      <c r="D165" s="60" t="s">
        <v>155</v>
      </c>
      <c r="E165" s="59"/>
      <c r="F165" s="68">
        <v>44130</v>
      </c>
      <c r="G165" s="53"/>
      <c r="H165" s="79"/>
      <c r="I165" s="80"/>
      <c r="J165" s="59"/>
    </row>
    <row r="166" spans="1:10" x14ac:dyDescent="0.25">
      <c r="A166" s="68">
        <v>44052</v>
      </c>
      <c r="B166" s="54">
        <v>739000</v>
      </c>
      <c r="C166" s="111" t="s">
        <v>29</v>
      </c>
      <c r="D166" s="60" t="s">
        <v>108</v>
      </c>
      <c r="E166" s="59"/>
      <c r="F166" s="68">
        <v>44131</v>
      </c>
      <c r="G166" s="53"/>
      <c r="H166" s="79"/>
      <c r="I166" s="80"/>
      <c r="J166" s="59"/>
    </row>
    <row r="167" spans="1:10" x14ac:dyDescent="0.25">
      <c r="A167" s="68">
        <v>44052</v>
      </c>
      <c r="B167" s="54">
        <v>48000</v>
      </c>
      <c r="C167" s="111" t="s">
        <v>29</v>
      </c>
      <c r="D167" s="60" t="s">
        <v>110</v>
      </c>
      <c r="E167" s="59"/>
      <c r="F167" s="68">
        <v>44132</v>
      </c>
      <c r="G167" s="53"/>
      <c r="H167" s="79"/>
      <c r="I167" s="80"/>
      <c r="J167" s="59"/>
    </row>
    <row r="168" spans="1:10" x14ac:dyDescent="0.25">
      <c r="A168" s="68">
        <v>44053</v>
      </c>
      <c r="B168" s="54">
        <v>1425000</v>
      </c>
      <c r="C168" s="111" t="s">
        <v>29</v>
      </c>
      <c r="D168" s="60" t="s">
        <v>157</v>
      </c>
      <c r="E168" s="59"/>
      <c r="F168" s="68">
        <v>44133</v>
      </c>
      <c r="G168" s="53"/>
      <c r="H168" s="79"/>
      <c r="I168" s="80"/>
      <c r="J168" s="59"/>
    </row>
    <row r="169" spans="1:10" x14ac:dyDescent="0.25">
      <c r="A169" s="68">
        <v>44053</v>
      </c>
      <c r="B169" s="54">
        <v>932000</v>
      </c>
      <c r="C169" s="111" t="s">
        <v>29</v>
      </c>
      <c r="D169" s="60" t="s">
        <v>108</v>
      </c>
      <c r="E169" s="59"/>
      <c r="F169" s="68">
        <v>44134</v>
      </c>
      <c r="G169" s="53"/>
      <c r="H169" s="79"/>
      <c r="I169" s="80"/>
      <c r="J169" s="59"/>
    </row>
    <row r="170" spans="1:10" x14ac:dyDescent="0.25">
      <c r="A170" s="68">
        <v>44053</v>
      </c>
      <c r="B170" s="54">
        <v>3000</v>
      </c>
      <c r="C170" s="111" t="s">
        <v>29</v>
      </c>
      <c r="D170" s="60" t="s">
        <v>110</v>
      </c>
      <c r="E170" s="59"/>
      <c r="F170" s="68">
        <v>44135</v>
      </c>
      <c r="G170" s="53"/>
      <c r="H170" s="79"/>
      <c r="I170" s="80"/>
      <c r="J170" s="59"/>
    </row>
    <row r="171" spans="1:10" x14ac:dyDescent="0.25">
      <c r="A171" s="68">
        <v>44053</v>
      </c>
      <c r="B171" s="54">
        <v>285000</v>
      </c>
      <c r="C171" s="111" t="s">
        <v>29</v>
      </c>
      <c r="D171" s="60" t="s">
        <v>159</v>
      </c>
      <c r="E171" s="59"/>
      <c r="F171" s="68">
        <v>44136</v>
      </c>
      <c r="G171" s="53"/>
      <c r="H171" s="79"/>
      <c r="I171" s="80"/>
      <c r="J171" s="59"/>
    </row>
    <row r="172" spans="1:10" x14ac:dyDescent="0.25">
      <c r="A172" s="68">
        <v>44054</v>
      </c>
      <c r="B172" s="54">
        <v>474000</v>
      </c>
      <c r="C172" s="111" t="s">
        <v>29</v>
      </c>
      <c r="D172" s="60" t="s">
        <v>108</v>
      </c>
      <c r="E172" s="59"/>
      <c r="F172" s="68">
        <v>44137</v>
      </c>
      <c r="G172" s="53"/>
      <c r="H172" s="79"/>
      <c r="I172" s="80"/>
      <c r="J172" s="59"/>
    </row>
    <row r="173" spans="1:10" x14ac:dyDescent="0.25">
      <c r="A173" s="68">
        <v>44054</v>
      </c>
      <c r="B173" s="54">
        <v>870000</v>
      </c>
      <c r="C173" s="111" t="s">
        <v>29</v>
      </c>
      <c r="D173" s="60" t="s">
        <v>147</v>
      </c>
      <c r="E173" s="59"/>
      <c r="F173" s="68">
        <v>44138</v>
      </c>
      <c r="G173" s="53"/>
      <c r="H173" s="79" t="s">
        <v>27</v>
      </c>
      <c r="I173" s="80" t="s">
        <v>27</v>
      </c>
      <c r="J173" s="59"/>
    </row>
    <row r="174" spans="1:10" x14ac:dyDescent="0.25">
      <c r="A174" s="68">
        <v>44054</v>
      </c>
      <c r="B174" s="54">
        <v>24000</v>
      </c>
      <c r="C174" s="111" t="s">
        <v>29</v>
      </c>
      <c r="D174" s="60" t="s">
        <v>110</v>
      </c>
      <c r="E174" s="59"/>
      <c r="F174" s="68">
        <v>44139</v>
      </c>
      <c r="G174" s="53"/>
      <c r="H174" s="79" t="s">
        <v>27</v>
      </c>
      <c r="I174" s="80" t="s">
        <v>27</v>
      </c>
      <c r="J174" s="59"/>
    </row>
    <row r="175" spans="1:10" x14ac:dyDescent="0.25">
      <c r="A175" s="68">
        <v>44055</v>
      </c>
      <c r="B175" s="54">
        <v>2280000</v>
      </c>
      <c r="C175" s="111" t="s">
        <v>29</v>
      </c>
      <c r="D175" s="60" t="s">
        <v>165</v>
      </c>
      <c r="E175" s="59"/>
      <c r="F175" s="68">
        <v>44140</v>
      </c>
      <c r="G175" s="53"/>
      <c r="H175" s="79" t="s">
        <v>27</v>
      </c>
      <c r="I175" s="80" t="s">
        <v>27</v>
      </c>
      <c r="J175" s="59"/>
    </row>
    <row r="176" spans="1:10" x14ac:dyDescent="0.25">
      <c r="A176" s="68">
        <v>44055</v>
      </c>
      <c r="B176" s="54">
        <v>312000</v>
      </c>
      <c r="C176" s="111" t="s">
        <v>29</v>
      </c>
      <c r="D176" s="60" t="s">
        <v>108</v>
      </c>
      <c r="E176" s="59"/>
      <c r="F176" s="68">
        <v>44141</v>
      </c>
      <c r="G176" s="53"/>
      <c r="H176" s="79" t="s">
        <v>27</v>
      </c>
      <c r="I176" s="80" t="s">
        <v>27</v>
      </c>
      <c r="J176" s="59"/>
    </row>
    <row r="177" spans="1:10" x14ac:dyDescent="0.25">
      <c r="A177" s="68">
        <v>44055</v>
      </c>
      <c r="B177" s="54">
        <v>168000</v>
      </c>
      <c r="C177" s="111" t="s">
        <v>29</v>
      </c>
      <c r="D177" s="60" t="s">
        <v>110</v>
      </c>
      <c r="E177" s="59"/>
      <c r="F177" s="68">
        <v>44142</v>
      </c>
      <c r="G177" s="53"/>
      <c r="H177" s="79" t="s">
        <v>27</v>
      </c>
      <c r="I177" s="80" t="s">
        <v>27</v>
      </c>
      <c r="J177" s="59"/>
    </row>
    <row r="178" spans="1:10" x14ac:dyDescent="0.25">
      <c r="A178" s="68">
        <v>44056</v>
      </c>
      <c r="B178" s="54">
        <v>310000</v>
      </c>
      <c r="C178" s="111" t="s">
        <v>29</v>
      </c>
      <c r="D178" s="60" t="s">
        <v>110</v>
      </c>
      <c r="E178" s="59" t="s">
        <v>34</v>
      </c>
      <c r="F178" s="68">
        <v>44143</v>
      </c>
      <c r="G178" s="53"/>
      <c r="H178" s="79" t="s">
        <v>27</v>
      </c>
      <c r="I178" s="80" t="s">
        <v>27</v>
      </c>
      <c r="J178" s="59"/>
    </row>
    <row r="179" spans="1:10" x14ac:dyDescent="0.25">
      <c r="A179" s="68">
        <v>44056</v>
      </c>
      <c r="B179" s="54">
        <v>1140000</v>
      </c>
      <c r="C179" s="111" t="s">
        <v>29</v>
      </c>
      <c r="D179" s="60" t="s">
        <v>168</v>
      </c>
      <c r="E179" s="59"/>
      <c r="F179" s="68">
        <v>44144</v>
      </c>
      <c r="G179" s="53"/>
      <c r="H179" s="79" t="s">
        <v>27</v>
      </c>
      <c r="I179" s="80" t="s">
        <v>27</v>
      </c>
      <c r="J179" s="59"/>
    </row>
    <row r="180" spans="1:10" x14ac:dyDescent="0.25">
      <c r="A180" s="68">
        <v>44056</v>
      </c>
      <c r="B180" s="54">
        <v>75000</v>
      </c>
      <c r="C180" s="111" t="s">
        <v>29</v>
      </c>
      <c r="D180" s="60" t="s">
        <v>108</v>
      </c>
      <c r="E180" s="59"/>
      <c r="F180" s="68">
        <v>44145</v>
      </c>
      <c r="G180" s="53"/>
      <c r="H180" s="79" t="s">
        <v>27</v>
      </c>
      <c r="I180" s="80" t="s">
        <v>27</v>
      </c>
      <c r="J180" s="59"/>
    </row>
    <row r="181" spans="1:10" x14ac:dyDescent="0.25">
      <c r="A181" s="68">
        <v>44056</v>
      </c>
      <c r="B181" s="54">
        <v>570000</v>
      </c>
      <c r="C181" s="111" t="s">
        <v>29</v>
      </c>
      <c r="D181" s="60" t="s">
        <v>169</v>
      </c>
      <c r="E181" s="59"/>
      <c r="F181" s="68">
        <v>44146</v>
      </c>
      <c r="G181" s="53"/>
      <c r="H181" s="79" t="s">
        <v>27</v>
      </c>
      <c r="I181" s="80" t="s">
        <v>27</v>
      </c>
      <c r="J181" s="59"/>
    </row>
    <row r="182" spans="1:10" x14ac:dyDescent="0.25">
      <c r="A182" s="68">
        <v>44057</v>
      </c>
      <c r="B182" s="54">
        <v>290000</v>
      </c>
      <c r="C182" s="111" t="s">
        <v>29</v>
      </c>
      <c r="D182" s="60" t="s">
        <v>123</v>
      </c>
      <c r="E182" s="59"/>
      <c r="F182" s="68">
        <v>44147</v>
      </c>
      <c r="G182" s="53"/>
      <c r="H182" s="79" t="s">
        <v>27</v>
      </c>
      <c r="I182" s="80" t="s">
        <v>27</v>
      </c>
      <c r="J182" s="59"/>
    </row>
    <row r="183" spans="1:10" x14ac:dyDescent="0.25">
      <c r="A183" s="68">
        <v>44057</v>
      </c>
      <c r="B183" s="54">
        <v>138000</v>
      </c>
      <c r="C183" s="111" t="s">
        <v>29</v>
      </c>
      <c r="D183" s="60" t="s">
        <v>108</v>
      </c>
      <c r="E183" s="59"/>
      <c r="F183" s="68">
        <v>44148</v>
      </c>
      <c r="G183" s="53"/>
      <c r="H183" s="79" t="s">
        <v>27</v>
      </c>
      <c r="I183" s="80" t="s">
        <v>27</v>
      </c>
      <c r="J183" s="59"/>
    </row>
    <row r="184" spans="1:10" x14ac:dyDescent="0.25">
      <c r="A184" s="68">
        <v>44149</v>
      </c>
      <c r="B184" s="54">
        <v>140000</v>
      </c>
      <c r="C184" s="111" t="s">
        <v>29</v>
      </c>
      <c r="D184" s="60" t="s">
        <v>110</v>
      </c>
      <c r="E184" s="59"/>
      <c r="F184" s="68">
        <v>44149</v>
      </c>
      <c r="G184" s="53"/>
      <c r="H184" s="79" t="s">
        <v>27</v>
      </c>
      <c r="I184" s="80" t="s">
        <v>27</v>
      </c>
      <c r="J184" s="59"/>
    </row>
    <row r="185" spans="1:10" x14ac:dyDescent="0.25">
      <c r="A185" s="68">
        <v>44150</v>
      </c>
      <c r="B185" s="54">
        <v>1180000</v>
      </c>
      <c r="C185" s="111" t="s">
        <v>29</v>
      </c>
      <c r="D185" s="60" t="s">
        <v>168</v>
      </c>
      <c r="E185" s="59"/>
      <c r="F185" s="68">
        <v>44150</v>
      </c>
      <c r="G185" s="53"/>
      <c r="H185" s="79" t="s">
        <v>27</v>
      </c>
      <c r="I185" s="80" t="s">
        <v>27</v>
      </c>
      <c r="J185" s="59"/>
    </row>
    <row r="186" spans="1:10" x14ac:dyDescent="0.25">
      <c r="A186" s="68">
        <v>44058</v>
      </c>
      <c r="B186" s="54">
        <v>932000</v>
      </c>
      <c r="C186" s="111" t="s">
        <v>29</v>
      </c>
      <c r="D186" s="60" t="s">
        <v>108</v>
      </c>
      <c r="E186" s="59"/>
      <c r="F186" s="68">
        <v>44151</v>
      </c>
      <c r="G186" s="53"/>
      <c r="H186" s="79" t="s">
        <v>27</v>
      </c>
      <c r="I186" s="80" t="s">
        <v>27</v>
      </c>
      <c r="J186" s="59"/>
    </row>
    <row r="187" spans="1:10" x14ac:dyDescent="0.25">
      <c r="A187" s="68">
        <v>44058</v>
      </c>
      <c r="B187" s="54">
        <v>65000</v>
      </c>
      <c r="C187" s="111" t="s">
        <v>29</v>
      </c>
      <c r="D187" s="60" t="s">
        <v>110</v>
      </c>
      <c r="E187" s="59"/>
      <c r="F187" s="68">
        <v>44152</v>
      </c>
      <c r="G187" s="53"/>
      <c r="H187" s="79" t="s">
        <v>27</v>
      </c>
      <c r="I187" s="80" t="s">
        <v>27</v>
      </c>
      <c r="J187" s="59"/>
    </row>
    <row r="188" spans="1:10" x14ac:dyDescent="0.25">
      <c r="A188" s="68">
        <v>44058</v>
      </c>
      <c r="B188" s="54">
        <v>295000</v>
      </c>
      <c r="C188" s="111" t="s">
        <v>29</v>
      </c>
      <c r="D188" s="60" t="s">
        <v>122</v>
      </c>
      <c r="E188" s="59"/>
      <c r="F188" s="68">
        <v>44153</v>
      </c>
      <c r="G188" s="53"/>
      <c r="H188" s="79" t="s">
        <v>27</v>
      </c>
      <c r="I188" s="80" t="s">
        <v>27</v>
      </c>
      <c r="J188" s="59"/>
    </row>
    <row r="189" spans="1:10" x14ac:dyDescent="0.25">
      <c r="A189" s="68">
        <v>44059</v>
      </c>
      <c r="B189" s="54">
        <v>295000</v>
      </c>
      <c r="C189" s="111" t="s">
        <v>29</v>
      </c>
      <c r="D189" s="60" t="s">
        <v>159</v>
      </c>
      <c r="E189" s="59"/>
      <c r="F189" s="68">
        <v>44154</v>
      </c>
      <c r="G189" s="53"/>
      <c r="H189" s="79" t="s">
        <v>27</v>
      </c>
      <c r="I189" s="80" t="s">
        <v>27</v>
      </c>
      <c r="J189" s="59"/>
    </row>
    <row r="190" spans="1:10" x14ac:dyDescent="0.25">
      <c r="A190" s="68">
        <v>44059</v>
      </c>
      <c r="B190" s="54">
        <v>592000</v>
      </c>
      <c r="C190" s="111" t="s">
        <v>29</v>
      </c>
      <c r="D190" s="60" t="s">
        <v>108</v>
      </c>
      <c r="E190" s="59"/>
      <c r="F190" s="68">
        <v>44155</v>
      </c>
      <c r="G190" s="53"/>
      <c r="H190" s="79" t="s">
        <v>27</v>
      </c>
      <c r="I190" s="80" t="s">
        <v>27</v>
      </c>
      <c r="J190" s="59"/>
    </row>
    <row r="191" spans="1:10" x14ac:dyDescent="0.25">
      <c r="A191" s="68">
        <v>44059</v>
      </c>
      <c r="B191" s="54">
        <v>1475000</v>
      </c>
      <c r="C191" s="111" t="s">
        <v>29</v>
      </c>
      <c r="D191" s="60" t="s">
        <v>157</v>
      </c>
      <c r="E191" s="59"/>
      <c r="F191" s="68">
        <v>44156</v>
      </c>
      <c r="G191" s="53"/>
      <c r="H191" s="79" t="s">
        <v>27</v>
      </c>
      <c r="I191" s="80" t="s">
        <v>27</v>
      </c>
      <c r="J191" s="59"/>
    </row>
    <row r="192" spans="1:10" x14ac:dyDescent="0.25">
      <c r="A192" s="68">
        <v>44060</v>
      </c>
      <c r="B192" s="54">
        <v>212000</v>
      </c>
      <c r="C192" s="111" t="s">
        <v>29</v>
      </c>
      <c r="D192" s="60" t="s">
        <v>108</v>
      </c>
      <c r="E192" s="59"/>
      <c r="F192" s="68">
        <v>44157</v>
      </c>
      <c r="G192" s="53"/>
      <c r="H192" s="79" t="s">
        <v>27</v>
      </c>
      <c r="I192" s="80" t="s">
        <v>27</v>
      </c>
      <c r="J192" s="59"/>
    </row>
    <row r="193" spans="1:10" x14ac:dyDescent="0.25">
      <c r="A193" s="68">
        <v>44060</v>
      </c>
      <c r="B193" s="54">
        <v>144000</v>
      </c>
      <c r="C193" s="111" t="s">
        <v>29</v>
      </c>
      <c r="D193" s="60" t="s">
        <v>110</v>
      </c>
      <c r="E193" s="59"/>
      <c r="F193" s="68">
        <v>44158</v>
      </c>
      <c r="G193" s="53"/>
      <c r="H193" s="79" t="s">
        <v>27</v>
      </c>
      <c r="I193" s="80" t="s">
        <v>27</v>
      </c>
      <c r="J193" s="59"/>
    </row>
    <row r="194" spans="1:10" x14ac:dyDescent="0.25">
      <c r="A194" s="68">
        <v>44060</v>
      </c>
      <c r="B194" s="54">
        <v>590000</v>
      </c>
      <c r="C194" s="111" t="s">
        <v>29</v>
      </c>
      <c r="D194" s="60" t="s">
        <v>177</v>
      </c>
      <c r="E194" s="59"/>
      <c r="F194" s="68">
        <v>44159</v>
      </c>
      <c r="G194" s="53"/>
      <c r="H194" s="79" t="s">
        <v>27</v>
      </c>
      <c r="I194" s="80" t="s">
        <v>27</v>
      </c>
      <c r="J194" s="59"/>
    </row>
    <row r="195" spans="1:10" x14ac:dyDescent="0.25">
      <c r="A195" s="68">
        <v>44061</v>
      </c>
      <c r="B195" s="54">
        <v>456000</v>
      </c>
      <c r="C195" s="111" t="s">
        <v>29</v>
      </c>
      <c r="D195" s="60" t="s">
        <v>108</v>
      </c>
      <c r="E195" s="59"/>
      <c r="F195" s="68">
        <v>44160</v>
      </c>
      <c r="G195" s="53"/>
      <c r="H195" s="79" t="s">
        <v>27</v>
      </c>
      <c r="I195" s="80" t="s">
        <v>27</v>
      </c>
      <c r="J195" s="59"/>
    </row>
    <row r="196" spans="1:10" x14ac:dyDescent="0.25">
      <c r="A196" s="68">
        <v>44030</v>
      </c>
      <c r="B196" s="54">
        <v>295000</v>
      </c>
      <c r="C196" s="111" t="s">
        <v>29</v>
      </c>
      <c r="D196" s="60" t="s">
        <v>122</v>
      </c>
      <c r="E196" s="59"/>
      <c r="F196" s="68">
        <v>44161</v>
      </c>
      <c r="G196" s="53"/>
      <c r="H196" s="79" t="s">
        <v>27</v>
      </c>
      <c r="I196" s="80" t="s">
        <v>27</v>
      </c>
      <c r="J196" s="59"/>
    </row>
    <row r="197" spans="1:10" x14ac:dyDescent="0.25">
      <c r="A197" s="68">
        <v>44061</v>
      </c>
      <c r="B197" s="54">
        <v>89000</v>
      </c>
      <c r="C197" s="111" t="s">
        <v>29</v>
      </c>
      <c r="D197" s="60" t="s">
        <v>110</v>
      </c>
      <c r="E197" s="59"/>
      <c r="F197" s="68">
        <v>44162</v>
      </c>
      <c r="G197" s="53">
        <v>0</v>
      </c>
      <c r="H197" s="79" t="s">
        <v>27</v>
      </c>
      <c r="I197" s="80" t="s">
        <v>27</v>
      </c>
      <c r="J197" s="59"/>
    </row>
    <row r="198" spans="1:10" x14ac:dyDescent="0.25">
      <c r="A198" s="68">
        <v>44062</v>
      </c>
      <c r="B198" s="54">
        <v>590000</v>
      </c>
      <c r="C198" s="111" t="s">
        <v>29</v>
      </c>
      <c r="D198" s="60" t="s">
        <v>180</v>
      </c>
      <c r="E198" s="59"/>
      <c r="F198" s="68">
        <v>44163</v>
      </c>
      <c r="G198" s="53">
        <v>0</v>
      </c>
      <c r="H198" s="79" t="s">
        <v>27</v>
      </c>
      <c r="I198" s="80" t="s">
        <v>27</v>
      </c>
      <c r="J198" s="59"/>
    </row>
    <row r="199" spans="1:10" x14ac:dyDescent="0.25">
      <c r="A199" s="68">
        <v>44062</v>
      </c>
      <c r="B199" s="54">
        <v>469000</v>
      </c>
      <c r="C199" s="111" t="s">
        <v>29</v>
      </c>
      <c r="D199" s="60" t="s">
        <v>108</v>
      </c>
      <c r="E199" s="59"/>
      <c r="F199" s="68">
        <v>44164</v>
      </c>
      <c r="G199" s="53">
        <v>0</v>
      </c>
      <c r="H199" s="79" t="s">
        <v>27</v>
      </c>
      <c r="I199" s="80" t="s">
        <v>27</v>
      </c>
      <c r="J199" s="59"/>
    </row>
    <row r="200" spans="1:10" x14ac:dyDescent="0.25">
      <c r="A200" s="68">
        <v>44063</v>
      </c>
      <c r="B200" s="54">
        <v>672000</v>
      </c>
      <c r="C200" s="111" t="s">
        <v>29</v>
      </c>
      <c r="D200" s="60" t="s">
        <v>108</v>
      </c>
      <c r="E200" s="59"/>
      <c r="F200" s="68">
        <v>44165</v>
      </c>
      <c r="G200" s="53">
        <v>0</v>
      </c>
      <c r="H200" s="79" t="s">
        <v>27</v>
      </c>
      <c r="I200" s="80" t="s">
        <v>27</v>
      </c>
      <c r="J200" s="59"/>
    </row>
    <row r="201" spans="1:10" x14ac:dyDescent="0.25">
      <c r="A201" s="68">
        <v>44063</v>
      </c>
      <c r="B201" s="54">
        <v>900000</v>
      </c>
      <c r="C201" s="111" t="s">
        <v>29</v>
      </c>
      <c r="D201" s="60" t="s">
        <v>184</v>
      </c>
      <c r="E201" s="59"/>
      <c r="F201" s="68">
        <v>44166</v>
      </c>
      <c r="G201" s="53">
        <v>0</v>
      </c>
      <c r="H201" s="79" t="s">
        <v>27</v>
      </c>
      <c r="I201" s="80" t="s">
        <v>27</v>
      </c>
      <c r="J201" s="59"/>
    </row>
    <row r="202" spans="1:10" x14ac:dyDescent="0.25">
      <c r="A202" s="68">
        <v>44063</v>
      </c>
      <c r="B202" s="54">
        <v>24000</v>
      </c>
      <c r="C202" s="111" t="s">
        <v>29</v>
      </c>
      <c r="D202" s="60" t="s">
        <v>110</v>
      </c>
      <c r="E202" s="59"/>
      <c r="F202" s="68">
        <v>44167</v>
      </c>
      <c r="G202" s="53">
        <v>0</v>
      </c>
      <c r="H202" s="79" t="s">
        <v>27</v>
      </c>
      <c r="I202" s="80" t="s">
        <v>27</v>
      </c>
      <c r="J202" s="59"/>
    </row>
    <row r="203" spans="1:10" x14ac:dyDescent="0.25">
      <c r="A203" s="68">
        <v>44064</v>
      </c>
      <c r="B203" s="54">
        <v>4000</v>
      </c>
      <c r="C203" s="111" t="s">
        <v>29</v>
      </c>
      <c r="D203" s="60" t="s">
        <v>110</v>
      </c>
      <c r="E203" s="59"/>
      <c r="F203" s="68">
        <v>44168</v>
      </c>
      <c r="G203" s="53">
        <v>0</v>
      </c>
      <c r="H203" s="79" t="s">
        <v>27</v>
      </c>
      <c r="I203" s="80" t="s">
        <v>27</v>
      </c>
      <c r="J203" s="59"/>
    </row>
    <row r="204" spans="1:10" x14ac:dyDescent="0.25">
      <c r="A204" s="68">
        <v>44064</v>
      </c>
      <c r="B204" s="54">
        <v>600000</v>
      </c>
      <c r="C204" s="111" t="s">
        <v>29</v>
      </c>
      <c r="D204" s="60" t="s">
        <v>130</v>
      </c>
      <c r="E204" s="59"/>
      <c r="F204" s="68">
        <v>44169</v>
      </c>
      <c r="G204" s="53">
        <v>0</v>
      </c>
      <c r="H204" s="79" t="s">
        <v>27</v>
      </c>
      <c r="I204" s="80" t="s">
        <v>27</v>
      </c>
      <c r="J204" s="59"/>
    </row>
    <row r="205" spans="1:10" x14ac:dyDescent="0.25">
      <c r="A205" s="68">
        <v>44064</v>
      </c>
      <c r="B205" s="54">
        <v>344000</v>
      </c>
      <c r="C205" s="111" t="s">
        <v>29</v>
      </c>
      <c r="D205" s="60" t="s">
        <v>108</v>
      </c>
      <c r="E205" s="59"/>
      <c r="F205" s="68">
        <v>44170</v>
      </c>
      <c r="G205" s="53">
        <v>0</v>
      </c>
      <c r="H205" s="79" t="s">
        <v>27</v>
      </c>
      <c r="I205" s="80" t="s">
        <v>27</v>
      </c>
      <c r="J205" s="59"/>
    </row>
    <row r="206" spans="1:10" x14ac:dyDescent="0.25">
      <c r="A206" s="68">
        <v>44065</v>
      </c>
      <c r="B206" s="54">
        <v>318000</v>
      </c>
      <c r="C206" s="111" t="s">
        <v>29</v>
      </c>
      <c r="D206" s="60" t="s">
        <v>110</v>
      </c>
      <c r="E206" s="59"/>
      <c r="F206" s="68">
        <v>44171</v>
      </c>
      <c r="G206" s="53">
        <v>0</v>
      </c>
      <c r="H206" s="79" t="s">
        <v>27</v>
      </c>
      <c r="I206" s="80" t="s">
        <v>27</v>
      </c>
      <c r="J206" s="59"/>
    </row>
    <row r="207" spans="1:10" x14ac:dyDescent="0.25">
      <c r="A207" s="68">
        <v>44065</v>
      </c>
      <c r="B207" s="54">
        <v>610000</v>
      </c>
      <c r="C207" s="111" t="s">
        <v>29</v>
      </c>
      <c r="D207" s="60" t="s">
        <v>177</v>
      </c>
      <c r="E207" s="59"/>
      <c r="F207" s="68">
        <v>44172</v>
      </c>
      <c r="G207" s="53">
        <v>0</v>
      </c>
      <c r="H207" s="79" t="s">
        <v>27</v>
      </c>
      <c r="I207" s="80" t="s">
        <v>27</v>
      </c>
      <c r="J207" s="59"/>
    </row>
    <row r="208" spans="1:10" x14ac:dyDescent="0.25">
      <c r="A208" s="68">
        <v>44065</v>
      </c>
      <c r="B208" s="54">
        <v>1048000</v>
      </c>
      <c r="C208" s="111" t="s">
        <v>29</v>
      </c>
      <c r="D208" s="60" t="s">
        <v>108</v>
      </c>
      <c r="E208" s="59"/>
      <c r="F208" s="68">
        <v>44173</v>
      </c>
      <c r="G208" s="53">
        <v>0</v>
      </c>
      <c r="H208" s="79" t="s">
        <v>27</v>
      </c>
      <c r="I208" s="80" t="s">
        <v>27</v>
      </c>
      <c r="J208" s="59"/>
    </row>
    <row r="209" spans="1:10" x14ac:dyDescent="0.25">
      <c r="A209" s="68">
        <v>44065</v>
      </c>
      <c r="B209" s="54">
        <v>305000</v>
      </c>
      <c r="C209" s="111" t="s">
        <v>29</v>
      </c>
      <c r="D209" s="60" t="s">
        <v>111</v>
      </c>
      <c r="E209" s="59"/>
      <c r="F209" s="68">
        <v>44174</v>
      </c>
      <c r="G209" s="53">
        <v>0</v>
      </c>
      <c r="H209" s="79" t="s">
        <v>27</v>
      </c>
      <c r="I209" s="80" t="s">
        <v>27</v>
      </c>
      <c r="J209" s="59"/>
    </row>
    <row r="210" spans="1:10" x14ac:dyDescent="0.25">
      <c r="A210" s="68">
        <v>44066</v>
      </c>
      <c r="B210" s="54">
        <v>140000</v>
      </c>
      <c r="C210" s="111" t="s">
        <v>29</v>
      </c>
      <c r="D210" s="60" t="s">
        <v>110</v>
      </c>
      <c r="E210" s="59"/>
      <c r="F210" s="68">
        <v>44175</v>
      </c>
      <c r="G210" s="53">
        <v>0</v>
      </c>
      <c r="H210" s="79" t="s">
        <v>27</v>
      </c>
      <c r="I210" s="80" t="s">
        <v>27</v>
      </c>
      <c r="J210" s="59"/>
    </row>
    <row r="211" spans="1:10" x14ac:dyDescent="0.25">
      <c r="A211" s="68">
        <v>44066</v>
      </c>
      <c r="B211" s="54">
        <v>463000</v>
      </c>
      <c r="C211" s="111" t="s">
        <v>29</v>
      </c>
      <c r="D211" s="60" t="s">
        <v>108</v>
      </c>
      <c r="E211" s="59"/>
      <c r="F211" s="68">
        <v>44176</v>
      </c>
      <c r="G211" s="53">
        <v>0</v>
      </c>
      <c r="H211" s="79" t="s">
        <v>27</v>
      </c>
      <c r="I211" s="80" t="s">
        <v>27</v>
      </c>
      <c r="J211" s="59"/>
    </row>
    <row r="212" spans="1:10" x14ac:dyDescent="0.25">
      <c r="A212" s="68">
        <v>44066</v>
      </c>
      <c r="B212" s="54">
        <v>1830000</v>
      </c>
      <c r="C212" s="111" t="s">
        <v>29</v>
      </c>
      <c r="D212" s="60" t="s">
        <v>190</v>
      </c>
      <c r="E212" s="59"/>
      <c r="F212" s="68">
        <v>44177</v>
      </c>
      <c r="G212" s="53">
        <v>0</v>
      </c>
      <c r="H212" s="79" t="s">
        <v>27</v>
      </c>
      <c r="I212" s="80" t="s">
        <v>27</v>
      </c>
      <c r="J212" s="59"/>
    </row>
    <row r="213" spans="1:10" x14ac:dyDescent="0.25">
      <c r="A213" s="68">
        <v>44066</v>
      </c>
      <c r="B213" s="54">
        <v>1240000</v>
      </c>
      <c r="C213" s="111" t="s">
        <v>29</v>
      </c>
      <c r="D213" s="60" t="s">
        <v>191</v>
      </c>
      <c r="E213" s="59"/>
      <c r="F213" s="68">
        <v>44178</v>
      </c>
      <c r="G213" s="53">
        <v>0</v>
      </c>
      <c r="H213" s="79" t="s">
        <v>27</v>
      </c>
      <c r="I213" s="80" t="s">
        <v>27</v>
      </c>
      <c r="J213" s="59"/>
    </row>
    <row r="214" spans="1:10" x14ac:dyDescent="0.25">
      <c r="A214" s="68">
        <v>44067</v>
      </c>
      <c r="B214" s="54">
        <v>1525000</v>
      </c>
      <c r="C214" s="111" t="s">
        <v>29</v>
      </c>
      <c r="D214" s="60" t="s">
        <v>157</v>
      </c>
      <c r="E214" s="59"/>
      <c r="F214" s="68">
        <v>44179</v>
      </c>
      <c r="G214" s="53">
        <v>0</v>
      </c>
      <c r="H214" s="79" t="s">
        <v>27</v>
      </c>
      <c r="I214" s="80" t="s">
        <v>27</v>
      </c>
      <c r="J214" s="59"/>
    </row>
    <row r="215" spans="1:10" x14ac:dyDescent="0.25">
      <c r="A215" s="68">
        <v>44067</v>
      </c>
      <c r="B215" s="54">
        <v>175000</v>
      </c>
      <c r="C215" s="111" t="s">
        <v>29</v>
      </c>
      <c r="D215" s="60" t="s">
        <v>108</v>
      </c>
      <c r="E215" s="59"/>
      <c r="F215" s="68">
        <v>44180</v>
      </c>
      <c r="G215" s="53">
        <v>0</v>
      </c>
      <c r="H215" s="79" t="s">
        <v>27</v>
      </c>
      <c r="I215" s="80" t="s">
        <v>27</v>
      </c>
      <c r="J215" s="59"/>
    </row>
    <row r="216" spans="1:10" x14ac:dyDescent="0.25">
      <c r="A216" s="68">
        <v>44067</v>
      </c>
      <c r="B216" s="54">
        <v>120000</v>
      </c>
      <c r="C216" s="111" t="s">
        <v>29</v>
      </c>
      <c r="D216" s="60" t="s">
        <v>110</v>
      </c>
      <c r="E216" s="59"/>
      <c r="F216" s="68">
        <v>44181</v>
      </c>
      <c r="G216" s="53">
        <v>0</v>
      </c>
      <c r="H216" s="79" t="s">
        <v>27</v>
      </c>
      <c r="I216" s="80" t="s">
        <v>27</v>
      </c>
      <c r="J216" s="59"/>
    </row>
    <row r="217" spans="1:10" x14ac:dyDescent="0.25">
      <c r="A217" s="68">
        <v>44068</v>
      </c>
      <c r="B217" s="54">
        <v>3355000</v>
      </c>
      <c r="C217" s="111" t="s">
        <v>29</v>
      </c>
      <c r="D217" s="60" t="s">
        <v>195</v>
      </c>
      <c r="E217" s="59"/>
      <c r="F217" s="68">
        <v>44182</v>
      </c>
      <c r="G217" s="53">
        <v>0</v>
      </c>
      <c r="H217" s="79" t="s">
        <v>27</v>
      </c>
      <c r="I217" s="80" t="s">
        <v>27</v>
      </c>
      <c r="J217" s="59"/>
    </row>
    <row r="218" spans="1:10" x14ac:dyDescent="0.25">
      <c r="A218" s="68">
        <v>44068</v>
      </c>
      <c r="B218" s="54">
        <v>1830000</v>
      </c>
      <c r="C218" s="111" t="s">
        <v>29</v>
      </c>
      <c r="D218" s="60" t="s">
        <v>196</v>
      </c>
      <c r="E218" s="59"/>
      <c r="F218" s="68">
        <v>44183</v>
      </c>
      <c r="G218" s="53">
        <v>0</v>
      </c>
      <c r="H218" s="79" t="s">
        <v>27</v>
      </c>
      <c r="I218" s="80" t="s">
        <v>27</v>
      </c>
      <c r="J218" s="59"/>
    </row>
    <row r="219" spans="1:10" x14ac:dyDescent="0.25">
      <c r="A219" s="68">
        <v>44068</v>
      </c>
      <c r="B219" s="54">
        <v>426000</v>
      </c>
      <c r="C219" s="111" t="s">
        <v>29</v>
      </c>
      <c r="D219" s="60" t="s">
        <v>108</v>
      </c>
      <c r="E219" s="59"/>
      <c r="F219" s="68">
        <v>44184</v>
      </c>
      <c r="G219" s="53">
        <v>0</v>
      </c>
      <c r="H219" s="79" t="s">
        <v>27</v>
      </c>
      <c r="I219" s="80" t="s">
        <v>27</v>
      </c>
      <c r="J219" s="59"/>
    </row>
    <row r="220" spans="1:10" x14ac:dyDescent="0.25">
      <c r="A220" s="68">
        <v>44068</v>
      </c>
      <c r="B220" s="54">
        <v>64000</v>
      </c>
      <c r="C220" s="111" t="s">
        <v>29</v>
      </c>
      <c r="D220" s="60" t="s">
        <v>110</v>
      </c>
      <c r="E220" s="59"/>
      <c r="F220" s="68">
        <v>44185</v>
      </c>
      <c r="G220" s="53">
        <v>0</v>
      </c>
      <c r="H220" s="79" t="s">
        <v>27</v>
      </c>
      <c r="I220" s="80" t="s">
        <v>27</v>
      </c>
      <c r="J220" s="59"/>
    </row>
    <row r="221" spans="1:10" x14ac:dyDescent="0.25">
      <c r="A221" s="68">
        <v>44069</v>
      </c>
      <c r="B221" s="54">
        <v>3410000</v>
      </c>
      <c r="C221" s="111" t="s">
        <v>29</v>
      </c>
      <c r="D221" s="60" t="s">
        <v>199</v>
      </c>
      <c r="E221" s="59"/>
      <c r="F221" s="68">
        <v>44186</v>
      </c>
      <c r="G221" s="53">
        <v>0</v>
      </c>
      <c r="H221" s="79" t="s">
        <v>27</v>
      </c>
      <c r="I221" s="80" t="s">
        <v>27</v>
      </c>
      <c r="J221" s="59"/>
    </row>
    <row r="222" spans="1:10" x14ac:dyDescent="0.25">
      <c r="A222" s="68">
        <v>44069</v>
      </c>
      <c r="B222" s="54">
        <v>874000</v>
      </c>
      <c r="C222" s="111" t="s">
        <v>29</v>
      </c>
      <c r="D222" s="60" t="s">
        <v>108</v>
      </c>
      <c r="E222" s="59"/>
      <c r="F222" s="68">
        <v>44187</v>
      </c>
      <c r="G222" s="53">
        <v>0</v>
      </c>
      <c r="H222" s="79" t="s">
        <v>27</v>
      </c>
      <c r="I222" s="80" t="s">
        <v>27</v>
      </c>
      <c r="J222" s="59"/>
    </row>
    <row r="223" spans="1:10" x14ac:dyDescent="0.25">
      <c r="A223" s="68">
        <v>44069</v>
      </c>
      <c r="B223" s="54">
        <v>10000</v>
      </c>
      <c r="C223" s="111" t="s">
        <v>29</v>
      </c>
      <c r="D223" s="60" t="s">
        <v>110</v>
      </c>
      <c r="E223" s="59"/>
      <c r="F223" s="68">
        <v>44188</v>
      </c>
      <c r="G223" s="53">
        <v>0</v>
      </c>
      <c r="H223" s="79" t="s">
        <v>27</v>
      </c>
      <c r="I223" s="80" t="s">
        <v>27</v>
      </c>
      <c r="J223" s="59"/>
    </row>
    <row r="224" spans="1:10" x14ac:dyDescent="0.25">
      <c r="A224" s="68">
        <v>44069</v>
      </c>
      <c r="B224" s="54">
        <v>310000</v>
      </c>
      <c r="C224" s="111" t="s">
        <v>29</v>
      </c>
      <c r="D224" s="60" t="s">
        <v>122</v>
      </c>
      <c r="E224" s="59"/>
      <c r="F224" s="68">
        <v>44189</v>
      </c>
      <c r="G224" s="53">
        <v>0</v>
      </c>
      <c r="H224" s="79" t="s">
        <v>27</v>
      </c>
      <c r="I224" s="80" t="s">
        <v>27</v>
      </c>
      <c r="J224" s="59"/>
    </row>
    <row r="225" spans="1:14" x14ac:dyDescent="0.25">
      <c r="A225" s="68">
        <v>44070</v>
      </c>
      <c r="B225" s="54">
        <v>315000</v>
      </c>
      <c r="C225" s="111" t="s">
        <v>29</v>
      </c>
      <c r="D225" s="60" t="s">
        <v>123</v>
      </c>
      <c r="E225" s="59"/>
      <c r="F225" s="68">
        <v>44190</v>
      </c>
      <c r="G225" s="53">
        <v>0</v>
      </c>
      <c r="H225" s="79" t="s">
        <v>27</v>
      </c>
      <c r="I225" s="80" t="s">
        <v>27</v>
      </c>
      <c r="J225" s="59"/>
    </row>
    <row r="226" spans="1:14" x14ac:dyDescent="0.25">
      <c r="A226" s="68">
        <v>44070</v>
      </c>
      <c r="B226" s="54">
        <v>280000</v>
      </c>
      <c r="C226" s="111" t="s">
        <v>29</v>
      </c>
      <c r="D226" s="60" t="s">
        <v>108</v>
      </c>
      <c r="E226" s="59"/>
      <c r="F226" s="68">
        <v>44191</v>
      </c>
      <c r="G226" s="53">
        <v>0</v>
      </c>
      <c r="H226" s="79" t="s">
        <v>27</v>
      </c>
      <c r="I226" s="80" t="s">
        <v>27</v>
      </c>
      <c r="J226" s="59"/>
    </row>
    <row r="227" spans="1:14" x14ac:dyDescent="0.25">
      <c r="A227" s="68">
        <v>44071</v>
      </c>
      <c r="B227" s="54">
        <v>3200000</v>
      </c>
      <c r="C227" s="111" t="s">
        <v>29</v>
      </c>
      <c r="D227" s="60" t="s">
        <v>143</v>
      </c>
      <c r="E227" s="59"/>
      <c r="F227" s="68">
        <v>44192</v>
      </c>
      <c r="G227" s="53">
        <v>0</v>
      </c>
      <c r="H227" s="79" t="s">
        <v>27</v>
      </c>
      <c r="I227" s="80" t="s">
        <v>27</v>
      </c>
      <c r="J227" s="59"/>
    </row>
    <row r="228" spans="1:14" x14ac:dyDescent="0.25">
      <c r="A228" s="68">
        <v>44071</v>
      </c>
      <c r="B228" s="54">
        <v>284000</v>
      </c>
      <c r="C228" s="111" t="s">
        <v>29</v>
      </c>
      <c r="D228" s="60" t="s">
        <v>108</v>
      </c>
      <c r="E228" s="59"/>
      <c r="F228" s="68">
        <v>44193</v>
      </c>
      <c r="G228" s="53">
        <v>0</v>
      </c>
      <c r="H228" s="79" t="s">
        <v>27</v>
      </c>
      <c r="I228" s="80" t="s">
        <v>27</v>
      </c>
      <c r="J228" s="59"/>
    </row>
    <row r="229" spans="1:14" x14ac:dyDescent="0.25">
      <c r="A229" s="68">
        <v>44071</v>
      </c>
      <c r="B229" s="54">
        <v>40000</v>
      </c>
      <c r="C229" s="111" t="s">
        <v>29</v>
      </c>
      <c r="D229" s="60" t="s">
        <v>110</v>
      </c>
      <c r="E229" s="59"/>
      <c r="F229" s="68">
        <v>44194</v>
      </c>
      <c r="G229" s="53">
        <v>0</v>
      </c>
      <c r="H229" s="79" t="s">
        <v>27</v>
      </c>
      <c r="I229" s="80" t="s">
        <v>27</v>
      </c>
      <c r="J229" s="59"/>
    </row>
    <row r="230" spans="1:14" x14ac:dyDescent="0.25">
      <c r="A230" s="68">
        <v>44071</v>
      </c>
      <c r="B230" s="54">
        <v>320000</v>
      </c>
      <c r="C230" s="111" t="s">
        <v>29</v>
      </c>
      <c r="D230" s="60" t="s">
        <v>122</v>
      </c>
      <c r="E230" s="59"/>
      <c r="F230" s="68">
        <v>44195</v>
      </c>
      <c r="G230" s="53">
        <v>0</v>
      </c>
      <c r="H230" s="79" t="s">
        <v>27</v>
      </c>
      <c r="I230" s="80" t="s">
        <v>27</v>
      </c>
      <c r="J230" s="59"/>
    </row>
    <row r="231" spans="1:14" x14ac:dyDescent="0.25">
      <c r="A231" s="68">
        <v>44072</v>
      </c>
      <c r="B231" s="54">
        <v>325000</v>
      </c>
      <c r="C231" s="111" t="s">
        <v>29</v>
      </c>
      <c r="D231" s="60" t="s">
        <v>38</v>
      </c>
      <c r="E231" s="59"/>
      <c r="F231" s="68">
        <v>44196</v>
      </c>
      <c r="G231" s="53">
        <v>0</v>
      </c>
      <c r="H231" s="79" t="s">
        <v>27</v>
      </c>
      <c r="I231" s="80" t="s">
        <v>27</v>
      </c>
      <c r="J231" s="59"/>
    </row>
    <row r="232" spans="1:14" x14ac:dyDescent="0.25">
      <c r="A232" s="68">
        <v>44072</v>
      </c>
      <c r="B232" s="54">
        <v>420000</v>
      </c>
      <c r="C232" s="111" t="s">
        <v>29</v>
      </c>
      <c r="D232" s="60"/>
      <c r="E232" s="59"/>
      <c r="F232" s="68">
        <v>44197</v>
      </c>
      <c r="G232" s="53">
        <v>0</v>
      </c>
      <c r="H232" s="79" t="s">
        <v>27</v>
      </c>
      <c r="I232" s="80" t="s">
        <v>27</v>
      </c>
      <c r="J232" s="59"/>
    </row>
    <row r="233" spans="1:14" x14ac:dyDescent="0.25">
      <c r="A233" s="68">
        <v>44073</v>
      </c>
      <c r="B233" s="54">
        <v>480000</v>
      </c>
      <c r="C233" s="111" t="s">
        <v>29</v>
      </c>
      <c r="D233" s="60" t="s">
        <v>110</v>
      </c>
      <c r="E233" s="59"/>
      <c r="F233" s="68">
        <v>44198</v>
      </c>
      <c r="G233" s="53">
        <v>0</v>
      </c>
      <c r="H233" s="79" t="s">
        <v>27</v>
      </c>
      <c r="I233" s="100" t="s">
        <v>27</v>
      </c>
      <c r="J233" s="65"/>
      <c r="K233" s="58"/>
      <c r="L233" s="58"/>
      <c r="M233" s="58"/>
      <c r="N233" s="58"/>
    </row>
    <row r="234" spans="1:14" x14ac:dyDescent="0.25">
      <c r="A234" s="68">
        <v>44073</v>
      </c>
      <c r="B234" s="54">
        <v>318000</v>
      </c>
      <c r="C234" s="111" t="s">
        <v>29</v>
      </c>
      <c r="D234" s="60" t="s">
        <v>108</v>
      </c>
      <c r="E234" s="59"/>
      <c r="F234" s="68">
        <v>44199</v>
      </c>
      <c r="G234" s="53">
        <v>0</v>
      </c>
      <c r="H234" s="79" t="s">
        <v>27</v>
      </c>
      <c r="I234" s="100" t="s">
        <v>27</v>
      </c>
      <c r="J234" s="65"/>
      <c r="K234" s="58"/>
      <c r="L234" s="58"/>
      <c r="M234" s="58"/>
      <c r="N234" s="58"/>
    </row>
    <row r="235" spans="1:14" x14ac:dyDescent="0.25">
      <c r="A235" s="68">
        <v>44073</v>
      </c>
      <c r="B235" s="54">
        <v>2600000</v>
      </c>
      <c r="C235" s="111" t="s">
        <v>29</v>
      </c>
      <c r="D235" s="60" t="s">
        <v>208</v>
      </c>
      <c r="E235" s="59"/>
      <c r="F235" s="68">
        <v>44200</v>
      </c>
      <c r="G235" s="53">
        <v>0</v>
      </c>
      <c r="H235" s="79" t="s">
        <v>27</v>
      </c>
      <c r="I235" s="100" t="s">
        <v>27</v>
      </c>
      <c r="J235" s="65"/>
      <c r="K235" s="58"/>
      <c r="L235" s="58"/>
      <c r="M235" s="58"/>
      <c r="N235" s="58"/>
    </row>
    <row r="236" spans="1:14" x14ac:dyDescent="0.25">
      <c r="A236" s="68">
        <v>44074</v>
      </c>
      <c r="B236" s="54">
        <v>203000</v>
      </c>
      <c r="C236" s="111" t="s">
        <v>29</v>
      </c>
      <c r="D236" s="60" t="s">
        <v>108</v>
      </c>
      <c r="E236" s="59"/>
      <c r="F236" s="68">
        <v>44201</v>
      </c>
      <c r="G236" s="53">
        <v>0</v>
      </c>
      <c r="H236" s="79" t="s">
        <v>27</v>
      </c>
      <c r="I236" s="100" t="s">
        <v>27</v>
      </c>
      <c r="J236" s="65"/>
      <c r="K236" s="58"/>
      <c r="L236" s="58"/>
      <c r="M236" s="58"/>
      <c r="N236" s="58"/>
    </row>
    <row r="237" spans="1:14" x14ac:dyDescent="0.25">
      <c r="A237" s="68">
        <v>44074</v>
      </c>
      <c r="B237" s="54">
        <v>325000</v>
      </c>
      <c r="C237" s="111" t="s">
        <v>29</v>
      </c>
      <c r="D237" s="60" t="s">
        <v>111</v>
      </c>
      <c r="E237" s="59"/>
      <c r="F237" s="68">
        <v>44202</v>
      </c>
      <c r="G237" s="53">
        <v>0</v>
      </c>
      <c r="H237" s="79" t="s">
        <v>27</v>
      </c>
      <c r="I237" s="100" t="s">
        <v>27</v>
      </c>
      <c r="J237" s="65"/>
      <c r="K237" s="58"/>
      <c r="L237" s="58"/>
      <c r="M237" s="58"/>
      <c r="N237" s="58"/>
    </row>
    <row r="238" spans="1:14" x14ac:dyDescent="0.25">
      <c r="A238" s="68">
        <v>44075</v>
      </c>
      <c r="B238" s="54">
        <v>60000</v>
      </c>
      <c r="C238" s="111" t="s">
        <v>29</v>
      </c>
      <c r="D238" s="60" t="s">
        <v>110</v>
      </c>
      <c r="E238" s="59"/>
      <c r="F238" s="70">
        <v>44081</v>
      </c>
      <c r="G238" s="53">
        <v>0</v>
      </c>
      <c r="H238" s="79" t="s">
        <v>27</v>
      </c>
      <c r="I238" s="100" t="s">
        <v>27</v>
      </c>
      <c r="J238" s="65"/>
      <c r="K238" s="58"/>
      <c r="L238" s="58"/>
      <c r="M238" s="58"/>
      <c r="N238" s="58"/>
    </row>
    <row r="239" spans="1:14" x14ac:dyDescent="0.25">
      <c r="A239" s="68">
        <v>44075</v>
      </c>
      <c r="B239" s="54">
        <v>160000</v>
      </c>
      <c r="C239" s="111" t="s">
        <v>29</v>
      </c>
      <c r="D239" s="60" t="s">
        <v>108</v>
      </c>
      <c r="E239" s="59"/>
      <c r="F239" s="70" t="s">
        <v>27</v>
      </c>
      <c r="G239" s="53">
        <v>0</v>
      </c>
      <c r="H239" s="79" t="s">
        <v>27</v>
      </c>
      <c r="I239" s="100" t="s">
        <v>27</v>
      </c>
      <c r="J239" s="65"/>
      <c r="K239" s="58"/>
      <c r="L239" s="58"/>
      <c r="M239" s="58"/>
      <c r="N239" s="58"/>
    </row>
    <row r="240" spans="1:14" x14ac:dyDescent="0.25">
      <c r="A240" s="68">
        <v>44075</v>
      </c>
      <c r="B240" s="54">
        <v>330000</v>
      </c>
      <c r="C240" s="111" t="s">
        <v>29</v>
      </c>
      <c r="D240" s="60" t="s">
        <v>211</v>
      </c>
      <c r="E240" s="59"/>
      <c r="F240" s="70" t="s">
        <v>27</v>
      </c>
      <c r="G240" s="53">
        <v>0</v>
      </c>
      <c r="H240" s="79" t="s">
        <v>27</v>
      </c>
      <c r="I240" s="100" t="s">
        <v>27</v>
      </c>
      <c r="J240" s="65"/>
      <c r="K240" s="58"/>
      <c r="L240" s="58"/>
      <c r="M240" s="58"/>
      <c r="N240" s="58"/>
    </row>
    <row r="241" spans="1:10" x14ac:dyDescent="0.25">
      <c r="A241" s="68">
        <v>44076</v>
      </c>
      <c r="B241" s="54">
        <v>330000</v>
      </c>
      <c r="C241" s="111" t="s">
        <v>29</v>
      </c>
      <c r="D241" s="60" t="s">
        <v>121</v>
      </c>
      <c r="E241" s="59"/>
      <c r="F241" s="70" t="s">
        <v>27</v>
      </c>
      <c r="G241" s="53">
        <v>0</v>
      </c>
      <c r="H241" s="79" t="s">
        <v>27</v>
      </c>
      <c r="I241" s="80" t="s">
        <v>27</v>
      </c>
      <c r="J241" s="59"/>
    </row>
    <row r="242" spans="1:10" x14ac:dyDescent="0.25">
      <c r="A242" s="68">
        <v>44076</v>
      </c>
      <c r="B242" s="54">
        <v>30000</v>
      </c>
      <c r="C242" s="111" t="s">
        <v>29</v>
      </c>
      <c r="D242" s="60" t="s">
        <v>110</v>
      </c>
      <c r="E242" s="59"/>
      <c r="F242" s="70" t="s">
        <v>27</v>
      </c>
      <c r="G242" s="53">
        <v>0</v>
      </c>
      <c r="H242" s="79" t="s">
        <v>27</v>
      </c>
      <c r="I242" s="80" t="s">
        <v>27</v>
      </c>
      <c r="J242" s="59"/>
    </row>
    <row r="243" spans="1:10" x14ac:dyDescent="0.25">
      <c r="A243" s="68">
        <v>44076</v>
      </c>
      <c r="B243" s="54">
        <v>1320000</v>
      </c>
      <c r="C243" s="111" t="s">
        <v>29</v>
      </c>
      <c r="D243" s="60" t="s">
        <v>191</v>
      </c>
      <c r="E243" s="59"/>
      <c r="F243" s="70" t="s">
        <v>27</v>
      </c>
      <c r="G243" s="53">
        <v>0</v>
      </c>
      <c r="H243" s="79" t="s">
        <v>27</v>
      </c>
      <c r="I243" s="80" t="s">
        <v>27</v>
      </c>
      <c r="J243" s="59"/>
    </row>
    <row r="244" spans="1:10" x14ac:dyDescent="0.25">
      <c r="A244" s="68">
        <v>44076</v>
      </c>
      <c r="B244" s="54">
        <v>138000</v>
      </c>
      <c r="C244" s="111" t="s">
        <v>29</v>
      </c>
      <c r="D244" s="60" t="s">
        <v>108</v>
      </c>
      <c r="E244" s="59"/>
      <c r="F244" s="70" t="s">
        <v>27</v>
      </c>
      <c r="G244" s="53">
        <v>0</v>
      </c>
      <c r="H244" s="79" t="s">
        <v>27</v>
      </c>
      <c r="I244" s="80" t="s">
        <v>27</v>
      </c>
      <c r="J244" s="59"/>
    </row>
    <row r="245" spans="1:10" x14ac:dyDescent="0.25">
      <c r="A245" s="68">
        <v>44077</v>
      </c>
      <c r="B245" s="54">
        <v>330000</v>
      </c>
      <c r="C245" s="111" t="s">
        <v>29</v>
      </c>
      <c r="D245" s="60" t="s">
        <v>122</v>
      </c>
      <c r="E245" s="59"/>
      <c r="F245" s="70" t="s">
        <v>27</v>
      </c>
      <c r="G245" s="53">
        <v>0</v>
      </c>
      <c r="H245" s="79" t="s">
        <v>27</v>
      </c>
      <c r="I245" s="80" t="s">
        <v>27</v>
      </c>
      <c r="J245" s="59"/>
    </row>
    <row r="246" spans="1:10" x14ac:dyDescent="0.25">
      <c r="A246" s="68">
        <v>44077</v>
      </c>
      <c r="B246" s="54">
        <v>30000</v>
      </c>
      <c r="C246" s="111" t="s">
        <v>29</v>
      </c>
      <c r="D246" s="60" t="s">
        <v>110</v>
      </c>
      <c r="E246" s="59"/>
      <c r="F246" s="70" t="s">
        <v>27</v>
      </c>
      <c r="G246" s="53">
        <v>0</v>
      </c>
      <c r="H246" s="79" t="s">
        <v>27</v>
      </c>
      <c r="I246" s="80" t="s">
        <v>27</v>
      </c>
      <c r="J246" s="59"/>
    </row>
    <row r="247" spans="1:10" x14ac:dyDescent="0.25">
      <c r="A247" s="68">
        <v>44077</v>
      </c>
      <c r="B247" s="54">
        <v>330000</v>
      </c>
      <c r="C247" s="111" t="s">
        <v>29</v>
      </c>
      <c r="D247" s="60" t="s">
        <v>123</v>
      </c>
      <c r="E247" s="59"/>
      <c r="F247" s="70" t="s">
        <v>27</v>
      </c>
      <c r="G247" s="53">
        <v>0</v>
      </c>
      <c r="H247" s="79" t="s">
        <v>27</v>
      </c>
      <c r="I247" s="80" t="s">
        <v>27</v>
      </c>
      <c r="J247" s="59"/>
    </row>
    <row r="248" spans="1:10" x14ac:dyDescent="0.25">
      <c r="A248" s="68">
        <v>44077</v>
      </c>
      <c r="B248" s="54">
        <v>215000</v>
      </c>
      <c r="C248" s="111" t="s">
        <v>29</v>
      </c>
      <c r="D248" s="60" t="s">
        <v>108</v>
      </c>
      <c r="E248" s="59"/>
      <c r="F248" s="70" t="s">
        <v>27</v>
      </c>
      <c r="G248" s="53">
        <v>0</v>
      </c>
      <c r="H248" s="79" t="s">
        <v>27</v>
      </c>
      <c r="I248" s="80" t="s">
        <v>27</v>
      </c>
      <c r="J248" s="59"/>
    </row>
    <row r="249" spans="1:10" x14ac:dyDescent="0.25">
      <c r="A249" s="68">
        <v>44078</v>
      </c>
      <c r="B249" s="54">
        <v>350000</v>
      </c>
      <c r="C249" s="111" t="s">
        <v>29</v>
      </c>
      <c r="D249" s="60" t="s">
        <v>123</v>
      </c>
      <c r="E249" s="59"/>
      <c r="F249" s="70" t="s">
        <v>27</v>
      </c>
      <c r="G249" s="53">
        <v>0</v>
      </c>
      <c r="H249" s="79" t="s">
        <v>27</v>
      </c>
      <c r="I249" s="80" t="s">
        <v>27</v>
      </c>
      <c r="J249" s="59"/>
    </row>
    <row r="250" spans="1:10" x14ac:dyDescent="0.25">
      <c r="A250" s="68">
        <v>44078</v>
      </c>
      <c r="B250" s="54">
        <v>334000</v>
      </c>
      <c r="C250" s="111" t="s">
        <v>29</v>
      </c>
      <c r="D250" s="60" t="s">
        <v>108</v>
      </c>
      <c r="E250" s="59"/>
      <c r="F250" s="70" t="s">
        <v>27</v>
      </c>
      <c r="G250" s="53">
        <v>0</v>
      </c>
      <c r="H250" s="79" t="s">
        <v>27</v>
      </c>
      <c r="I250" s="80" t="s">
        <v>27</v>
      </c>
      <c r="J250" s="59"/>
    </row>
    <row r="251" spans="1:10" x14ac:dyDescent="0.25">
      <c r="A251" s="68">
        <v>44078</v>
      </c>
      <c r="B251" s="54">
        <v>350000</v>
      </c>
      <c r="C251" s="111" t="s">
        <v>29</v>
      </c>
      <c r="D251" s="60" t="s">
        <v>218</v>
      </c>
      <c r="E251" s="59"/>
      <c r="F251" s="70" t="s">
        <v>27</v>
      </c>
      <c r="G251" s="53">
        <v>0</v>
      </c>
      <c r="H251" s="79" t="s">
        <v>27</v>
      </c>
      <c r="I251" s="80" t="s">
        <v>27</v>
      </c>
      <c r="J251" s="59"/>
    </row>
    <row r="252" spans="1:10" x14ac:dyDescent="0.25">
      <c r="A252" s="68">
        <v>44079</v>
      </c>
      <c r="B252" s="54">
        <v>60000</v>
      </c>
      <c r="C252" s="111" t="s">
        <v>29</v>
      </c>
      <c r="D252" s="60" t="s">
        <v>110</v>
      </c>
      <c r="E252" s="59"/>
      <c r="F252" s="70" t="s">
        <v>27</v>
      </c>
      <c r="G252" s="53">
        <v>0</v>
      </c>
      <c r="H252" s="79" t="s">
        <v>27</v>
      </c>
      <c r="I252" s="80" t="s">
        <v>27</v>
      </c>
      <c r="J252" s="59"/>
    </row>
    <row r="253" spans="1:10" x14ac:dyDescent="0.25">
      <c r="A253" s="68">
        <v>44079</v>
      </c>
      <c r="B253" s="54">
        <v>1065000</v>
      </c>
      <c r="C253" s="111" t="s">
        <v>29</v>
      </c>
      <c r="D253" s="60" t="s">
        <v>147</v>
      </c>
      <c r="E253" s="59"/>
      <c r="F253" s="70" t="s">
        <v>27</v>
      </c>
      <c r="G253" s="53">
        <v>0</v>
      </c>
      <c r="H253" s="79" t="s">
        <v>27</v>
      </c>
      <c r="I253" s="80" t="s">
        <v>27</v>
      </c>
      <c r="J253" s="59"/>
    </row>
    <row r="254" spans="1:10" x14ac:dyDescent="0.25">
      <c r="A254" s="68">
        <v>44079</v>
      </c>
      <c r="B254" s="54">
        <v>370000</v>
      </c>
      <c r="C254" s="111" t="s">
        <v>29</v>
      </c>
      <c r="D254" s="60" t="s">
        <v>108</v>
      </c>
      <c r="E254" s="59"/>
      <c r="F254" s="70" t="s">
        <v>27</v>
      </c>
      <c r="G254" s="53">
        <v>0</v>
      </c>
      <c r="H254" s="79" t="s">
        <v>27</v>
      </c>
      <c r="I254" s="80" t="s">
        <v>27</v>
      </c>
      <c r="J254" s="59"/>
    </row>
    <row r="255" spans="1:10" x14ac:dyDescent="0.25">
      <c r="A255" s="68">
        <v>44080</v>
      </c>
      <c r="B255" s="54">
        <v>65000</v>
      </c>
      <c r="C255" s="111" t="s">
        <v>29</v>
      </c>
      <c r="D255" s="60" t="s">
        <v>110</v>
      </c>
      <c r="E255" s="59"/>
      <c r="F255" s="70" t="s">
        <v>27</v>
      </c>
      <c r="G255" s="53">
        <v>0</v>
      </c>
      <c r="H255" s="79" t="s">
        <v>27</v>
      </c>
      <c r="I255" s="80" t="s">
        <v>27</v>
      </c>
      <c r="J255" s="59"/>
    </row>
    <row r="256" spans="1:10" x14ac:dyDescent="0.25">
      <c r="A256" s="68">
        <v>44080</v>
      </c>
      <c r="B256" s="54">
        <v>355000</v>
      </c>
      <c r="C256" s="111" t="s">
        <v>29</v>
      </c>
      <c r="D256" s="60" t="s">
        <v>159</v>
      </c>
      <c r="E256" s="59"/>
      <c r="F256" s="70" t="s">
        <v>27</v>
      </c>
      <c r="G256" s="53">
        <v>0</v>
      </c>
      <c r="H256" s="79" t="s">
        <v>27</v>
      </c>
      <c r="I256" s="80" t="s">
        <v>27</v>
      </c>
      <c r="J256" s="59"/>
    </row>
    <row r="257" spans="1:10" x14ac:dyDescent="0.25">
      <c r="A257" s="68">
        <v>44080</v>
      </c>
      <c r="B257" s="54">
        <v>655000</v>
      </c>
      <c r="C257" s="111" t="s">
        <v>29</v>
      </c>
      <c r="D257" s="60" t="s">
        <v>108</v>
      </c>
      <c r="E257" s="59"/>
      <c r="F257" s="70" t="s">
        <v>27</v>
      </c>
      <c r="G257" s="53">
        <v>0</v>
      </c>
      <c r="H257" s="79" t="s">
        <v>27</v>
      </c>
      <c r="I257" s="80" t="s">
        <v>27</v>
      </c>
      <c r="J257" s="59"/>
    </row>
    <row r="258" spans="1:10" x14ac:dyDescent="0.25">
      <c r="A258" s="68">
        <v>44080</v>
      </c>
      <c r="B258" s="54">
        <v>1420000</v>
      </c>
      <c r="C258" s="111" t="s">
        <v>29</v>
      </c>
      <c r="D258" s="60" t="s">
        <v>191</v>
      </c>
      <c r="E258" s="59"/>
      <c r="F258" s="70" t="s">
        <v>27</v>
      </c>
      <c r="G258" s="53">
        <v>0</v>
      </c>
      <c r="H258" s="79" t="s">
        <v>27</v>
      </c>
      <c r="I258" s="80" t="s">
        <v>27</v>
      </c>
      <c r="J258" s="59"/>
    </row>
    <row r="259" spans="1:10" x14ac:dyDescent="0.25">
      <c r="A259" s="68">
        <v>44081</v>
      </c>
      <c r="B259" s="54">
        <v>355000</v>
      </c>
      <c r="C259" s="111" t="s">
        <v>29</v>
      </c>
      <c r="D259" s="60" t="s">
        <v>38</v>
      </c>
      <c r="E259" s="59"/>
      <c r="F259" s="70" t="s">
        <v>27</v>
      </c>
      <c r="G259" s="53">
        <v>0</v>
      </c>
      <c r="H259" s="79" t="s">
        <v>27</v>
      </c>
      <c r="I259" s="80" t="s">
        <v>27</v>
      </c>
      <c r="J259" s="59"/>
    </row>
    <row r="260" spans="1:10" x14ac:dyDescent="0.25">
      <c r="A260" s="68">
        <v>44081</v>
      </c>
      <c r="B260" s="54">
        <v>769000</v>
      </c>
      <c r="C260" s="111" t="s">
        <v>29</v>
      </c>
      <c r="D260" s="60"/>
      <c r="E260" s="59"/>
      <c r="F260" s="70" t="s">
        <v>27</v>
      </c>
      <c r="G260" s="53">
        <v>0</v>
      </c>
      <c r="H260" s="79" t="s">
        <v>27</v>
      </c>
      <c r="I260" s="80" t="s">
        <v>27</v>
      </c>
      <c r="J260" s="59"/>
    </row>
    <row r="261" spans="1:10" x14ac:dyDescent="0.25">
      <c r="A261" s="68">
        <v>44082</v>
      </c>
      <c r="B261" s="54">
        <v>2160000</v>
      </c>
      <c r="C261" s="111" t="s">
        <v>29</v>
      </c>
      <c r="D261" s="60" t="s">
        <v>223</v>
      </c>
      <c r="E261" s="59"/>
      <c r="F261" s="70" t="s">
        <v>27</v>
      </c>
      <c r="G261" s="53">
        <v>0</v>
      </c>
      <c r="H261" s="79" t="s">
        <v>27</v>
      </c>
      <c r="I261" s="80" t="s">
        <v>27</v>
      </c>
      <c r="J261" s="59"/>
    </row>
    <row r="262" spans="1:10" x14ac:dyDescent="0.25">
      <c r="A262" s="68">
        <v>44082</v>
      </c>
      <c r="B262" s="54">
        <v>700000</v>
      </c>
      <c r="C262" s="111" t="s">
        <v>29</v>
      </c>
      <c r="D262" s="60"/>
      <c r="E262" s="59"/>
      <c r="F262" s="70" t="s">
        <v>27</v>
      </c>
      <c r="G262" s="53">
        <v>0</v>
      </c>
      <c r="H262" s="79" t="s">
        <v>27</v>
      </c>
      <c r="I262" s="80" t="s">
        <v>27</v>
      </c>
      <c r="J262" s="59"/>
    </row>
    <row r="263" spans="1:10" x14ac:dyDescent="0.25">
      <c r="A263" s="68">
        <v>44083</v>
      </c>
      <c r="B263" s="54">
        <v>720000</v>
      </c>
      <c r="C263" s="111" t="s">
        <v>29</v>
      </c>
      <c r="D263" s="60" t="s">
        <v>130</v>
      </c>
      <c r="E263" s="59"/>
      <c r="F263" s="70" t="s">
        <v>27</v>
      </c>
      <c r="G263" s="53">
        <v>0</v>
      </c>
      <c r="H263" s="79" t="s">
        <v>27</v>
      </c>
      <c r="I263" s="80" t="s">
        <v>27</v>
      </c>
      <c r="J263" s="59"/>
    </row>
    <row r="264" spans="1:10" x14ac:dyDescent="0.25">
      <c r="A264" s="68">
        <v>44083</v>
      </c>
      <c r="B264" s="54">
        <v>624000</v>
      </c>
      <c r="C264" s="111" t="s">
        <v>29</v>
      </c>
      <c r="D264" s="60" t="s">
        <v>108</v>
      </c>
      <c r="E264" s="59"/>
      <c r="F264" s="70" t="s">
        <v>27</v>
      </c>
      <c r="G264" s="53">
        <v>0</v>
      </c>
      <c r="H264" s="79" t="s">
        <v>27</v>
      </c>
      <c r="I264" s="80" t="s">
        <v>27</v>
      </c>
      <c r="J264" s="59"/>
    </row>
    <row r="265" spans="1:10" x14ac:dyDescent="0.25">
      <c r="A265" s="68">
        <v>44083</v>
      </c>
      <c r="B265" s="54">
        <v>360000</v>
      </c>
      <c r="C265" s="111" t="s">
        <v>29</v>
      </c>
      <c r="D265" s="60" t="s">
        <v>227</v>
      </c>
      <c r="E265" s="59"/>
      <c r="F265" s="70" t="s">
        <v>27</v>
      </c>
      <c r="G265" s="53">
        <v>0</v>
      </c>
      <c r="H265" s="79" t="s">
        <v>27</v>
      </c>
      <c r="I265" s="80" t="s">
        <v>27</v>
      </c>
      <c r="J265" s="59"/>
    </row>
    <row r="266" spans="1:10" x14ac:dyDescent="0.25">
      <c r="A266" s="68">
        <v>44083</v>
      </c>
      <c r="B266" s="54">
        <v>422000</v>
      </c>
      <c r="C266" s="111" t="s">
        <v>29</v>
      </c>
      <c r="D266" s="60" t="s">
        <v>110</v>
      </c>
      <c r="E266" s="59"/>
      <c r="F266" s="70" t="s">
        <v>27</v>
      </c>
      <c r="G266" s="53">
        <v>0</v>
      </c>
      <c r="H266" s="79" t="s">
        <v>27</v>
      </c>
      <c r="I266" s="80" t="s">
        <v>27</v>
      </c>
      <c r="J266" s="59"/>
    </row>
    <row r="267" spans="1:10" x14ac:dyDescent="0.25">
      <c r="A267" s="68">
        <v>44084</v>
      </c>
      <c r="B267" s="54">
        <v>2190000</v>
      </c>
      <c r="C267" s="111" t="s">
        <v>29</v>
      </c>
      <c r="D267" s="60" t="s">
        <v>155</v>
      </c>
      <c r="E267" s="59"/>
      <c r="F267" s="70" t="s">
        <v>27</v>
      </c>
      <c r="G267" s="53">
        <v>0</v>
      </c>
      <c r="H267" s="79" t="s">
        <v>27</v>
      </c>
      <c r="I267" s="80" t="s">
        <v>27</v>
      </c>
      <c r="J267" s="59"/>
    </row>
    <row r="268" spans="1:10" x14ac:dyDescent="0.25">
      <c r="A268" s="68">
        <v>44084</v>
      </c>
      <c r="B268" s="54">
        <v>204000</v>
      </c>
      <c r="C268" s="111" t="s">
        <v>29</v>
      </c>
      <c r="D268" s="60" t="s">
        <v>108</v>
      </c>
      <c r="E268" s="59"/>
      <c r="F268" s="70" t="s">
        <v>27</v>
      </c>
      <c r="G268" s="53">
        <v>0</v>
      </c>
      <c r="H268" s="79" t="s">
        <v>27</v>
      </c>
      <c r="I268" s="80" t="s">
        <v>27</v>
      </c>
      <c r="J268" s="59"/>
    </row>
    <row r="269" spans="1:10" x14ac:dyDescent="0.25">
      <c r="A269" s="68">
        <v>44084</v>
      </c>
      <c r="B269" s="54">
        <v>365000</v>
      </c>
      <c r="C269" s="111" t="s">
        <v>29</v>
      </c>
      <c r="D269" s="60" t="s">
        <v>122</v>
      </c>
      <c r="E269" s="59"/>
      <c r="F269" s="70" t="s">
        <v>27</v>
      </c>
      <c r="G269" s="53">
        <v>0</v>
      </c>
      <c r="H269" s="79" t="s">
        <v>27</v>
      </c>
      <c r="I269" s="80" t="s">
        <v>27</v>
      </c>
      <c r="J269" s="59"/>
    </row>
    <row r="270" spans="1:10" x14ac:dyDescent="0.25">
      <c r="A270" s="68">
        <v>44084</v>
      </c>
      <c r="B270" s="54">
        <v>239000</v>
      </c>
      <c r="C270" s="111" t="s">
        <v>29</v>
      </c>
      <c r="D270" s="60" t="s">
        <v>110</v>
      </c>
      <c r="E270" s="59"/>
      <c r="F270" s="70" t="s">
        <v>27</v>
      </c>
      <c r="G270" s="53">
        <v>0</v>
      </c>
      <c r="H270" s="79" t="s">
        <v>27</v>
      </c>
      <c r="I270" s="80" t="s">
        <v>27</v>
      </c>
      <c r="J270" s="59"/>
    </row>
    <row r="271" spans="1:10" x14ac:dyDescent="0.25">
      <c r="A271" s="68">
        <v>44085</v>
      </c>
      <c r="B271" s="54">
        <v>60000</v>
      </c>
      <c r="C271" s="111" t="s">
        <v>29</v>
      </c>
      <c r="D271" s="60" t="s">
        <v>110</v>
      </c>
      <c r="E271" s="59"/>
      <c r="F271" s="70" t="s">
        <v>27</v>
      </c>
      <c r="G271" s="53">
        <v>0</v>
      </c>
      <c r="H271" s="79" t="s">
        <v>27</v>
      </c>
      <c r="I271" s="80" t="s">
        <v>27</v>
      </c>
      <c r="J271" s="59"/>
    </row>
    <row r="272" spans="1:10" x14ac:dyDescent="0.25">
      <c r="A272" s="69">
        <v>44085</v>
      </c>
      <c r="B272" s="54">
        <v>730000</v>
      </c>
      <c r="C272" s="111" t="s">
        <v>29</v>
      </c>
      <c r="D272" s="60" t="s">
        <v>177</v>
      </c>
      <c r="F272" s="71" t="s">
        <v>27</v>
      </c>
      <c r="G272" s="53">
        <v>0</v>
      </c>
      <c r="H272" s="79" t="s">
        <v>27</v>
      </c>
      <c r="I272" s="80" t="s">
        <v>27</v>
      </c>
    </row>
    <row r="273" spans="1:9" x14ac:dyDescent="0.25">
      <c r="A273" s="69">
        <v>44085</v>
      </c>
      <c r="B273" s="77">
        <v>1134000</v>
      </c>
      <c r="C273" s="112" t="s">
        <v>29</v>
      </c>
      <c r="D273" s="157" t="s">
        <v>108</v>
      </c>
      <c r="F273" s="71" t="s">
        <v>27</v>
      </c>
      <c r="G273" s="53">
        <v>0</v>
      </c>
      <c r="H273" s="79" t="s">
        <v>27</v>
      </c>
      <c r="I273" s="80" t="s">
        <v>27</v>
      </c>
    </row>
    <row r="274" spans="1:9" x14ac:dyDescent="0.25">
      <c r="A274" s="69">
        <v>44085</v>
      </c>
      <c r="B274" s="77">
        <v>730000</v>
      </c>
      <c r="C274" s="112" t="s">
        <v>29</v>
      </c>
      <c r="D274" s="157" t="s">
        <v>137</v>
      </c>
      <c r="F274" s="71" t="s">
        <v>27</v>
      </c>
      <c r="G274" s="53">
        <v>0</v>
      </c>
      <c r="H274" s="79" t="s">
        <v>27</v>
      </c>
      <c r="I274" s="80" t="s">
        <v>27</v>
      </c>
    </row>
    <row r="275" spans="1:9" x14ac:dyDescent="0.25">
      <c r="A275" s="69">
        <v>44086</v>
      </c>
      <c r="B275" s="77">
        <v>730000</v>
      </c>
      <c r="C275" s="112" t="s">
        <v>29</v>
      </c>
      <c r="D275" s="60" t="s">
        <v>177</v>
      </c>
      <c r="F275" s="71" t="s">
        <v>27</v>
      </c>
      <c r="G275" s="53">
        <v>0</v>
      </c>
      <c r="H275" s="79" t="s">
        <v>27</v>
      </c>
      <c r="I275" s="80" t="s">
        <v>27</v>
      </c>
    </row>
    <row r="276" spans="1:9" x14ac:dyDescent="0.25">
      <c r="A276" s="69">
        <v>44086</v>
      </c>
      <c r="B276" s="77">
        <v>175000</v>
      </c>
      <c r="C276" s="112" t="s">
        <v>29</v>
      </c>
      <c r="D276" s="157" t="s">
        <v>108</v>
      </c>
      <c r="F276" s="71" t="s">
        <v>27</v>
      </c>
      <c r="G276" s="53">
        <v>0</v>
      </c>
      <c r="H276" s="81" t="s">
        <v>27</v>
      </c>
      <c r="I276" s="82" t="s">
        <v>27</v>
      </c>
    </row>
    <row r="277" spans="1:9" x14ac:dyDescent="0.25">
      <c r="A277" s="69">
        <v>44086</v>
      </c>
      <c r="B277" s="77">
        <v>2190000</v>
      </c>
      <c r="C277" s="112" t="s">
        <v>29</v>
      </c>
      <c r="D277" s="157" t="s">
        <v>155</v>
      </c>
    </row>
    <row r="278" spans="1:9" x14ac:dyDescent="0.25">
      <c r="A278" s="69">
        <v>44087</v>
      </c>
      <c r="B278" s="77">
        <v>120000</v>
      </c>
      <c r="C278" s="112" t="s">
        <v>29</v>
      </c>
      <c r="D278" s="93" t="s">
        <v>110</v>
      </c>
    </row>
    <row r="279" spans="1:9" x14ac:dyDescent="0.25">
      <c r="A279" s="69">
        <v>44087</v>
      </c>
      <c r="B279" s="77">
        <f>3*365000</f>
        <v>1095000</v>
      </c>
      <c r="C279" s="112" t="s">
        <v>29</v>
      </c>
      <c r="D279" s="93" t="s">
        <v>236</v>
      </c>
    </row>
    <row r="280" spans="1:9" x14ac:dyDescent="0.25">
      <c r="A280" s="69">
        <v>44087</v>
      </c>
      <c r="B280" s="77">
        <v>775000</v>
      </c>
      <c r="C280" s="112" t="s">
        <v>29</v>
      </c>
      <c r="D280" s="93" t="s">
        <v>108</v>
      </c>
    </row>
    <row r="281" spans="1:9" x14ac:dyDescent="0.25">
      <c r="A281" s="69">
        <v>44087</v>
      </c>
      <c r="B281" s="77">
        <v>365000</v>
      </c>
      <c r="C281" s="112" t="s">
        <v>29</v>
      </c>
      <c r="D281" s="93" t="s">
        <v>111</v>
      </c>
    </row>
    <row r="282" spans="1:9" x14ac:dyDescent="0.25">
      <c r="A282" s="69">
        <v>44088</v>
      </c>
      <c r="B282" s="77">
        <v>744000</v>
      </c>
      <c r="C282" s="112" t="s">
        <v>29</v>
      </c>
      <c r="D282" s="93" t="s">
        <v>110</v>
      </c>
    </row>
    <row r="283" spans="1:9" x14ac:dyDescent="0.25">
      <c r="A283" s="69">
        <v>44088</v>
      </c>
      <c r="B283" s="77">
        <f>3*365000</f>
        <v>1095000</v>
      </c>
      <c r="C283" s="112" t="s">
        <v>29</v>
      </c>
      <c r="D283" s="93" t="s">
        <v>236</v>
      </c>
    </row>
    <row r="284" spans="1:9" x14ac:dyDescent="0.25">
      <c r="A284" s="69">
        <v>44088</v>
      </c>
      <c r="B284" s="77">
        <v>1324000</v>
      </c>
      <c r="C284" s="112" t="s">
        <v>29</v>
      </c>
      <c r="D284" s="93" t="s">
        <v>108</v>
      </c>
    </row>
    <row r="285" spans="1:9" x14ac:dyDescent="0.25">
      <c r="A285" s="69">
        <v>44088</v>
      </c>
      <c r="B285" s="77">
        <f>3*365000</f>
        <v>1095000</v>
      </c>
      <c r="C285" s="112" t="s">
        <v>29</v>
      </c>
      <c r="D285" s="60" t="s">
        <v>147</v>
      </c>
    </row>
    <row r="286" spans="1:9" x14ac:dyDescent="0.25">
      <c r="A286" s="69">
        <v>44089</v>
      </c>
      <c r="B286" s="77">
        <v>180000</v>
      </c>
      <c r="C286" s="112" t="s">
        <v>29</v>
      </c>
      <c r="D286" s="93" t="s">
        <v>108</v>
      </c>
    </row>
    <row r="287" spans="1:9" x14ac:dyDescent="0.25">
      <c r="A287" s="69">
        <v>44089</v>
      </c>
      <c r="B287" s="77">
        <v>1045000</v>
      </c>
      <c r="C287" s="112" t="s">
        <v>29</v>
      </c>
      <c r="D287" s="93" t="s">
        <v>110</v>
      </c>
    </row>
    <row r="288" spans="1:9" x14ac:dyDescent="0.25">
      <c r="A288" s="69">
        <v>44089</v>
      </c>
      <c r="B288" s="77">
        <v>1460000</v>
      </c>
      <c r="C288" s="112" t="s">
        <v>29</v>
      </c>
      <c r="D288" s="93" t="s">
        <v>72</v>
      </c>
    </row>
    <row r="289" spans="1:4" x14ac:dyDescent="0.25">
      <c r="A289" s="69">
        <v>44090</v>
      </c>
      <c r="B289" s="77">
        <v>120000</v>
      </c>
      <c r="C289" s="112" t="s">
        <v>29</v>
      </c>
      <c r="D289" s="93" t="s">
        <v>108</v>
      </c>
    </row>
    <row r="290" spans="1:4" x14ac:dyDescent="0.25">
      <c r="A290" s="69">
        <v>44090</v>
      </c>
      <c r="B290" s="77">
        <v>120000</v>
      </c>
      <c r="C290" s="112" t="s">
        <v>29</v>
      </c>
      <c r="D290" s="93" t="s">
        <v>110</v>
      </c>
    </row>
    <row r="291" spans="1:4" x14ac:dyDescent="0.25">
      <c r="A291" s="69">
        <v>44091</v>
      </c>
      <c r="B291" s="77">
        <v>367000</v>
      </c>
      <c r="C291" s="112" t="s">
        <v>29</v>
      </c>
      <c r="D291" s="93" t="s">
        <v>123</v>
      </c>
    </row>
    <row r="292" spans="1:4" x14ac:dyDescent="0.25">
      <c r="A292" s="69">
        <v>44091</v>
      </c>
      <c r="B292" s="77">
        <v>900000</v>
      </c>
      <c r="C292" s="112" t="s">
        <v>29</v>
      </c>
      <c r="D292" s="93" t="s">
        <v>108</v>
      </c>
    </row>
    <row r="293" spans="1:4" x14ac:dyDescent="0.25">
      <c r="A293" s="69">
        <v>44091</v>
      </c>
      <c r="B293" s="77">
        <v>367000</v>
      </c>
      <c r="C293" s="112" t="s">
        <v>29</v>
      </c>
      <c r="D293" s="93" t="s">
        <v>122</v>
      </c>
    </row>
    <row r="294" spans="1:4" x14ac:dyDescent="0.25">
      <c r="A294" s="69">
        <v>44091</v>
      </c>
      <c r="B294" s="77">
        <v>120000</v>
      </c>
      <c r="C294" s="112" t="s">
        <v>29</v>
      </c>
      <c r="D294" s="93" t="s">
        <v>110</v>
      </c>
    </row>
    <row r="295" spans="1:4" x14ac:dyDescent="0.25">
      <c r="A295" s="69">
        <v>44092</v>
      </c>
      <c r="B295" s="77">
        <v>1110000</v>
      </c>
      <c r="C295" s="112" t="s">
        <v>29</v>
      </c>
      <c r="D295" s="93" t="s">
        <v>246</v>
      </c>
    </row>
    <row r="296" spans="1:4" x14ac:dyDescent="0.25">
      <c r="A296" s="69">
        <v>44092</v>
      </c>
      <c r="B296" s="77">
        <v>240000</v>
      </c>
      <c r="C296" s="112" t="s">
        <v>29</v>
      </c>
      <c r="D296" s="93" t="s">
        <v>108</v>
      </c>
    </row>
    <row r="297" spans="1:4" x14ac:dyDescent="0.25">
      <c r="A297" s="69">
        <v>44093</v>
      </c>
      <c r="B297" s="77">
        <v>375000</v>
      </c>
      <c r="C297" s="112" t="s">
        <v>29</v>
      </c>
      <c r="D297" s="93" t="s">
        <v>38</v>
      </c>
    </row>
    <row r="298" spans="1:4" x14ac:dyDescent="0.25">
      <c r="A298" s="69">
        <v>44093</v>
      </c>
      <c r="B298" s="77">
        <v>453000</v>
      </c>
      <c r="C298" s="112" t="s">
        <v>29</v>
      </c>
      <c r="D298" s="93"/>
    </row>
    <row r="299" spans="1:4" x14ac:dyDescent="0.25">
      <c r="A299" s="69">
        <v>44094</v>
      </c>
      <c r="B299" s="77">
        <v>375000</v>
      </c>
      <c r="C299" s="112" t="s">
        <v>29</v>
      </c>
      <c r="D299" s="93" t="s">
        <v>111</v>
      </c>
    </row>
    <row r="300" spans="1:4" x14ac:dyDescent="0.25">
      <c r="A300" s="69">
        <v>44094</v>
      </c>
      <c r="B300" s="77">
        <v>600000</v>
      </c>
      <c r="C300" s="112" t="s">
        <v>29</v>
      </c>
      <c r="D300" s="93" t="s">
        <v>108</v>
      </c>
    </row>
    <row r="301" spans="1:4" x14ac:dyDescent="0.25">
      <c r="A301" s="159">
        <v>44094</v>
      </c>
      <c r="B301" s="54">
        <v>288000</v>
      </c>
      <c r="C301" s="158" t="s">
        <v>29</v>
      </c>
      <c r="D301" s="157" t="s">
        <v>110</v>
      </c>
    </row>
    <row r="302" spans="1:4" x14ac:dyDescent="0.25">
      <c r="A302" s="159">
        <v>44094</v>
      </c>
      <c r="B302" s="77">
        <v>1875000</v>
      </c>
      <c r="C302" s="158" t="s">
        <v>29</v>
      </c>
      <c r="D302" s="157" t="s">
        <v>253</v>
      </c>
    </row>
    <row r="303" spans="1:4" x14ac:dyDescent="0.25">
      <c r="A303" s="159">
        <v>44095</v>
      </c>
      <c r="B303" s="77">
        <v>993000</v>
      </c>
      <c r="C303" s="158" t="s">
        <v>29</v>
      </c>
      <c r="D303" s="157" t="s">
        <v>108</v>
      </c>
    </row>
    <row r="304" spans="1:4" x14ac:dyDescent="0.25">
      <c r="A304" s="159">
        <v>44095</v>
      </c>
      <c r="B304" s="77">
        <v>750000</v>
      </c>
      <c r="C304" s="158" t="s">
        <v>29</v>
      </c>
      <c r="D304" s="157" t="s">
        <v>137</v>
      </c>
    </row>
    <row r="305" spans="1:4" x14ac:dyDescent="0.25">
      <c r="A305" s="159">
        <v>44095</v>
      </c>
      <c r="B305" s="77">
        <v>144000</v>
      </c>
      <c r="C305" s="158" t="s">
        <v>29</v>
      </c>
      <c r="D305" s="157" t="s">
        <v>110</v>
      </c>
    </row>
    <row r="306" spans="1:4" x14ac:dyDescent="0.25">
      <c r="A306" s="159">
        <v>44096</v>
      </c>
      <c r="B306" s="77">
        <v>376000</v>
      </c>
      <c r="C306" s="158" t="s">
        <v>29</v>
      </c>
      <c r="D306" s="157" t="s">
        <v>211</v>
      </c>
    </row>
    <row r="307" spans="1:4" x14ac:dyDescent="0.25">
      <c r="A307" s="159">
        <v>44096</v>
      </c>
      <c r="B307" s="77">
        <v>584000</v>
      </c>
      <c r="C307" s="158" t="s">
        <v>29</v>
      </c>
      <c r="D307" s="157" t="s">
        <v>108</v>
      </c>
    </row>
    <row r="308" spans="1:4" x14ac:dyDescent="0.25">
      <c r="A308" s="159">
        <v>44096</v>
      </c>
      <c r="B308" s="77">
        <v>96000</v>
      </c>
      <c r="C308" s="158" t="s">
        <v>29</v>
      </c>
      <c r="D308" s="157" t="s">
        <v>110</v>
      </c>
    </row>
    <row r="309" spans="1:4" x14ac:dyDescent="0.25">
      <c r="A309" s="159">
        <v>44097</v>
      </c>
      <c r="B309" s="77">
        <v>18000</v>
      </c>
      <c r="C309" s="158" t="s">
        <v>29</v>
      </c>
      <c r="D309" s="157" t="s">
        <v>108</v>
      </c>
    </row>
    <row r="310" spans="1:4" x14ac:dyDescent="0.25">
      <c r="A310" s="159">
        <v>44097</v>
      </c>
      <c r="B310" s="77">
        <v>1170000</v>
      </c>
      <c r="C310" s="158" t="s">
        <v>29</v>
      </c>
      <c r="D310" s="157" t="s">
        <v>147</v>
      </c>
    </row>
    <row r="311" spans="1:4" x14ac:dyDescent="0.25">
      <c r="A311" s="159">
        <v>44097</v>
      </c>
      <c r="B311" s="77">
        <v>204000</v>
      </c>
      <c r="C311" s="158" t="s">
        <v>29</v>
      </c>
      <c r="D311" s="157" t="s">
        <v>110</v>
      </c>
    </row>
    <row r="312" spans="1:4" x14ac:dyDescent="0.25">
      <c r="A312" s="159">
        <v>44097</v>
      </c>
      <c r="B312" s="77">
        <v>780000</v>
      </c>
      <c r="C312" s="158" t="s">
        <v>29</v>
      </c>
      <c r="D312" s="157" t="s">
        <v>177</v>
      </c>
    </row>
    <row r="313" spans="1:4" x14ac:dyDescent="0.25">
      <c r="A313" s="159">
        <v>44098</v>
      </c>
      <c r="B313" s="77">
        <v>798000</v>
      </c>
      <c r="C313" s="158" t="s">
        <v>29</v>
      </c>
      <c r="D313" s="157" t="s">
        <v>180</v>
      </c>
    </row>
    <row r="314" spans="1:4" x14ac:dyDescent="0.25">
      <c r="A314" s="159">
        <v>44098</v>
      </c>
      <c r="B314" s="77">
        <v>822000</v>
      </c>
      <c r="C314" s="158" t="s">
        <v>29</v>
      </c>
      <c r="D314" s="157" t="s">
        <v>108</v>
      </c>
    </row>
    <row r="315" spans="1:4" x14ac:dyDescent="0.25">
      <c r="A315" s="159">
        <v>44098</v>
      </c>
      <c r="B315" s="77">
        <v>260000</v>
      </c>
      <c r="C315" s="158" t="s">
        <v>29</v>
      </c>
      <c r="D315" s="157" t="s">
        <v>110</v>
      </c>
    </row>
    <row r="316" spans="1:4" x14ac:dyDescent="0.25">
      <c r="A316" s="159">
        <v>44098</v>
      </c>
      <c r="B316" s="77">
        <v>1197000</v>
      </c>
      <c r="C316" s="158" t="s">
        <v>29</v>
      </c>
      <c r="D316" s="157" t="s">
        <v>262</v>
      </c>
    </row>
    <row r="317" spans="1:4" x14ac:dyDescent="0.25">
      <c r="A317" s="159">
        <v>44099</v>
      </c>
      <c r="B317" s="77">
        <v>334000</v>
      </c>
      <c r="C317" s="158" t="s">
        <v>29</v>
      </c>
      <c r="D317" s="157" t="s">
        <v>108</v>
      </c>
    </row>
    <row r="318" spans="1:4" x14ac:dyDescent="0.25">
      <c r="A318" s="159">
        <v>44099</v>
      </c>
      <c r="B318" s="77">
        <v>426500</v>
      </c>
      <c r="C318" s="158" t="s">
        <v>29</v>
      </c>
      <c r="D318" s="157" t="s">
        <v>122</v>
      </c>
    </row>
    <row r="319" spans="1:4" x14ac:dyDescent="0.25">
      <c r="A319" s="159">
        <v>44099</v>
      </c>
      <c r="B319" s="77">
        <v>464000</v>
      </c>
      <c r="C319" s="158" t="s">
        <v>29</v>
      </c>
      <c r="D319" s="157" t="s">
        <v>110</v>
      </c>
    </row>
    <row r="320" spans="1:4" x14ac:dyDescent="0.25">
      <c r="A320" s="159">
        <v>44100</v>
      </c>
      <c r="B320" s="77">
        <v>1293000</v>
      </c>
      <c r="C320" s="158" t="s">
        <v>29</v>
      </c>
      <c r="D320" s="157" t="s">
        <v>236</v>
      </c>
    </row>
    <row r="321" spans="1:4" x14ac:dyDescent="0.25">
      <c r="A321" s="159">
        <v>44100</v>
      </c>
      <c r="B321" s="77">
        <v>478000</v>
      </c>
      <c r="C321" s="158" t="s">
        <v>29</v>
      </c>
      <c r="D321" s="157" t="s">
        <v>110</v>
      </c>
    </row>
    <row r="322" spans="1:4" x14ac:dyDescent="0.25">
      <c r="A322" s="159">
        <v>44100</v>
      </c>
      <c r="B322" s="77">
        <v>1293000</v>
      </c>
      <c r="C322" s="158" t="s">
        <v>29</v>
      </c>
      <c r="D322" s="157" t="s">
        <v>147</v>
      </c>
    </row>
    <row r="323" spans="1:4" x14ac:dyDescent="0.25">
      <c r="A323" s="159">
        <v>44100</v>
      </c>
      <c r="B323" s="77">
        <v>689000</v>
      </c>
      <c r="C323" s="158" t="s">
        <v>29</v>
      </c>
      <c r="D323" s="157" t="s">
        <v>108</v>
      </c>
    </row>
    <row r="324" spans="1:4" x14ac:dyDescent="0.25">
      <c r="A324" s="159">
        <v>44101</v>
      </c>
      <c r="B324" s="77">
        <v>431000</v>
      </c>
      <c r="C324" s="158" t="s">
        <v>29</v>
      </c>
      <c r="D324" s="157" t="s">
        <v>111</v>
      </c>
    </row>
    <row r="325" spans="1:4" x14ac:dyDescent="0.25">
      <c r="A325" s="159">
        <v>44101</v>
      </c>
      <c r="B325" s="77">
        <v>357000</v>
      </c>
      <c r="C325" s="158" t="s">
        <v>29</v>
      </c>
      <c r="D325" s="157" t="s">
        <v>108</v>
      </c>
    </row>
    <row r="326" spans="1:4" x14ac:dyDescent="0.25">
      <c r="A326" s="159">
        <v>44101</v>
      </c>
      <c r="B326" s="77">
        <v>431000</v>
      </c>
      <c r="C326" s="158" t="s">
        <v>29</v>
      </c>
      <c r="D326" s="157" t="s">
        <v>159</v>
      </c>
    </row>
    <row r="327" spans="1:4" x14ac:dyDescent="0.25">
      <c r="A327" s="159">
        <v>44101</v>
      </c>
      <c r="B327" s="77">
        <v>58000</v>
      </c>
      <c r="C327" s="158" t="s">
        <v>29</v>
      </c>
      <c r="D327" s="157" t="s">
        <v>110</v>
      </c>
    </row>
    <row r="328" spans="1:4" x14ac:dyDescent="0.25">
      <c r="A328" s="159">
        <v>44102</v>
      </c>
      <c r="B328" s="77">
        <v>1724000</v>
      </c>
      <c r="C328" s="158" t="s">
        <v>29</v>
      </c>
      <c r="D328" s="157" t="s">
        <v>191</v>
      </c>
    </row>
    <row r="329" spans="1:4" x14ac:dyDescent="0.25">
      <c r="A329" s="159">
        <v>44102</v>
      </c>
      <c r="B329" s="77">
        <v>1513000</v>
      </c>
      <c r="C329" s="158" t="s">
        <v>29</v>
      </c>
      <c r="D329" s="157" t="s">
        <v>108</v>
      </c>
    </row>
    <row r="330" spans="1:4" x14ac:dyDescent="0.25">
      <c r="A330" s="159">
        <v>44102</v>
      </c>
      <c r="B330" s="77">
        <v>1293000</v>
      </c>
      <c r="C330" s="158" t="s">
        <v>29</v>
      </c>
      <c r="D330" s="157" t="s">
        <v>236</v>
      </c>
    </row>
    <row r="331" spans="1:4" x14ac:dyDescent="0.25">
      <c r="A331" s="159">
        <v>44102</v>
      </c>
      <c r="B331" s="77">
        <v>100000</v>
      </c>
      <c r="C331" s="158" t="s">
        <v>29</v>
      </c>
      <c r="D331" s="157" t="s">
        <v>110</v>
      </c>
    </row>
    <row r="332" spans="1:4" x14ac:dyDescent="0.25">
      <c r="A332" s="159">
        <v>44103</v>
      </c>
      <c r="B332" s="77">
        <v>360000</v>
      </c>
      <c r="C332" s="158" t="s">
        <v>29</v>
      </c>
      <c r="D332" s="157" t="s">
        <v>110</v>
      </c>
    </row>
    <row r="333" spans="1:4" x14ac:dyDescent="0.25">
      <c r="A333" s="159">
        <v>44103</v>
      </c>
      <c r="B333" s="77">
        <v>437000</v>
      </c>
      <c r="C333" s="158" t="s">
        <v>29</v>
      </c>
      <c r="D333" s="157" t="s">
        <v>123</v>
      </c>
    </row>
    <row r="334" spans="1:4" x14ac:dyDescent="0.25">
      <c r="A334" s="159">
        <v>44103</v>
      </c>
      <c r="B334" s="77">
        <v>1200000</v>
      </c>
      <c r="C334" s="158" t="s">
        <v>29</v>
      </c>
      <c r="D334" s="157" t="s">
        <v>108</v>
      </c>
    </row>
    <row r="335" spans="1:4" x14ac:dyDescent="0.25">
      <c r="A335" s="159">
        <v>44104</v>
      </c>
      <c r="B335" s="77">
        <v>880000</v>
      </c>
      <c r="C335" s="158" t="s">
        <v>29</v>
      </c>
      <c r="D335" s="157" t="s">
        <v>130</v>
      </c>
    </row>
    <row r="336" spans="1:4" x14ac:dyDescent="0.25">
      <c r="A336" s="159">
        <v>44104</v>
      </c>
      <c r="B336" s="77">
        <v>750000</v>
      </c>
      <c r="C336" s="158" t="s">
        <v>29</v>
      </c>
      <c r="D336" s="157" t="s">
        <v>108</v>
      </c>
    </row>
    <row r="337" spans="1:4" x14ac:dyDescent="0.25">
      <c r="A337" s="159">
        <v>44104</v>
      </c>
      <c r="B337" s="77">
        <v>1760000</v>
      </c>
      <c r="C337" s="158" t="s">
        <v>29</v>
      </c>
      <c r="D337" s="157" t="s">
        <v>272</v>
      </c>
    </row>
    <row r="338" spans="1:4" x14ac:dyDescent="0.25">
      <c r="A338" s="159">
        <v>44104</v>
      </c>
      <c r="B338" s="77">
        <v>144000</v>
      </c>
      <c r="C338" s="158" t="s">
        <v>29</v>
      </c>
      <c r="D338" s="157" t="s">
        <v>110</v>
      </c>
    </row>
    <row r="339" spans="1:4" x14ac:dyDescent="0.25">
      <c r="A339" s="159">
        <v>44105</v>
      </c>
      <c r="B339" s="77">
        <v>360000</v>
      </c>
      <c r="C339" s="158" t="s">
        <v>29</v>
      </c>
      <c r="D339" s="157" t="s">
        <v>110</v>
      </c>
    </row>
    <row r="340" spans="1:4" x14ac:dyDescent="0.25">
      <c r="A340" s="159">
        <v>44105</v>
      </c>
      <c r="B340" s="77">
        <v>434000</v>
      </c>
      <c r="C340" s="158" t="s">
        <v>29</v>
      </c>
      <c r="D340" s="157" t="s">
        <v>123</v>
      </c>
    </row>
    <row r="341" spans="1:4" x14ac:dyDescent="0.25">
      <c r="A341" s="159">
        <v>44105</v>
      </c>
      <c r="B341" s="77">
        <v>876000</v>
      </c>
      <c r="C341" s="158" t="s">
        <v>29</v>
      </c>
      <c r="D341" s="157" t="s">
        <v>276</v>
      </c>
    </row>
    <row r="342" spans="1:4" x14ac:dyDescent="0.25">
      <c r="A342" s="159">
        <v>44106</v>
      </c>
      <c r="B342" s="77">
        <v>440000</v>
      </c>
      <c r="C342" s="158" t="s">
        <v>29</v>
      </c>
      <c r="D342" s="157" t="s">
        <v>122</v>
      </c>
    </row>
    <row r="343" spans="1:4" x14ac:dyDescent="0.25">
      <c r="A343" s="159">
        <v>44106</v>
      </c>
      <c r="B343" s="77">
        <v>160000</v>
      </c>
      <c r="C343" s="158" t="s">
        <v>29</v>
      </c>
      <c r="D343" s="157" t="s">
        <v>110</v>
      </c>
    </row>
    <row r="344" spans="1:4" x14ac:dyDescent="0.25">
      <c r="A344" s="159">
        <v>44106</v>
      </c>
      <c r="B344" s="77">
        <v>1320000</v>
      </c>
      <c r="C344" s="158" t="s">
        <v>29</v>
      </c>
      <c r="D344" s="157" t="s">
        <v>280</v>
      </c>
    </row>
    <row r="345" spans="1:4" x14ac:dyDescent="0.25">
      <c r="A345" s="159">
        <v>44106</v>
      </c>
      <c r="B345" s="77">
        <v>470000</v>
      </c>
      <c r="C345" s="158" t="s">
        <v>29</v>
      </c>
      <c r="D345" s="157" t="s">
        <v>108</v>
      </c>
    </row>
    <row r="346" spans="1:4" x14ac:dyDescent="0.25">
      <c r="A346" s="159">
        <v>44107</v>
      </c>
      <c r="B346" s="77">
        <v>2200000</v>
      </c>
      <c r="C346" s="158" t="s">
        <v>29</v>
      </c>
      <c r="D346" s="157" t="s">
        <v>157</v>
      </c>
    </row>
    <row r="347" spans="1:4" x14ac:dyDescent="0.25">
      <c r="A347" s="159">
        <v>44107</v>
      </c>
      <c r="B347" s="77">
        <v>336000</v>
      </c>
      <c r="C347" s="158" t="s">
        <v>29</v>
      </c>
      <c r="D347" s="157" t="s">
        <v>108</v>
      </c>
    </row>
    <row r="348" spans="1:4" x14ac:dyDescent="0.25">
      <c r="A348" s="159">
        <v>44107</v>
      </c>
      <c r="B348" s="77">
        <v>440000</v>
      </c>
      <c r="C348" s="158" t="s">
        <v>29</v>
      </c>
      <c r="D348" s="157" t="s">
        <v>159</v>
      </c>
    </row>
    <row r="349" spans="1:4" x14ac:dyDescent="0.25">
      <c r="A349" s="159">
        <v>44107</v>
      </c>
      <c r="B349" s="77">
        <v>304000</v>
      </c>
      <c r="C349" s="158" t="s">
        <v>29</v>
      </c>
      <c r="D349" s="157" t="s">
        <v>110</v>
      </c>
    </row>
    <row r="350" spans="1:4" x14ac:dyDescent="0.25">
      <c r="A350" s="158"/>
      <c r="B350" s="77"/>
      <c r="C350" s="158" t="s">
        <v>29</v>
      </c>
      <c r="D350" s="157"/>
    </row>
  </sheetData>
  <mergeCells count="5">
    <mergeCell ref="A1:J1"/>
    <mergeCell ref="A18:D18"/>
    <mergeCell ref="F18:I18"/>
    <mergeCell ref="H19:I19"/>
    <mergeCell ref="A14:B14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A1:Q259"/>
  <sheetViews>
    <sheetView topLeftCell="B93" workbookViewId="0">
      <selection activeCell="M113" sqref="M113"/>
    </sheetView>
  </sheetViews>
  <sheetFormatPr baseColWidth="10" defaultRowHeight="15" x14ac:dyDescent="0.25"/>
  <cols>
    <col min="2" max="2" width="12.7109375" bestFit="1" customWidth="1"/>
    <col min="3" max="3" width="16.140625" customWidth="1"/>
    <col min="4" max="4" width="26" customWidth="1"/>
    <col min="5" max="5" width="13.5703125" style="78" bestFit="1" customWidth="1"/>
    <col min="6" max="6" width="12.7109375" bestFit="1" customWidth="1"/>
    <col min="7" max="7" width="13.28515625" customWidth="1"/>
    <col min="8" max="9" width="13.5703125" bestFit="1" customWidth="1"/>
    <col min="10" max="10" width="15.85546875" customWidth="1"/>
    <col min="12" max="12" width="14.140625" customWidth="1"/>
    <col min="13" max="13" width="14.5703125" style="78" customWidth="1"/>
  </cols>
  <sheetData>
    <row r="1" spans="1:17" x14ac:dyDescent="0.25">
      <c r="A1" s="29">
        <v>4128124511</v>
      </c>
    </row>
    <row r="2" spans="1:17" x14ac:dyDescent="0.25">
      <c r="A2" s="4" t="s">
        <v>3</v>
      </c>
      <c r="B2" s="20">
        <v>18003327</v>
      </c>
      <c r="E2" s="84" t="s">
        <v>9</v>
      </c>
      <c r="F2" s="27" t="s">
        <v>10</v>
      </c>
      <c r="G2" s="28" t="s">
        <v>13</v>
      </c>
      <c r="H2" s="28" t="s">
        <v>4</v>
      </c>
      <c r="I2" s="47" t="s">
        <v>8</v>
      </c>
      <c r="J2" s="47" t="s">
        <v>19</v>
      </c>
      <c r="K2" s="30" t="s">
        <v>12</v>
      </c>
      <c r="L2" s="24"/>
      <c r="M2" s="145"/>
    </row>
    <row r="3" spans="1:17" x14ac:dyDescent="0.25">
      <c r="A3" s="4" t="s">
        <v>7</v>
      </c>
      <c r="B3" s="20">
        <v>0</v>
      </c>
      <c r="C3" s="5"/>
      <c r="D3" s="5"/>
      <c r="E3" s="74">
        <f>SUM(E5:E80)</f>
        <v>83500510</v>
      </c>
      <c r="F3" s="3">
        <f>SUM(F5:F80)</f>
        <v>92040000</v>
      </c>
      <c r="G3" s="3">
        <f>B2+E3-F3</f>
        <v>9463837</v>
      </c>
      <c r="H3" s="15">
        <f>SUM(L5:L120)</f>
        <v>25068010</v>
      </c>
      <c r="I3" s="25">
        <f>SUM(H5:H258)</f>
        <v>40958850</v>
      </c>
      <c r="J3" s="25">
        <f>SUM(I5:I258)</f>
        <v>112436160</v>
      </c>
      <c r="K3" s="25">
        <f>SUM(J4:J258)</f>
        <v>200000</v>
      </c>
      <c r="L3" s="13"/>
      <c r="M3" s="145"/>
      <c r="N3" s="5"/>
    </row>
    <row r="4" spans="1:17" x14ac:dyDescent="0.25">
      <c r="A4" s="6" t="s">
        <v>0</v>
      </c>
      <c r="B4" s="6" t="s">
        <v>15</v>
      </c>
      <c r="C4" s="6" t="s">
        <v>16</v>
      </c>
      <c r="D4" s="6" t="s">
        <v>14</v>
      </c>
      <c r="E4" s="85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44" t="s">
        <v>4</v>
      </c>
      <c r="M4" s="146" t="s">
        <v>64</v>
      </c>
    </row>
    <row r="5" spans="1:17" x14ac:dyDescent="0.25">
      <c r="A5" s="34">
        <v>43986</v>
      </c>
      <c r="B5" s="35"/>
      <c r="C5" s="36" t="s">
        <v>36</v>
      </c>
      <c r="D5" s="36" t="s">
        <v>40</v>
      </c>
      <c r="E5" s="53"/>
      <c r="F5" s="37">
        <v>500000</v>
      </c>
      <c r="G5" s="38">
        <f>B2+E5-F5</f>
        <v>17503327</v>
      </c>
      <c r="H5" s="72"/>
      <c r="I5" s="72">
        <v>500000</v>
      </c>
      <c r="J5" s="67"/>
      <c r="K5" s="37">
        <f>H5+I5-J5</f>
        <v>500000</v>
      </c>
      <c r="L5" s="38">
        <f>H5+I5+J5-F5</f>
        <v>0</v>
      </c>
      <c r="M5" s="147"/>
    </row>
    <row r="6" spans="1:17" x14ac:dyDescent="0.25">
      <c r="A6" s="34">
        <v>43988</v>
      </c>
      <c r="B6" s="35"/>
      <c r="C6" s="36" t="s">
        <v>36</v>
      </c>
      <c r="D6" s="36"/>
      <c r="E6" s="53"/>
      <c r="F6" s="37">
        <v>680000</v>
      </c>
      <c r="G6" s="38">
        <f>G5+E6-F6</f>
        <v>16823327</v>
      </c>
      <c r="H6" s="72">
        <v>40000</v>
      </c>
      <c r="I6" s="72">
        <v>640000</v>
      </c>
      <c r="J6" s="67"/>
      <c r="K6" s="37">
        <f t="shared" ref="K6:K69" si="0">H6+I6-J6</f>
        <v>680000</v>
      </c>
      <c r="L6" s="38">
        <f t="shared" ref="L6:L69" si="1">H6+I6+J6-F6</f>
        <v>0</v>
      </c>
      <c r="M6" s="147"/>
    </row>
    <row r="7" spans="1:17" x14ac:dyDescent="0.25">
      <c r="A7" s="34">
        <v>43988</v>
      </c>
      <c r="B7" s="35"/>
      <c r="C7" s="36" t="s">
        <v>36</v>
      </c>
      <c r="D7" s="36" t="s">
        <v>46</v>
      </c>
      <c r="E7" s="53"/>
      <c r="F7" s="37">
        <v>520000</v>
      </c>
      <c r="G7" s="38">
        <f t="shared" ref="G7:G70" si="2">G6+E7-F7</f>
        <v>16303327</v>
      </c>
      <c r="H7" s="72">
        <v>120000</v>
      </c>
      <c r="I7" s="72">
        <v>504000</v>
      </c>
      <c r="J7" s="67"/>
      <c r="K7" s="37">
        <f t="shared" si="0"/>
        <v>624000</v>
      </c>
      <c r="L7" s="38">
        <f t="shared" si="1"/>
        <v>104000</v>
      </c>
      <c r="M7" s="147"/>
    </row>
    <row r="8" spans="1:17" x14ac:dyDescent="0.25">
      <c r="A8" s="34">
        <v>43990</v>
      </c>
      <c r="B8" s="35"/>
      <c r="C8" s="36" t="s">
        <v>36</v>
      </c>
      <c r="D8" s="36"/>
      <c r="E8" s="53"/>
      <c r="F8" s="37">
        <v>640000</v>
      </c>
      <c r="G8" s="38">
        <f t="shared" si="2"/>
        <v>15663327</v>
      </c>
      <c r="H8" s="72">
        <v>168000</v>
      </c>
      <c r="I8" s="72">
        <v>600000</v>
      </c>
      <c r="J8" s="67"/>
      <c r="K8" s="37">
        <f t="shared" si="0"/>
        <v>768000</v>
      </c>
      <c r="L8" s="38">
        <f t="shared" si="1"/>
        <v>128000</v>
      </c>
      <c r="M8" s="147">
        <f t="shared" ref="M8:M69" si="3">F8*0.2</f>
        <v>128000</v>
      </c>
    </row>
    <row r="9" spans="1:17" x14ac:dyDescent="0.25">
      <c r="A9" s="34">
        <v>43992</v>
      </c>
      <c r="B9" s="35"/>
      <c r="C9" s="36" t="s">
        <v>36</v>
      </c>
      <c r="D9" s="36" t="s">
        <v>41</v>
      </c>
      <c r="E9" s="53"/>
      <c r="F9" s="37">
        <v>1880000</v>
      </c>
      <c r="G9" s="38">
        <f t="shared" si="2"/>
        <v>13783327</v>
      </c>
      <c r="H9" s="72">
        <v>877000</v>
      </c>
      <c r="I9" s="72">
        <v>1148000</v>
      </c>
      <c r="J9" s="67">
        <v>200000</v>
      </c>
      <c r="K9" s="37">
        <f t="shared" si="0"/>
        <v>1825000</v>
      </c>
      <c r="L9" s="38">
        <f t="shared" si="1"/>
        <v>345000</v>
      </c>
      <c r="M9" s="147">
        <f t="shared" si="3"/>
        <v>376000</v>
      </c>
      <c r="N9" s="135" t="s">
        <v>57</v>
      </c>
      <c r="O9" s="135"/>
      <c r="P9" s="135"/>
      <c r="Q9" s="135"/>
    </row>
    <row r="10" spans="1:17" x14ac:dyDescent="0.25">
      <c r="A10" s="34">
        <v>43993</v>
      </c>
      <c r="B10" s="35"/>
      <c r="C10" s="36" t="s">
        <v>36</v>
      </c>
      <c r="D10" s="36" t="s">
        <v>56</v>
      </c>
      <c r="E10" s="53"/>
      <c r="F10" s="37">
        <v>860000</v>
      </c>
      <c r="G10" s="38">
        <f t="shared" si="2"/>
        <v>12923327</v>
      </c>
      <c r="H10" s="72">
        <v>798000</v>
      </c>
      <c r="I10" s="72">
        <v>240000</v>
      </c>
      <c r="J10" s="67"/>
      <c r="K10" s="37">
        <f t="shared" si="0"/>
        <v>1038000</v>
      </c>
      <c r="L10" s="38">
        <f t="shared" si="1"/>
        <v>178000</v>
      </c>
      <c r="M10" s="147">
        <f t="shared" si="3"/>
        <v>172000</v>
      </c>
    </row>
    <row r="11" spans="1:17" x14ac:dyDescent="0.25">
      <c r="A11" s="34">
        <v>43995</v>
      </c>
      <c r="B11" s="35"/>
      <c r="C11" s="36" t="s">
        <v>36</v>
      </c>
      <c r="D11" s="36" t="s">
        <v>56</v>
      </c>
      <c r="E11" s="53"/>
      <c r="F11" s="37">
        <v>380000</v>
      </c>
      <c r="G11" s="38">
        <f>G10+E11-F11</f>
        <v>12543327</v>
      </c>
      <c r="H11" s="72"/>
      <c r="I11" s="72">
        <v>456000</v>
      </c>
      <c r="J11" s="67"/>
      <c r="K11" s="37">
        <f t="shared" si="0"/>
        <v>456000</v>
      </c>
      <c r="L11" s="38">
        <f t="shared" si="1"/>
        <v>76000</v>
      </c>
      <c r="M11" s="147">
        <f t="shared" si="3"/>
        <v>76000</v>
      </c>
    </row>
    <row r="12" spans="1:17" x14ac:dyDescent="0.25">
      <c r="A12" s="34">
        <v>43997</v>
      </c>
      <c r="B12" s="35"/>
      <c r="C12" s="36" t="s">
        <v>36</v>
      </c>
      <c r="D12" s="36" t="s">
        <v>51</v>
      </c>
      <c r="E12" s="53"/>
      <c r="F12" s="37">
        <v>1300000</v>
      </c>
      <c r="G12" s="38">
        <f t="shared" si="2"/>
        <v>11243327</v>
      </c>
      <c r="H12" s="72">
        <v>350000</v>
      </c>
      <c r="I12" s="72">
        <v>1220000</v>
      </c>
      <c r="J12" s="67"/>
      <c r="K12" s="37">
        <f t="shared" si="0"/>
        <v>1570000</v>
      </c>
      <c r="L12" s="38">
        <f t="shared" si="1"/>
        <v>270000</v>
      </c>
      <c r="M12" s="147">
        <f t="shared" si="3"/>
        <v>260000</v>
      </c>
    </row>
    <row r="13" spans="1:17" x14ac:dyDescent="0.25">
      <c r="A13" s="34">
        <v>43999</v>
      </c>
      <c r="B13" s="35"/>
      <c r="C13" s="36" t="s">
        <v>35</v>
      </c>
      <c r="D13" s="36"/>
      <c r="E13" s="53">
        <v>4500027</v>
      </c>
      <c r="F13" s="37"/>
      <c r="G13" s="38">
        <f t="shared" si="2"/>
        <v>15743354</v>
      </c>
      <c r="H13" s="72"/>
      <c r="I13" s="72"/>
      <c r="J13" s="67"/>
      <c r="K13" s="37">
        <f t="shared" si="0"/>
        <v>0</v>
      </c>
      <c r="L13" s="38">
        <f t="shared" si="1"/>
        <v>0</v>
      </c>
      <c r="M13" s="147">
        <f t="shared" si="3"/>
        <v>0</v>
      </c>
    </row>
    <row r="14" spans="1:17" x14ac:dyDescent="0.25">
      <c r="A14" s="34">
        <v>43999</v>
      </c>
      <c r="B14" s="35"/>
      <c r="C14" s="36" t="s">
        <v>36</v>
      </c>
      <c r="D14" s="36" t="s">
        <v>56</v>
      </c>
      <c r="E14" s="53"/>
      <c r="F14" s="37">
        <v>540000</v>
      </c>
      <c r="G14" s="38">
        <f t="shared" si="2"/>
        <v>15203354</v>
      </c>
      <c r="H14" s="72">
        <v>192000</v>
      </c>
      <c r="I14" s="72">
        <v>456000</v>
      </c>
      <c r="J14" s="67"/>
      <c r="K14" s="37">
        <f t="shared" si="0"/>
        <v>648000</v>
      </c>
      <c r="L14" s="38">
        <f t="shared" si="1"/>
        <v>108000</v>
      </c>
      <c r="M14" s="147">
        <f t="shared" si="3"/>
        <v>108000</v>
      </c>
    </row>
    <row r="15" spans="1:17" x14ac:dyDescent="0.25">
      <c r="A15" s="34">
        <v>44000</v>
      </c>
      <c r="B15" s="35"/>
      <c r="C15" s="36" t="s">
        <v>36</v>
      </c>
      <c r="D15" s="36" t="s">
        <v>56</v>
      </c>
      <c r="E15" s="53"/>
      <c r="F15" s="37">
        <v>860000</v>
      </c>
      <c r="G15" s="38">
        <f t="shared" si="2"/>
        <v>14343354</v>
      </c>
      <c r="H15" s="72">
        <v>827400</v>
      </c>
      <c r="I15" s="53">
        <v>240000</v>
      </c>
      <c r="J15" s="67"/>
      <c r="K15" s="37">
        <f t="shared" si="0"/>
        <v>1067400</v>
      </c>
      <c r="L15" s="38">
        <f t="shared" si="1"/>
        <v>207400</v>
      </c>
      <c r="M15" s="147">
        <f t="shared" si="3"/>
        <v>172000</v>
      </c>
    </row>
    <row r="16" spans="1:17" x14ac:dyDescent="0.25">
      <c r="A16" s="10">
        <v>44001</v>
      </c>
      <c r="B16" s="22"/>
      <c r="C16" s="36" t="s">
        <v>36</v>
      </c>
      <c r="D16" s="1" t="s">
        <v>39</v>
      </c>
      <c r="E16" s="11"/>
      <c r="F16" s="37">
        <v>1180000</v>
      </c>
      <c r="G16" s="38">
        <f t="shared" si="2"/>
        <v>13163354</v>
      </c>
      <c r="H16" s="72">
        <v>313700</v>
      </c>
      <c r="I16" s="53">
        <v>1104000</v>
      </c>
      <c r="J16" s="67"/>
      <c r="K16" s="37">
        <f t="shared" si="0"/>
        <v>1417700</v>
      </c>
      <c r="L16" s="38">
        <f t="shared" si="1"/>
        <v>237700</v>
      </c>
      <c r="M16" s="147">
        <f t="shared" si="3"/>
        <v>236000</v>
      </c>
    </row>
    <row r="17" spans="1:14" x14ac:dyDescent="0.25">
      <c r="A17" s="10">
        <v>44002</v>
      </c>
      <c r="B17" s="22"/>
      <c r="C17" s="1" t="s">
        <v>36</v>
      </c>
      <c r="D17" s="1" t="s">
        <v>46</v>
      </c>
      <c r="E17" s="40"/>
      <c r="F17" s="11">
        <v>1620000</v>
      </c>
      <c r="G17" s="2">
        <f t="shared" si="2"/>
        <v>11543354</v>
      </c>
      <c r="H17" s="73">
        <v>603000</v>
      </c>
      <c r="I17" s="40">
        <v>1440000</v>
      </c>
      <c r="J17" s="67"/>
      <c r="K17" s="11">
        <f t="shared" si="0"/>
        <v>2043000</v>
      </c>
      <c r="L17" s="2">
        <f t="shared" si="1"/>
        <v>423000</v>
      </c>
      <c r="M17" s="147">
        <f t="shared" si="3"/>
        <v>324000</v>
      </c>
    </row>
    <row r="18" spans="1:14" x14ac:dyDescent="0.25">
      <c r="A18" s="10">
        <v>44004</v>
      </c>
      <c r="B18" s="22"/>
      <c r="C18" s="1" t="s">
        <v>36</v>
      </c>
      <c r="D18" s="1"/>
      <c r="E18" s="40"/>
      <c r="F18" s="11">
        <v>540000</v>
      </c>
      <c r="G18" s="2">
        <f t="shared" si="2"/>
        <v>11003354</v>
      </c>
      <c r="H18" s="73">
        <v>504000</v>
      </c>
      <c r="I18" s="40">
        <v>288000</v>
      </c>
      <c r="J18" s="67"/>
      <c r="K18" s="11">
        <f t="shared" si="0"/>
        <v>792000</v>
      </c>
      <c r="L18" s="2">
        <f t="shared" si="1"/>
        <v>252000</v>
      </c>
      <c r="M18" s="147">
        <f t="shared" si="3"/>
        <v>108000</v>
      </c>
    </row>
    <row r="19" spans="1:14" x14ac:dyDescent="0.25">
      <c r="A19" s="10">
        <v>44005</v>
      </c>
      <c r="B19" s="22"/>
      <c r="C19" s="1" t="s">
        <v>36</v>
      </c>
      <c r="D19" s="1" t="s">
        <v>82</v>
      </c>
      <c r="E19" s="40"/>
      <c r="F19" s="11">
        <v>960000</v>
      </c>
      <c r="G19" s="2">
        <f t="shared" si="2"/>
        <v>10043354</v>
      </c>
      <c r="H19" s="73">
        <v>192000</v>
      </c>
      <c r="I19" s="40">
        <v>960000</v>
      </c>
      <c r="J19" s="67"/>
      <c r="K19" s="11">
        <f t="shared" si="0"/>
        <v>1152000</v>
      </c>
      <c r="L19" s="2">
        <f t="shared" si="1"/>
        <v>192000</v>
      </c>
      <c r="M19" s="147">
        <f t="shared" si="3"/>
        <v>192000</v>
      </c>
    </row>
    <row r="20" spans="1:14" x14ac:dyDescent="0.25">
      <c r="A20" s="10">
        <v>44006</v>
      </c>
      <c r="B20" s="22"/>
      <c r="C20" s="1" t="s">
        <v>36</v>
      </c>
      <c r="D20" s="1" t="s">
        <v>41</v>
      </c>
      <c r="E20" s="40"/>
      <c r="F20" s="11">
        <v>640000</v>
      </c>
      <c r="G20" s="2">
        <f t="shared" si="2"/>
        <v>9403354</v>
      </c>
      <c r="H20" s="73">
        <v>201750</v>
      </c>
      <c r="I20" s="40">
        <v>566260</v>
      </c>
      <c r="J20" s="67"/>
      <c r="K20" s="11">
        <f t="shared" si="0"/>
        <v>768010</v>
      </c>
      <c r="L20" s="2">
        <f t="shared" si="1"/>
        <v>128010</v>
      </c>
      <c r="M20" s="147">
        <f t="shared" si="3"/>
        <v>128000</v>
      </c>
    </row>
    <row r="21" spans="1:14" x14ac:dyDescent="0.25">
      <c r="A21" s="10">
        <v>44008</v>
      </c>
      <c r="B21" s="22"/>
      <c r="C21" s="1" t="s">
        <v>36</v>
      </c>
      <c r="D21" s="1" t="s">
        <v>87</v>
      </c>
      <c r="E21" s="40"/>
      <c r="F21" s="11">
        <v>440000</v>
      </c>
      <c r="G21" s="2">
        <f t="shared" si="2"/>
        <v>8963354</v>
      </c>
      <c r="H21" s="73">
        <v>408000</v>
      </c>
      <c r="I21" s="40">
        <v>120000</v>
      </c>
      <c r="J21" s="67"/>
      <c r="K21" s="11">
        <f t="shared" si="0"/>
        <v>528000</v>
      </c>
      <c r="L21" s="2">
        <f t="shared" si="1"/>
        <v>88000</v>
      </c>
      <c r="M21" s="147">
        <f t="shared" si="3"/>
        <v>88000</v>
      </c>
    </row>
    <row r="22" spans="1:14" x14ac:dyDescent="0.25">
      <c r="A22" s="10">
        <v>44009</v>
      </c>
      <c r="B22" s="22"/>
      <c r="C22" s="1" t="s">
        <v>36</v>
      </c>
      <c r="D22" s="1" t="s">
        <v>46</v>
      </c>
      <c r="E22" s="40"/>
      <c r="F22" s="11">
        <v>2000000</v>
      </c>
      <c r="G22" s="2">
        <f t="shared" si="2"/>
        <v>6963354</v>
      </c>
      <c r="H22" s="73">
        <v>942000</v>
      </c>
      <c r="I22" s="40">
        <v>1464000</v>
      </c>
      <c r="J22" s="67"/>
      <c r="K22" s="11">
        <f t="shared" si="0"/>
        <v>2406000</v>
      </c>
      <c r="L22" s="2">
        <f t="shared" si="1"/>
        <v>406000</v>
      </c>
      <c r="M22" s="147">
        <f t="shared" si="3"/>
        <v>400000</v>
      </c>
    </row>
    <row r="23" spans="1:14" x14ac:dyDescent="0.25">
      <c r="A23" s="10">
        <v>44011</v>
      </c>
      <c r="B23" s="22"/>
      <c r="C23" s="1" t="s">
        <v>36</v>
      </c>
      <c r="D23" s="1" t="s">
        <v>46</v>
      </c>
      <c r="E23" s="40"/>
      <c r="F23" s="11">
        <v>880000</v>
      </c>
      <c r="G23" s="2">
        <f t="shared" si="2"/>
        <v>6083354</v>
      </c>
      <c r="H23" s="73">
        <v>264000</v>
      </c>
      <c r="I23" s="40">
        <v>792000</v>
      </c>
      <c r="J23" s="67"/>
      <c r="K23" s="11">
        <f t="shared" si="0"/>
        <v>1056000</v>
      </c>
      <c r="L23" s="2">
        <f t="shared" si="1"/>
        <v>176000</v>
      </c>
      <c r="M23" s="147">
        <f t="shared" si="3"/>
        <v>176000</v>
      </c>
    </row>
    <row r="24" spans="1:14" x14ac:dyDescent="0.25">
      <c r="A24" s="10">
        <v>44013</v>
      </c>
      <c r="B24" s="22"/>
      <c r="C24" s="1" t="s">
        <v>35</v>
      </c>
      <c r="D24" s="1"/>
      <c r="E24" s="53">
        <v>4500027</v>
      </c>
      <c r="F24" s="11"/>
      <c r="G24" s="2">
        <f t="shared" si="2"/>
        <v>10583381</v>
      </c>
      <c r="H24" s="73"/>
      <c r="I24" s="40"/>
      <c r="J24" s="67"/>
      <c r="K24" s="11">
        <f t="shared" si="0"/>
        <v>0</v>
      </c>
      <c r="L24" s="2">
        <f t="shared" si="1"/>
        <v>0</v>
      </c>
      <c r="M24" s="147">
        <f t="shared" si="3"/>
        <v>0</v>
      </c>
    </row>
    <row r="25" spans="1:14" x14ac:dyDescent="0.25">
      <c r="A25" s="10">
        <v>44013</v>
      </c>
      <c r="B25" s="22"/>
      <c r="C25" s="1" t="s">
        <v>36</v>
      </c>
      <c r="D25" s="1"/>
      <c r="E25" s="40"/>
      <c r="F25" s="11">
        <v>1000000</v>
      </c>
      <c r="G25" s="2">
        <f t="shared" si="2"/>
        <v>9583381</v>
      </c>
      <c r="H25" s="73">
        <v>203000</v>
      </c>
      <c r="I25" s="40">
        <v>1008000</v>
      </c>
      <c r="J25" s="67"/>
      <c r="K25" s="11">
        <f t="shared" si="0"/>
        <v>1211000</v>
      </c>
      <c r="L25" s="2">
        <f t="shared" si="1"/>
        <v>211000</v>
      </c>
      <c r="M25" s="147">
        <f t="shared" si="3"/>
        <v>200000</v>
      </c>
    </row>
    <row r="26" spans="1:14" x14ac:dyDescent="0.25">
      <c r="A26" s="10">
        <v>44015</v>
      </c>
      <c r="B26" s="22"/>
      <c r="C26" s="1" t="s">
        <v>36</v>
      </c>
      <c r="D26" s="1" t="s">
        <v>46</v>
      </c>
      <c r="E26" s="40"/>
      <c r="F26" s="11">
        <v>900000</v>
      </c>
      <c r="G26" s="2">
        <f t="shared" si="2"/>
        <v>8683381</v>
      </c>
      <c r="H26" s="73">
        <v>245000</v>
      </c>
      <c r="I26" s="40">
        <v>1008000</v>
      </c>
      <c r="J26" s="67"/>
      <c r="K26" s="11">
        <f t="shared" si="0"/>
        <v>1253000</v>
      </c>
      <c r="L26" s="2">
        <f t="shared" si="1"/>
        <v>353000</v>
      </c>
      <c r="M26" s="147">
        <f t="shared" si="3"/>
        <v>180000</v>
      </c>
      <c r="N26" t="s">
        <v>93</v>
      </c>
    </row>
    <row r="27" spans="1:14" x14ac:dyDescent="0.25">
      <c r="A27" s="10">
        <v>44016</v>
      </c>
      <c r="B27" s="22"/>
      <c r="C27" s="1" t="s">
        <v>36</v>
      </c>
      <c r="D27" s="1" t="s">
        <v>49</v>
      </c>
      <c r="E27" s="40"/>
      <c r="F27" s="11">
        <v>1880000</v>
      </c>
      <c r="G27" s="2">
        <f t="shared" si="2"/>
        <v>6803381</v>
      </c>
      <c r="H27" s="73">
        <v>375000</v>
      </c>
      <c r="I27" s="40">
        <v>1896000</v>
      </c>
      <c r="J27" s="67"/>
      <c r="K27" s="11">
        <f t="shared" si="0"/>
        <v>2271000</v>
      </c>
      <c r="L27" s="2">
        <f t="shared" si="1"/>
        <v>391000</v>
      </c>
      <c r="M27" s="147">
        <f t="shared" si="3"/>
        <v>376000</v>
      </c>
    </row>
    <row r="28" spans="1:14" x14ac:dyDescent="0.25">
      <c r="A28" s="10">
        <v>44019</v>
      </c>
      <c r="B28" s="22"/>
      <c r="C28" s="1" t="s">
        <v>36</v>
      </c>
      <c r="D28" s="1" t="s">
        <v>77</v>
      </c>
      <c r="E28" s="40"/>
      <c r="F28" s="11">
        <v>1540000</v>
      </c>
      <c r="G28" s="2">
        <f t="shared" si="2"/>
        <v>5263381</v>
      </c>
      <c r="H28" s="73">
        <v>144000</v>
      </c>
      <c r="I28" s="40">
        <v>1704000</v>
      </c>
      <c r="J28" s="67"/>
      <c r="K28" s="11">
        <f t="shared" si="0"/>
        <v>1848000</v>
      </c>
      <c r="L28" s="2">
        <f t="shared" si="1"/>
        <v>308000</v>
      </c>
      <c r="M28" s="147">
        <f t="shared" si="3"/>
        <v>308000</v>
      </c>
    </row>
    <row r="29" spans="1:14" x14ac:dyDescent="0.25">
      <c r="A29" s="10">
        <v>44021</v>
      </c>
      <c r="B29" s="22"/>
      <c r="C29" s="1" t="s">
        <v>36</v>
      </c>
      <c r="D29" s="1" t="s">
        <v>103</v>
      </c>
      <c r="E29" s="40"/>
      <c r="F29" s="11">
        <v>1820000</v>
      </c>
      <c r="G29" s="2">
        <f t="shared" si="2"/>
        <v>3443381</v>
      </c>
      <c r="H29" s="73">
        <v>170000</v>
      </c>
      <c r="I29" s="40">
        <v>2016000</v>
      </c>
      <c r="J29" s="67"/>
      <c r="K29" s="11">
        <f t="shared" si="0"/>
        <v>2186000</v>
      </c>
      <c r="L29" s="2">
        <f t="shared" si="1"/>
        <v>366000</v>
      </c>
      <c r="M29" s="147">
        <f t="shared" si="3"/>
        <v>364000</v>
      </c>
    </row>
    <row r="30" spans="1:14" x14ac:dyDescent="0.25">
      <c r="A30" s="10">
        <v>44022</v>
      </c>
      <c r="B30" s="22"/>
      <c r="C30" s="1" t="s">
        <v>35</v>
      </c>
      <c r="D30" s="1"/>
      <c r="E30" s="40">
        <v>4500027</v>
      </c>
      <c r="F30" s="11"/>
      <c r="G30" s="2">
        <f t="shared" si="2"/>
        <v>7943408</v>
      </c>
      <c r="H30" s="73"/>
      <c r="I30" s="40"/>
      <c r="J30" s="67"/>
      <c r="K30" s="11"/>
      <c r="L30" s="2"/>
      <c r="M30" s="147"/>
    </row>
    <row r="31" spans="1:14" x14ac:dyDescent="0.25">
      <c r="A31" s="10">
        <v>44023</v>
      </c>
      <c r="B31" s="22"/>
      <c r="C31" s="1" t="s">
        <v>36</v>
      </c>
      <c r="D31" s="1" t="s">
        <v>48</v>
      </c>
      <c r="E31" s="40"/>
      <c r="F31" s="11">
        <v>2380000</v>
      </c>
      <c r="G31" s="2">
        <v>5563408</v>
      </c>
      <c r="H31" s="73">
        <v>274000</v>
      </c>
      <c r="I31" s="40">
        <v>2414000</v>
      </c>
      <c r="J31" s="67"/>
      <c r="K31" s="11">
        <f t="shared" si="0"/>
        <v>2688000</v>
      </c>
      <c r="L31" s="2">
        <f t="shared" si="1"/>
        <v>308000</v>
      </c>
      <c r="M31" s="147">
        <f t="shared" si="3"/>
        <v>476000</v>
      </c>
    </row>
    <row r="32" spans="1:14" x14ac:dyDescent="0.25">
      <c r="A32" s="10">
        <v>44025</v>
      </c>
      <c r="B32" s="22"/>
      <c r="C32" s="1" t="s">
        <v>36</v>
      </c>
      <c r="D32" s="1" t="s">
        <v>79</v>
      </c>
      <c r="E32" s="40"/>
      <c r="F32" s="11">
        <v>1260000</v>
      </c>
      <c r="G32" s="2">
        <f t="shared" si="2"/>
        <v>4303408</v>
      </c>
      <c r="H32" s="73">
        <v>371000</v>
      </c>
      <c r="I32" s="40">
        <v>1044000</v>
      </c>
      <c r="J32" s="67"/>
      <c r="K32" s="11">
        <f t="shared" si="0"/>
        <v>1415000</v>
      </c>
      <c r="L32" s="2">
        <f t="shared" si="1"/>
        <v>155000</v>
      </c>
      <c r="M32" s="147">
        <f t="shared" si="3"/>
        <v>252000</v>
      </c>
      <c r="N32" t="s">
        <v>107</v>
      </c>
    </row>
    <row r="33" spans="1:13" x14ac:dyDescent="0.25">
      <c r="A33" s="10">
        <v>44026</v>
      </c>
      <c r="B33" s="22"/>
      <c r="C33" s="1" t="s">
        <v>36</v>
      </c>
      <c r="D33" s="1"/>
      <c r="E33" s="40"/>
      <c r="F33" s="11">
        <v>1460000</v>
      </c>
      <c r="G33" s="2">
        <f t="shared" si="2"/>
        <v>2843408</v>
      </c>
      <c r="H33" s="73">
        <v>192000</v>
      </c>
      <c r="I33" s="40">
        <v>1560000</v>
      </c>
      <c r="J33" s="67"/>
      <c r="K33" s="11">
        <f t="shared" si="0"/>
        <v>1752000</v>
      </c>
      <c r="L33" s="2">
        <f t="shared" si="1"/>
        <v>292000</v>
      </c>
      <c r="M33" s="147">
        <f t="shared" si="3"/>
        <v>292000</v>
      </c>
    </row>
    <row r="34" spans="1:13" x14ac:dyDescent="0.25">
      <c r="A34" s="10">
        <v>44027</v>
      </c>
      <c r="B34" s="22"/>
      <c r="C34" s="1" t="s">
        <v>35</v>
      </c>
      <c r="D34" s="1"/>
      <c r="E34" s="11">
        <v>10000062</v>
      </c>
      <c r="F34" s="11"/>
      <c r="G34" s="2">
        <f t="shared" si="2"/>
        <v>12843470</v>
      </c>
      <c r="H34" s="73"/>
      <c r="I34" s="40"/>
      <c r="J34" s="67"/>
      <c r="K34" s="11">
        <f t="shared" si="0"/>
        <v>0</v>
      </c>
      <c r="L34" s="2">
        <f t="shared" si="1"/>
        <v>0</v>
      </c>
      <c r="M34" s="147">
        <f t="shared" si="3"/>
        <v>0</v>
      </c>
    </row>
    <row r="35" spans="1:13" x14ac:dyDescent="0.25">
      <c r="A35" s="10">
        <v>44027</v>
      </c>
      <c r="B35" s="22"/>
      <c r="C35" s="1" t="s">
        <v>36</v>
      </c>
      <c r="D35" s="1"/>
      <c r="E35" s="40"/>
      <c r="F35" s="11">
        <v>240000</v>
      </c>
      <c r="G35" s="2">
        <f t="shared" si="2"/>
        <v>12603470</v>
      </c>
      <c r="H35" s="73">
        <v>96000</v>
      </c>
      <c r="I35" s="40">
        <v>192000</v>
      </c>
      <c r="J35" s="67"/>
      <c r="K35" s="11">
        <f t="shared" si="0"/>
        <v>288000</v>
      </c>
      <c r="L35" s="2">
        <f t="shared" si="1"/>
        <v>48000</v>
      </c>
      <c r="M35" s="147">
        <f t="shared" si="3"/>
        <v>48000</v>
      </c>
    </row>
    <row r="36" spans="1:13" x14ac:dyDescent="0.25">
      <c r="A36" s="10">
        <v>44028</v>
      </c>
      <c r="B36" s="22"/>
      <c r="C36" s="1" t="s">
        <v>36</v>
      </c>
      <c r="D36" s="1" t="s">
        <v>63</v>
      </c>
      <c r="E36" s="40"/>
      <c r="F36" s="11">
        <v>1020000</v>
      </c>
      <c r="G36" s="2">
        <f t="shared" si="2"/>
        <v>11583470</v>
      </c>
      <c r="H36" s="73">
        <v>96000</v>
      </c>
      <c r="I36" s="40">
        <v>1108000</v>
      </c>
      <c r="J36" s="67"/>
      <c r="K36" s="11">
        <f t="shared" si="0"/>
        <v>1204000</v>
      </c>
      <c r="L36" s="2">
        <f t="shared" si="1"/>
        <v>184000</v>
      </c>
      <c r="M36" s="147">
        <f t="shared" si="3"/>
        <v>204000</v>
      </c>
    </row>
    <row r="37" spans="1:13" x14ac:dyDescent="0.25">
      <c r="A37" s="10">
        <v>44030</v>
      </c>
      <c r="B37" s="22"/>
      <c r="C37" s="1" t="s">
        <v>36</v>
      </c>
      <c r="D37" s="1" t="s">
        <v>77</v>
      </c>
      <c r="E37" s="40"/>
      <c r="F37" s="11">
        <v>2700000</v>
      </c>
      <c r="G37" s="2">
        <f t="shared" si="2"/>
        <v>8883470</v>
      </c>
      <c r="H37" s="73">
        <v>216000</v>
      </c>
      <c r="I37" s="40">
        <v>3024000</v>
      </c>
      <c r="J37" s="67"/>
      <c r="K37" s="11">
        <f t="shared" si="0"/>
        <v>3240000</v>
      </c>
      <c r="L37" s="2">
        <f t="shared" si="1"/>
        <v>540000</v>
      </c>
      <c r="M37" s="147">
        <f t="shared" si="3"/>
        <v>540000</v>
      </c>
    </row>
    <row r="38" spans="1:13" x14ac:dyDescent="0.25">
      <c r="A38" s="16">
        <v>44031</v>
      </c>
      <c r="B38" s="22"/>
      <c r="C38" s="1" t="s">
        <v>36</v>
      </c>
      <c r="D38" s="17" t="s">
        <v>46</v>
      </c>
      <c r="E38" s="75"/>
      <c r="F38" s="18">
        <v>1340000</v>
      </c>
      <c r="G38" s="19">
        <f t="shared" si="2"/>
        <v>7543470</v>
      </c>
      <c r="H38" s="74">
        <v>247000</v>
      </c>
      <c r="I38" s="75">
        <v>1368000</v>
      </c>
      <c r="J38" s="67"/>
      <c r="K38" s="11">
        <f t="shared" si="0"/>
        <v>1615000</v>
      </c>
      <c r="L38" s="2">
        <f>F38*0.2</f>
        <v>268000</v>
      </c>
      <c r="M38" s="147">
        <f t="shared" si="3"/>
        <v>268000</v>
      </c>
    </row>
    <row r="39" spans="1:13" x14ac:dyDescent="0.25">
      <c r="A39" s="10">
        <v>44033</v>
      </c>
      <c r="B39" s="22"/>
      <c r="C39" s="1" t="s">
        <v>36</v>
      </c>
      <c r="D39" s="1" t="s">
        <v>51</v>
      </c>
      <c r="E39" s="40"/>
      <c r="F39" s="11">
        <v>1480000</v>
      </c>
      <c r="G39" s="2">
        <f t="shared" si="2"/>
        <v>6063470</v>
      </c>
      <c r="H39" s="73">
        <v>323000</v>
      </c>
      <c r="I39" s="40">
        <v>1573000</v>
      </c>
      <c r="J39" s="67"/>
      <c r="K39" s="11">
        <f t="shared" si="0"/>
        <v>1896000</v>
      </c>
      <c r="L39" s="2">
        <f t="shared" si="1"/>
        <v>416000</v>
      </c>
      <c r="M39" s="147">
        <f t="shared" si="3"/>
        <v>296000</v>
      </c>
    </row>
    <row r="40" spans="1:13" x14ac:dyDescent="0.25">
      <c r="A40" s="10">
        <v>44035</v>
      </c>
      <c r="B40" s="22"/>
      <c r="C40" s="1" t="s">
        <v>35</v>
      </c>
      <c r="D40" s="1"/>
      <c r="E40" s="40">
        <v>10000060</v>
      </c>
      <c r="F40" s="11"/>
      <c r="G40" s="2">
        <f t="shared" si="2"/>
        <v>16063530</v>
      </c>
      <c r="H40" s="73"/>
      <c r="I40" s="40"/>
      <c r="J40" s="67"/>
      <c r="K40" s="11">
        <f t="shared" si="0"/>
        <v>0</v>
      </c>
      <c r="L40" s="2">
        <f t="shared" si="1"/>
        <v>0</v>
      </c>
      <c r="M40" s="147">
        <f t="shared" si="3"/>
        <v>0</v>
      </c>
    </row>
    <row r="41" spans="1:13" x14ac:dyDescent="0.25">
      <c r="A41" s="10">
        <v>44035</v>
      </c>
      <c r="B41" s="22"/>
      <c r="C41" s="1" t="s">
        <v>36</v>
      </c>
      <c r="D41" s="1" t="s">
        <v>129</v>
      </c>
      <c r="E41" s="40"/>
      <c r="F41" s="11">
        <v>2500000</v>
      </c>
      <c r="G41" s="2">
        <f t="shared" si="2"/>
        <v>13563530</v>
      </c>
      <c r="H41" s="73">
        <v>484000</v>
      </c>
      <c r="I41" s="40">
        <v>2516000</v>
      </c>
      <c r="J41" s="67"/>
      <c r="K41" s="11">
        <f t="shared" si="0"/>
        <v>3000000</v>
      </c>
      <c r="L41" s="2">
        <f t="shared" si="1"/>
        <v>500000</v>
      </c>
      <c r="M41" s="147">
        <f t="shared" si="3"/>
        <v>500000</v>
      </c>
    </row>
    <row r="42" spans="1:13" x14ac:dyDescent="0.25">
      <c r="A42" s="10">
        <v>44036</v>
      </c>
      <c r="B42" s="22"/>
      <c r="C42" s="1" t="s">
        <v>36</v>
      </c>
      <c r="D42" s="1" t="s">
        <v>63</v>
      </c>
      <c r="E42" s="40"/>
      <c r="F42" s="11">
        <v>600000</v>
      </c>
      <c r="G42" s="2">
        <f t="shared" si="2"/>
        <v>12963530</v>
      </c>
      <c r="H42" s="73">
        <v>24000</v>
      </c>
      <c r="I42" s="40">
        <v>696000</v>
      </c>
      <c r="J42" s="67"/>
      <c r="K42" s="11">
        <f t="shared" si="0"/>
        <v>720000</v>
      </c>
      <c r="L42" s="2">
        <f t="shared" si="1"/>
        <v>120000</v>
      </c>
      <c r="M42" s="147">
        <f t="shared" si="3"/>
        <v>120000</v>
      </c>
    </row>
    <row r="43" spans="1:13" x14ac:dyDescent="0.25">
      <c r="A43" s="10">
        <v>44037</v>
      </c>
      <c r="B43" s="22"/>
      <c r="C43" s="1" t="s">
        <v>35</v>
      </c>
      <c r="D43" s="1" t="s">
        <v>46</v>
      </c>
      <c r="E43" s="40"/>
      <c r="F43" s="11">
        <v>2240000</v>
      </c>
      <c r="G43" s="2">
        <f t="shared" si="2"/>
        <v>10723530</v>
      </c>
      <c r="H43" s="73">
        <v>1464000</v>
      </c>
      <c r="I43" s="40">
        <v>1224000</v>
      </c>
      <c r="J43" s="67"/>
      <c r="K43" s="11">
        <f t="shared" si="0"/>
        <v>2688000</v>
      </c>
      <c r="L43" s="2">
        <f t="shared" si="1"/>
        <v>448000</v>
      </c>
      <c r="M43" s="147">
        <f t="shared" si="3"/>
        <v>448000</v>
      </c>
    </row>
    <row r="44" spans="1:13" x14ac:dyDescent="0.25">
      <c r="A44" s="10">
        <v>44038</v>
      </c>
      <c r="B44" s="22"/>
      <c r="C44" s="1" t="s">
        <v>36</v>
      </c>
      <c r="D44" s="1" t="s">
        <v>46</v>
      </c>
      <c r="E44" s="40"/>
      <c r="F44" s="11">
        <v>1260000</v>
      </c>
      <c r="G44" s="2">
        <f t="shared" si="2"/>
        <v>9463530</v>
      </c>
      <c r="H44" s="73">
        <v>288000</v>
      </c>
      <c r="I44" s="40">
        <v>1224000</v>
      </c>
      <c r="J44" s="67"/>
      <c r="K44" s="11">
        <f t="shared" si="0"/>
        <v>1512000</v>
      </c>
      <c r="L44" s="2">
        <f t="shared" si="1"/>
        <v>252000</v>
      </c>
      <c r="M44" s="147">
        <f t="shared" si="3"/>
        <v>252000</v>
      </c>
    </row>
    <row r="45" spans="1:13" x14ac:dyDescent="0.25">
      <c r="A45" s="10">
        <v>44039</v>
      </c>
      <c r="B45" s="22"/>
      <c r="C45" s="1" t="s">
        <v>36</v>
      </c>
      <c r="D45" s="1" t="s">
        <v>77</v>
      </c>
      <c r="E45" s="40"/>
      <c r="F45" s="11">
        <v>1280000</v>
      </c>
      <c r="G45" s="2">
        <f t="shared" si="2"/>
        <v>8183530</v>
      </c>
      <c r="H45" s="73">
        <v>265000</v>
      </c>
      <c r="I45" s="40">
        <v>1272000</v>
      </c>
      <c r="J45" s="67"/>
      <c r="K45" s="11">
        <f t="shared" si="0"/>
        <v>1537000</v>
      </c>
      <c r="L45" s="2">
        <f t="shared" si="1"/>
        <v>257000</v>
      </c>
      <c r="M45" s="147">
        <f t="shared" si="3"/>
        <v>256000</v>
      </c>
    </row>
    <row r="46" spans="1:13" x14ac:dyDescent="0.25">
      <c r="A46" s="10">
        <v>44040</v>
      </c>
      <c r="B46" s="22"/>
      <c r="C46" s="1" t="s">
        <v>36</v>
      </c>
      <c r="D46" s="1" t="s">
        <v>39</v>
      </c>
      <c r="E46" s="40"/>
      <c r="F46" s="11">
        <v>1240000</v>
      </c>
      <c r="G46" s="2">
        <f t="shared" si="2"/>
        <v>6943530</v>
      </c>
      <c r="H46" s="73">
        <v>270000</v>
      </c>
      <c r="I46" s="40">
        <v>1242000</v>
      </c>
      <c r="J46" s="67"/>
      <c r="K46" s="11">
        <f t="shared" si="0"/>
        <v>1512000</v>
      </c>
      <c r="L46" s="2">
        <f t="shared" si="1"/>
        <v>272000</v>
      </c>
      <c r="M46" s="147">
        <f t="shared" si="3"/>
        <v>248000</v>
      </c>
    </row>
    <row r="47" spans="1:13" x14ac:dyDescent="0.25">
      <c r="A47" s="10">
        <v>44042</v>
      </c>
      <c r="B47" s="22"/>
      <c r="C47" s="1" t="s">
        <v>36</v>
      </c>
      <c r="D47" s="1" t="s">
        <v>51</v>
      </c>
      <c r="E47" s="40"/>
      <c r="F47" s="11">
        <v>1360000</v>
      </c>
      <c r="G47" s="2">
        <f t="shared" si="2"/>
        <v>5583530</v>
      </c>
      <c r="H47" s="73">
        <v>312000</v>
      </c>
      <c r="I47" s="40">
        <v>1320000</v>
      </c>
      <c r="J47" s="67"/>
      <c r="K47" s="11">
        <f t="shared" si="0"/>
        <v>1632000</v>
      </c>
      <c r="L47" s="2">
        <f t="shared" si="1"/>
        <v>272000</v>
      </c>
      <c r="M47" s="147">
        <f t="shared" si="3"/>
        <v>272000</v>
      </c>
    </row>
    <row r="48" spans="1:13" x14ac:dyDescent="0.25">
      <c r="A48" s="10">
        <v>44043</v>
      </c>
      <c r="B48" s="22"/>
      <c r="C48" s="1" t="s">
        <v>35</v>
      </c>
      <c r="D48" s="1"/>
      <c r="E48" s="40">
        <v>10000061</v>
      </c>
      <c r="F48" s="11"/>
      <c r="G48" s="2">
        <f t="shared" si="2"/>
        <v>15583591</v>
      </c>
      <c r="H48" s="73"/>
      <c r="I48" s="40"/>
      <c r="J48" s="67"/>
      <c r="K48" s="11">
        <f t="shared" si="0"/>
        <v>0</v>
      </c>
      <c r="L48" s="2">
        <f t="shared" si="1"/>
        <v>0</v>
      </c>
      <c r="M48" s="147">
        <f t="shared" si="3"/>
        <v>0</v>
      </c>
    </row>
    <row r="49" spans="1:14" x14ac:dyDescent="0.25">
      <c r="A49" s="10">
        <v>44044</v>
      </c>
      <c r="B49" s="22"/>
      <c r="C49" s="1" t="s">
        <v>36</v>
      </c>
      <c r="D49" s="1" t="s">
        <v>77</v>
      </c>
      <c r="E49" s="40">
        <v>0</v>
      </c>
      <c r="F49" s="11">
        <v>4080000</v>
      </c>
      <c r="G49" s="2">
        <f t="shared" si="2"/>
        <v>11503591</v>
      </c>
      <c r="H49" s="73">
        <v>2780000</v>
      </c>
      <c r="I49" s="40">
        <v>2116000</v>
      </c>
      <c r="J49" s="67"/>
      <c r="K49" s="11">
        <f t="shared" si="0"/>
        <v>4896000</v>
      </c>
      <c r="L49" s="2">
        <f t="shared" si="1"/>
        <v>816000</v>
      </c>
      <c r="M49" s="147">
        <f t="shared" si="3"/>
        <v>816000</v>
      </c>
    </row>
    <row r="50" spans="1:14" x14ac:dyDescent="0.25">
      <c r="A50" s="10">
        <v>44046</v>
      </c>
      <c r="B50" s="22"/>
      <c r="C50" s="1" t="s">
        <v>36</v>
      </c>
      <c r="D50" s="1" t="s">
        <v>46</v>
      </c>
      <c r="E50" s="40"/>
      <c r="F50" s="11">
        <v>2420000</v>
      </c>
      <c r="G50" s="2">
        <f t="shared" si="2"/>
        <v>9083591</v>
      </c>
      <c r="H50" s="73">
        <v>552000</v>
      </c>
      <c r="I50" s="40">
        <v>2352000</v>
      </c>
      <c r="J50" s="67"/>
      <c r="K50" s="11">
        <f t="shared" si="0"/>
        <v>2904000</v>
      </c>
      <c r="L50" s="2">
        <f t="shared" si="1"/>
        <v>484000</v>
      </c>
      <c r="M50" s="147">
        <f t="shared" si="3"/>
        <v>484000</v>
      </c>
    </row>
    <row r="51" spans="1:14" x14ac:dyDescent="0.25">
      <c r="A51" s="10">
        <v>44048</v>
      </c>
      <c r="B51" s="22"/>
      <c r="C51" s="1" t="s">
        <v>36</v>
      </c>
      <c r="D51" s="1" t="s">
        <v>46</v>
      </c>
      <c r="E51" s="40"/>
      <c r="F51" s="11">
        <v>2440000</v>
      </c>
      <c r="G51" s="2">
        <f t="shared" si="2"/>
        <v>6643591</v>
      </c>
      <c r="H51" s="73">
        <v>481000</v>
      </c>
      <c r="I51" s="40">
        <v>2448000</v>
      </c>
      <c r="J51" s="67"/>
      <c r="K51" s="11">
        <f t="shared" si="0"/>
        <v>2929000</v>
      </c>
      <c r="L51" s="2">
        <f t="shared" si="1"/>
        <v>489000</v>
      </c>
      <c r="M51" s="147">
        <f t="shared" si="3"/>
        <v>488000</v>
      </c>
    </row>
    <row r="52" spans="1:14" x14ac:dyDescent="0.25">
      <c r="A52" s="10">
        <v>44050</v>
      </c>
      <c r="B52" s="22"/>
      <c r="C52" s="1" t="s">
        <v>36</v>
      </c>
      <c r="D52" s="1" t="s">
        <v>51</v>
      </c>
      <c r="E52" s="40"/>
      <c r="F52" s="11">
        <v>2820000</v>
      </c>
      <c r="G52" s="2">
        <f t="shared" si="2"/>
        <v>3823591</v>
      </c>
      <c r="H52" s="73">
        <v>212000</v>
      </c>
      <c r="I52" s="40">
        <v>3172000</v>
      </c>
      <c r="J52" s="67"/>
      <c r="K52" s="11">
        <f t="shared" si="0"/>
        <v>3384000</v>
      </c>
      <c r="L52" s="2">
        <f t="shared" si="1"/>
        <v>564000</v>
      </c>
      <c r="M52" s="147">
        <f t="shared" si="3"/>
        <v>564000</v>
      </c>
    </row>
    <row r="53" spans="1:14" x14ac:dyDescent="0.25">
      <c r="A53" s="10">
        <v>44051</v>
      </c>
      <c r="B53" s="22"/>
      <c r="C53" s="1" t="s">
        <v>36</v>
      </c>
      <c r="D53" s="1" t="s">
        <v>151</v>
      </c>
      <c r="E53" s="40"/>
      <c r="F53" s="11">
        <v>1700000</v>
      </c>
      <c r="G53" s="2">
        <f t="shared" si="2"/>
        <v>2123591</v>
      </c>
      <c r="H53" s="73">
        <v>529000</v>
      </c>
      <c r="I53" s="40">
        <v>1512000</v>
      </c>
      <c r="J53" s="67"/>
      <c r="K53" s="11">
        <f t="shared" si="0"/>
        <v>2041000</v>
      </c>
      <c r="L53" s="2">
        <f t="shared" si="1"/>
        <v>341000</v>
      </c>
      <c r="M53" s="147">
        <f t="shared" si="3"/>
        <v>340000</v>
      </c>
    </row>
    <row r="54" spans="1:14" x14ac:dyDescent="0.25">
      <c r="A54" s="10">
        <v>44054</v>
      </c>
      <c r="B54" s="22"/>
      <c r="C54" s="1" t="s">
        <v>36</v>
      </c>
      <c r="D54" s="1" t="s">
        <v>161</v>
      </c>
      <c r="E54" s="40"/>
      <c r="F54" s="11">
        <v>2020000</v>
      </c>
      <c r="G54" s="2">
        <f t="shared" si="2"/>
        <v>103591</v>
      </c>
      <c r="H54" s="73">
        <v>650000</v>
      </c>
      <c r="I54" s="40">
        <v>1774000</v>
      </c>
      <c r="J54" s="67"/>
      <c r="K54" s="11">
        <f t="shared" si="0"/>
        <v>2424000</v>
      </c>
      <c r="L54" s="2">
        <f t="shared" si="1"/>
        <v>404000</v>
      </c>
      <c r="M54" s="147">
        <f t="shared" si="3"/>
        <v>404000</v>
      </c>
    </row>
    <row r="55" spans="1:14" x14ac:dyDescent="0.25">
      <c r="A55" s="16">
        <v>44056</v>
      </c>
      <c r="B55" s="23"/>
      <c r="C55" s="1" t="s">
        <v>35</v>
      </c>
      <c r="D55" s="17"/>
      <c r="E55" s="11">
        <v>10000061</v>
      </c>
      <c r="F55" s="18"/>
      <c r="G55" s="19">
        <f t="shared" si="2"/>
        <v>10103652</v>
      </c>
      <c r="H55" s="74"/>
      <c r="I55" s="75"/>
      <c r="J55" s="67"/>
      <c r="K55" s="11">
        <f t="shared" si="0"/>
        <v>0</v>
      </c>
      <c r="L55" s="2">
        <f t="shared" si="1"/>
        <v>0</v>
      </c>
      <c r="M55" s="147">
        <f t="shared" si="3"/>
        <v>0</v>
      </c>
    </row>
    <row r="56" spans="1:14" x14ac:dyDescent="0.25">
      <c r="A56" s="10">
        <v>44056</v>
      </c>
      <c r="B56" s="22"/>
      <c r="C56" s="1" t="s">
        <v>36</v>
      </c>
      <c r="D56" s="1" t="s">
        <v>151</v>
      </c>
      <c r="E56" s="11">
        <v>0</v>
      </c>
      <c r="F56" s="11">
        <v>1100000</v>
      </c>
      <c r="G56" s="2">
        <f t="shared" si="2"/>
        <v>9003652</v>
      </c>
      <c r="H56" s="73"/>
      <c r="I56" s="40">
        <v>1320000</v>
      </c>
      <c r="J56" s="67"/>
      <c r="K56" s="11">
        <f t="shared" si="0"/>
        <v>1320000</v>
      </c>
      <c r="L56" s="2">
        <f t="shared" si="1"/>
        <v>220000</v>
      </c>
      <c r="M56" s="147">
        <f t="shared" si="3"/>
        <v>220000</v>
      </c>
    </row>
    <row r="57" spans="1:14" x14ac:dyDescent="0.25">
      <c r="A57" s="10">
        <v>44058</v>
      </c>
      <c r="B57" s="22"/>
      <c r="C57" s="1" t="s">
        <v>36</v>
      </c>
      <c r="D57" s="1" t="s">
        <v>77</v>
      </c>
      <c r="E57" s="40"/>
      <c r="F57" s="11">
        <v>2880000</v>
      </c>
      <c r="G57" s="2">
        <f t="shared" si="2"/>
        <v>6123652</v>
      </c>
      <c r="H57" s="73">
        <v>749000</v>
      </c>
      <c r="I57" s="40">
        <v>2832000</v>
      </c>
      <c r="J57" s="67"/>
      <c r="K57" s="11">
        <f t="shared" si="0"/>
        <v>3581000</v>
      </c>
      <c r="L57" s="2">
        <f t="shared" si="1"/>
        <v>701000</v>
      </c>
      <c r="M57" s="147">
        <f t="shared" si="3"/>
        <v>576000</v>
      </c>
      <c r="N57" t="s">
        <v>174</v>
      </c>
    </row>
    <row r="58" spans="1:14" x14ac:dyDescent="0.25">
      <c r="A58" s="10"/>
      <c r="B58" s="22"/>
      <c r="C58" s="1" t="s">
        <v>36</v>
      </c>
      <c r="D58" s="1" t="s">
        <v>151</v>
      </c>
      <c r="E58" s="40"/>
      <c r="F58" s="11">
        <v>2460000</v>
      </c>
      <c r="G58" s="2">
        <f t="shared" si="2"/>
        <v>3663652</v>
      </c>
      <c r="H58" s="73">
        <v>1565000</v>
      </c>
      <c r="I58" s="40">
        <v>1392000</v>
      </c>
      <c r="J58" s="67"/>
      <c r="K58" s="11">
        <f t="shared" si="0"/>
        <v>2957000</v>
      </c>
      <c r="L58" s="2">
        <f t="shared" si="1"/>
        <v>497000</v>
      </c>
      <c r="M58" s="147">
        <f t="shared" si="3"/>
        <v>492000</v>
      </c>
    </row>
    <row r="59" spans="1:14" x14ac:dyDescent="0.25">
      <c r="A59" s="10">
        <v>44061</v>
      </c>
      <c r="B59" s="22"/>
      <c r="C59" s="1" t="s">
        <v>36</v>
      </c>
      <c r="D59" s="1" t="s">
        <v>46</v>
      </c>
      <c r="E59" s="40"/>
      <c r="F59" s="11">
        <v>1900000</v>
      </c>
      <c r="G59" s="2">
        <f t="shared" si="2"/>
        <v>1763652</v>
      </c>
      <c r="H59" s="73">
        <v>456000</v>
      </c>
      <c r="I59" s="40">
        <v>1848000</v>
      </c>
      <c r="J59" s="67"/>
      <c r="K59" s="11">
        <f t="shared" si="0"/>
        <v>2304000</v>
      </c>
      <c r="L59" s="2">
        <f t="shared" si="1"/>
        <v>404000</v>
      </c>
      <c r="M59" s="147">
        <f t="shared" si="3"/>
        <v>380000</v>
      </c>
      <c r="N59" t="s">
        <v>175</v>
      </c>
    </row>
    <row r="60" spans="1:14" x14ac:dyDescent="0.25">
      <c r="A60" s="10">
        <v>44063</v>
      </c>
      <c r="B60" s="22"/>
      <c r="C60" s="1" t="s">
        <v>35</v>
      </c>
      <c r="D60" s="1"/>
      <c r="E60" s="11">
        <v>10000061</v>
      </c>
      <c r="F60" s="11"/>
      <c r="G60" s="2">
        <f t="shared" si="2"/>
        <v>11763713</v>
      </c>
      <c r="H60" s="73"/>
      <c r="I60" s="40"/>
      <c r="J60" s="67"/>
      <c r="K60" s="11">
        <f t="shared" si="0"/>
        <v>0</v>
      </c>
      <c r="L60" s="2">
        <f t="shared" si="1"/>
        <v>0</v>
      </c>
      <c r="M60" s="147">
        <f t="shared" si="3"/>
        <v>0</v>
      </c>
    </row>
    <row r="61" spans="1:14" x14ac:dyDescent="0.25">
      <c r="A61" s="10">
        <v>44063</v>
      </c>
      <c r="B61" s="22"/>
      <c r="C61" s="1" t="s">
        <v>36</v>
      </c>
      <c r="D61" s="1" t="s">
        <v>182</v>
      </c>
      <c r="E61" s="40"/>
      <c r="F61" s="11">
        <v>2400000</v>
      </c>
      <c r="G61" s="2">
        <f t="shared" si="2"/>
        <v>9363713</v>
      </c>
      <c r="H61" s="73">
        <v>192000</v>
      </c>
      <c r="I61" s="40">
        <v>2448000</v>
      </c>
      <c r="J61" s="67"/>
      <c r="K61" s="11">
        <f t="shared" si="0"/>
        <v>2640000</v>
      </c>
      <c r="L61" s="2">
        <f t="shared" si="1"/>
        <v>240000</v>
      </c>
      <c r="M61" s="147">
        <f t="shared" si="3"/>
        <v>480000</v>
      </c>
      <c r="N61" t="s">
        <v>183</v>
      </c>
    </row>
    <row r="62" spans="1:14" x14ac:dyDescent="0.25">
      <c r="A62" s="16">
        <v>44065</v>
      </c>
      <c r="B62" s="23"/>
      <c r="C62" s="1" t="s">
        <v>36</v>
      </c>
      <c r="D62" s="17" t="s">
        <v>164</v>
      </c>
      <c r="E62" s="75"/>
      <c r="F62" s="18">
        <v>3400000</v>
      </c>
      <c r="G62" s="19">
        <f t="shared" si="2"/>
        <v>5963713</v>
      </c>
      <c r="H62" s="74">
        <v>648000</v>
      </c>
      <c r="I62" s="75">
        <v>3432000</v>
      </c>
      <c r="J62" s="67"/>
      <c r="K62" s="11">
        <f t="shared" si="0"/>
        <v>4080000</v>
      </c>
      <c r="L62" s="2">
        <f t="shared" si="1"/>
        <v>680000</v>
      </c>
      <c r="M62" s="147">
        <f t="shared" si="3"/>
        <v>680000</v>
      </c>
    </row>
    <row r="63" spans="1:14" x14ac:dyDescent="0.25">
      <c r="A63" s="10">
        <v>44067</v>
      </c>
      <c r="B63" s="22"/>
      <c r="C63" s="1" t="s">
        <v>36</v>
      </c>
      <c r="D63" s="1" t="s">
        <v>46</v>
      </c>
      <c r="E63" s="40"/>
      <c r="F63" s="11">
        <v>1920000</v>
      </c>
      <c r="G63" s="2">
        <f t="shared" si="2"/>
        <v>4043713</v>
      </c>
      <c r="H63" s="73">
        <v>730000</v>
      </c>
      <c r="I63" s="40">
        <v>1604000</v>
      </c>
      <c r="J63" s="67"/>
      <c r="K63" s="11">
        <f t="shared" si="0"/>
        <v>2334000</v>
      </c>
      <c r="L63" s="2">
        <f t="shared" si="1"/>
        <v>414000</v>
      </c>
      <c r="M63" s="147">
        <f t="shared" si="3"/>
        <v>384000</v>
      </c>
    </row>
    <row r="64" spans="1:14" x14ac:dyDescent="0.25">
      <c r="A64" s="10">
        <v>44069</v>
      </c>
      <c r="B64" s="22"/>
      <c r="C64" s="1" t="s">
        <v>36</v>
      </c>
      <c r="D64" s="1" t="s">
        <v>151</v>
      </c>
      <c r="E64" s="40"/>
      <c r="F64" s="11">
        <v>4000000</v>
      </c>
      <c r="G64" s="2">
        <f t="shared" si="2"/>
        <v>43713</v>
      </c>
      <c r="H64" s="73">
        <v>2784000</v>
      </c>
      <c r="I64" s="40">
        <v>2016000</v>
      </c>
      <c r="J64" s="67"/>
      <c r="K64" s="11">
        <f t="shared" si="0"/>
        <v>4800000</v>
      </c>
      <c r="L64" s="2">
        <f t="shared" si="1"/>
        <v>800000</v>
      </c>
      <c r="M64" s="147">
        <f t="shared" si="3"/>
        <v>800000</v>
      </c>
    </row>
    <row r="65" spans="1:13" x14ac:dyDescent="0.25">
      <c r="A65" s="10"/>
      <c r="B65" s="22"/>
      <c r="C65" s="1" t="s">
        <v>36</v>
      </c>
      <c r="D65" s="1"/>
      <c r="E65" s="40">
        <v>20000124</v>
      </c>
      <c r="F65" s="11"/>
      <c r="G65" s="2">
        <f t="shared" si="2"/>
        <v>20043837</v>
      </c>
      <c r="H65" s="73"/>
      <c r="I65" s="40"/>
      <c r="J65" s="67"/>
      <c r="K65" s="11">
        <f t="shared" si="0"/>
        <v>0</v>
      </c>
      <c r="L65" s="2">
        <f t="shared" si="1"/>
        <v>0</v>
      </c>
      <c r="M65" s="147">
        <f t="shared" si="3"/>
        <v>0</v>
      </c>
    </row>
    <row r="66" spans="1:13" x14ac:dyDescent="0.25">
      <c r="A66" s="10">
        <v>44077</v>
      </c>
      <c r="B66" s="22"/>
      <c r="C66" s="1" t="s">
        <v>36</v>
      </c>
      <c r="D66" s="1" t="s">
        <v>176</v>
      </c>
      <c r="E66" s="40"/>
      <c r="F66" s="11">
        <v>200000</v>
      </c>
      <c r="G66" s="2">
        <f t="shared" si="2"/>
        <v>19843837</v>
      </c>
      <c r="H66" s="73"/>
      <c r="I66" s="40">
        <v>240000</v>
      </c>
      <c r="J66" s="67"/>
      <c r="K66" s="11">
        <f t="shared" si="0"/>
        <v>240000</v>
      </c>
      <c r="L66" s="2">
        <f t="shared" si="1"/>
        <v>40000</v>
      </c>
      <c r="M66" s="147">
        <f t="shared" si="3"/>
        <v>40000</v>
      </c>
    </row>
    <row r="67" spans="1:13" x14ac:dyDescent="0.25">
      <c r="A67" s="10">
        <v>44078</v>
      </c>
      <c r="B67" s="22"/>
      <c r="C67" s="1" t="s">
        <v>36</v>
      </c>
      <c r="D67" s="1" t="s">
        <v>217</v>
      </c>
      <c r="E67" s="40"/>
      <c r="F67" s="11">
        <v>240000</v>
      </c>
      <c r="G67" s="2">
        <f t="shared" si="2"/>
        <v>19603837</v>
      </c>
      <c r="H67" s="73"/>
      <c r="I67" s="40">
        <v>288000</v>
      </c>
      <c r="J67" s="67"/>
      <c r="K67" s="11">
        <f t="shared" si="0"/>
        <v>288000</v>
      </c>
      <c r="L67" s="2">
        <f t="shared" si="1"/>
        <v>48000</v>
      </c>
      <c r="M67" s="147">
        <f t="shared" si="3"/>
        <v>48000</v>
      </c>
    </row>
    <row r="68" spans="1:13" x14ac:dyDescent="0.25">
      <c r="A68" s="34">
        <v>44081</v>
      </c>
      <c r="B68" s="35"/>
      <c r="C68" s="1" t="s">
        <v>36</v>
      </c>
      <c r="D68" s="36" t="s">
        <v>172</v>
      </c>
      <c r="E68" s="53"/>
      <c r="F68" s="37">
        <v>400000</v>
      </c>
      <c r="G68" s="38">
        <f t="shared" si="2"/>
        <v>19203837</v>
      </c>
      <c r="H68" s="72"/>
      <c r="I68" s="53">
        <v>480000</v>
      </c>
      <c r="J68" s="67"/>
      <c r="K68" s="11">
        <f t="shared" si="0"/>
        <v>480000</v>
      </c>
      <c r="L68" s="2">
        <f t="shared" si="1"/>
        <v>80000</v>
      </c>
      <c r="M68" s="147">
        <f t="shared" si="3"/>
        <v>80000</v>
      </c>
    </row>
    <row r="69" spans="1:13" x14ac:dyDescent="0.25">
      <c r="A69" s="34">
        <v>44082</v>
      </c>
      <c r="B69" s="35"/>
      <c r="C69" s="1" t="s">
        <v>36</v>
      </c>
      <c r="D69" s="36" t="s">
        <v>172</v>
      </c>
      <c r="E69" s="53"/>
      <c r="F69" s="37">
        <v>100000</v>
      </c>
      <c r="G69" s="38">
        <f t="shared" si="2"/>
        <v>19103837</v>
      </c>
      <c r="H69" s="72"/>
      <c r="I69" s="53">
        <v>120000</v>
      </c>
      <c r="J69" s="67"/>
      <c r="K69" s="11">
        <f t="shared" si="0"/>
        <v>120000</v>
      </c>
      <c r="L69" s="2">
        <f t="shared" si="1"/>
        <v>20000</v>
      </c>
      <c r="M69" s="147">
        <f t="shared" si="3"/>
        <v>20000</v>
      </c>
    </row>
    <row r="70" spans="1:13" x14ac:dyDescent="0.25">
      <c r="A70" s="10">
        <v>44082</v>
      </c>
      <c r="B70" s="22"/>
      <c r="C70" s="1" t="s">
        <v>36</v>
      </c>
      <c r="D70" s="1" t="s">
        <v>194</v>
      </c>
      <c r="E70" s="40"/>
      <c r="F70" s="11">
        <v>500000</v>
      </c>
      <c r="G70" s="2">
        <f t="shared" si="2"/>
        <v>18603837</v>
      </c>
      <c r="H70" s="73"/>
      <c r="I70" s="40">
        <v>600000</v>
      </c>
      <c r="J70" s="67"/>
      <c r="K70" s="11">
        <f t="shared" ref="K70:K88" si="4">H70+I70-J70</f>
        <v>600000</v>
      </c>
      <c r="L70" s="2">
        <f t="shared" ref="L70:L88" si="5">H70+I70+J70-F70</f>
        <v>100000</v>
      </c>
      <c r="M70" s="147">
        <f t="shared" ref="M70:M133" si="6">F70*0.2</f>
        <v>100000</v>
      </c>
    </row>
    <row r="71" spans="1:13" x14ac:dyDescent="0.25">
      <c r="A71" s="10">
        <v>44083</v>
      </c>
      <c r="B71" s="22"/>
      <c r="C71" s="1" t="s">
        <v>36</v>
      </c>
      <c r="D71" s="1" t="s">
        <v>224</v>
      </c>
      <c r="E71" s="75"/>
      <c r="F71" s="11">
        <v>60000</v>
      </c>
      <c r="G71" s="2">
        <f t="shared" ref="G71:G80" si="7">G70+E71-F71</f>
        <v>18543837</v>
      </c>
      <c r="H71" s="73">
        <v>72000</v>
      </c>
      <c r="I71" s="40">
        <v>0</v>
      </c>
      <c r="J71" s="67"/>
      <c r="K71" s="11">
        <f t="shared" si="4"/>
        <v>72000</v>
      </c>
      <c r="L71" s="2">
        <f t="shared" si="5"/>
        <v>12000</v>
      </c>
      <c r="M71" s="147">
        <f t="shared" si="6"/>
        <v>12000</v>
      </c>
    </row>
    <row r="72" spans="1:13" x14ac:dyDescent="0.25">
      <c r="A72" s="10">
        <v>44083</v>
      </c>
      <c r="B72" s="22"/>
      <c r="C72" s="1" t="s">
        <v>36</v>
      </c>
      <c r="D72" s="1" t="s">
        <v>194</v>
      </c>
      <c r="E72" s="40"/>
      <c r="F72" s="11">
        <v>440000</v>
      </c>
      <c r="G72" s="2">
        <f t="shared" si="7"/>
        <v>18103837</v>
      </c>
      <c r="H72" s="73">
        <v>48000</v>
      </c>
      <c r="I72" s="40">
        <v>480000</v>
      </c>
      <c r="J72" s="67"/>
      <c r="K72" s="11">
        <f t="shared" si="4"/>
        <v>528000</v>
      </c>
      <c r="L72" s="2">
        <f t="shared" si="5"/>
        <v>88000</v>
      </c>
      <c r="M72" s="147">
        <f t="shared" si="6"/>
        <v>88000</v>
      </c>
    </row>
    <row r="73" spans="1:13" x14ac:dyDescent="0.25">
      <c r="A73" s="10">
        <v>44084</v>
      </c>
      <c r="B73" s="22"/>
      <c r="C73" s="1" t="s">
        <v>36</v>
      </c>
      <c r="D73" s="1" t="s">
        <v>229</v>
      </c>
      <c r="E73" s="40"/>
      <c r="F73" s="11">
        <v>340000</v>
      </c>
      <c r="G73" s="2">
        <f t="shared" si="7"/>
        <v>17763837</v>
      </c>
      <c r="H73" s="73"/>
      <c r="I73" s="40">
        <v>408000</v>
      </c>
      <c r="J73" s="67"/>
      <c r="K73" s="11">
        <f t="shared" si="4"/>
        <v>408000</v>
      </c>
      <c r="L73" s="2">
        <f t="shared" si="5"/>
        <v>68000</v>
      </c>
      <c r="M73" s="147">
        <f t="shared" si="6"/>
        <v>68000</v>
      </c>
    </row>
    <row r="74" spans="1:13" x14ac:dyDescent="0.25">
      <c r="A74" s="10">
        <v>44084</v>
      </c>
      <c r="B74" s="22"/>
      <c r="C74" s="1" t="s">
        <v>36</v>
      </c>
      <c r="D74" s="1"/>
      <c r="E74" s="40">
        <v>0</v>
      </c>
      <c r="F74" s="11">
        <v>1620000</v>
      </c>
      <c r="G74" s="2">
        <f t="shared" si="7"/>
        <v>16143837</v>
      </c>
      <c r="H74" s="73">
        <v>184000</v>
      </c>
      <c r="I74" s="40">
        <v>1760000</v>
      </c>
      <c r="J74" s="67"/>
      <c r="K74" s="11">
        <f t="shared" si="4"/>
        <v>1944000</v>
      </c>
      <c r="L74" s="2">
        <f t="shared" si="5"/>
        <v>324000</v>
      </c>
      <c r="M74" s="147">
        <f t="shared" si="6"/>
        <v>324000</v>
      </c>
    </row>
    <row r="75" spans="1:13" x14ac:dyDescent="0.25">
      <c r="A75" s="10">
        <v>44085</v>
      </c>
      <c r="B75" s="22"/>
      <c r="C75" s="1" t="s">
        <v>36</v>
      </c>
      <c r="D75" s="1" t="s">
        <v>231</v>
      </c>
      <c r="E75" s="75"/>
      <c r="F75" s="11">
        <v>120000</v>
      </c>
      <c r="G75" s="2">
        <f t="shared" si="7"/>
        <v>16023837</v>
      </c>
      <c r="H75" s="73"/>
      <c r="I75" s="40">
        <v>144000</v>
      </c>
      <c r="J75" s="67"/>
      <c r="K75" s="11">
        <f t="shared" si="4"/>
        <v>144000</v>
      </c>
      <c r="L75" s="2">
        <f t="shared" si="5"/>
        <v>24000</v>
      </c>
      <c r="M75" s="147">
        <f t="shared" si="6"/>
        <v>24000</v>
      </c>
    </row>
    <row r="76" spans="1:13" x14ac:dyDescent="0.25">
      <c r="A76" s="10">
        <v>44085</v>
      </c>
      <c r="B76" s="22"/>
      <c r="C76" s="1" t="s">
        <v>36</v>
      </c>
      <c r="D76" s="1" t="s">
        <v>172</v>
      </c>
      <c r="E76" s="40"/>
      <c r="F76" s="11">
        <v>1020000</v>
      </c>
      <c r="G76" s="2">
        <f t="shared" si="7"/>
        <v>15003837</v>
      </c>
      <c r="H76" s="73">
        <v>750000</v>
      </c>
      <c r="I76" s="40">
        <v>484000</v>
      </c>
      <c r="J76" s="67"/>
      <c r="K76" s="11">
        <f t="shared" si="4"/>
        <v>1234000</v>
      </c>
      <c r="L76" s="2">
        <f t="shared" si="5"/>
        <v>214000</v>
      </c>
      <c r="M76" s="147">
        <f t="shared" si="6"/>
        <v>204000</v>
      </c>
    </row>
    <row r="77" spans="1:13" x14ac:dyDescent="0.25">
      <c r="A77" s="10">
        <v>44086</v>
      </c>
      <c r="B77" s="22"/>
      <c r="C77" s="1" t="s">
        <v>36</v>
      </c>
      <c r="D77" s="1" t="s">
        <v>234</v>
      </c>
      <c r="E77" s="40"/>
      <c r="F77" s="11">
        <v>1760000</v>
      </c>
      <c r="G77" s="2">
        <f t="shared" si="7"/>
        <v>13243837</v>
      </c>
      <c r="H77" s="73">
        <v>365000</v>
      </c>
      <c r="I77" s="40">
        <v>1752000</v>
      </c>
      <c r="J77" s="67"/>
      <c r="K77" s="11">
        <f t="shared" si="4"/>
        <v>2117000</v>
      </c>
      <c r="L77" s="2">
        <f t="shared" si="5"/>
        <v>357000</v>
      </c>
      <c r="M77" s="147">
        <f t="shared" si="6"/>
        <v>352000</v>
      </c>
    </row>
    <row r="78" spans="1:13" x14ac:dyDescent="0.25">
      <c r="A78" s="10">
        <v>44087</v>
      </c>
      <c r="B78" s="22"/>
      <c r="C78" s="1" t="s">
        <v>36</v>
      </c>
      <c r="D78" s="1" t="s">
        <v>235</v>
      </c>
      <c r="E78" s="40"/>
      <c r="F78" s="11">
        <v>300000</v>
      </c>
      <c r="G78" s="2">
        <f t="shared" si="7"/>
        <v>12943837</v>
      </c>
      <c r="H78" s="73">
        <v>120000</v>
      </c>
      <c r="I78" s="40">
        <v>240000</v>
      </c>
      <c r="J78" s="67"/>
      <c r="K78" s="11">
        <f t="shared" si="4"/>
        <v>360000</v>
      </c>
      <c r="L78" s="2">
        <f t="shared" si="5"/>
        <v>60000</v>
      </c>
      <c r="M78" s="147">
        <f t="shared" si="6"/>
        <v>60000</v>
      </c>
    </row>
    <row r="79" spans="1:13" x14ac:dyDescent="0.25">
      <c r="A79" s="10">
        <v>44087</v>
      </c>
      <c r="B79" s="22"/>
      <c r="C79" s="1" t="s">
        <v>36</v>
      </c>
      <c r="D79" s="1" t="s">
        <v>176</v>
      </c>
      <c r="E79" s="40"/>
      <c r="F79" s="11">
        <v>900000</v>
      </c>
      <c r="G79" s="2">
        <f t="shared" si="7"/>
        <v>12043837</v>
      </c>
      <c r="H79" s="73">
        <v>365000</v>
      </c>
      <c r="I79" s="40">
        <v>720000</v>
      </c>
      <c r="J79" s="67"/>
      <c r="K79" s="11">
        <f t="shared" si="4"/>
        <v>1085000</v>
      </c>
      <c r="L79" s="2">
        <f t="shared" si="5"/>
        <v>185000</v>
      </c>
      <c r="M79" s="147">
        <f t="shared" si="6"/>
        <v>180000</v>
      </c>
    </row>
    <row r="80" spans="1:13" x14ac:dyDescent="0.25">
      <c r="A80" s="10">
        <v>44088</v>
      </c>
      <c r="B80" s="22"/>
      <c r="C80" s="1" t="s">
        <v>36</v>
      </c>
      <c r="D80" s="1" t="s">
        <v>237</v>
      </c>
      <c r="E80" s="40"/>
      <c r="F80" s="11">
        <v>2580000</v>
      </c>
      <c r="G80" s="2">
        <f t="shared" si="7"/>
        <v>9463837</v>
      </c>
      <c r="H80" s="73">
        <v>1359000</v>
      </c>
      <c r="I80" s="40">
        <v>1752000</v>
      </c>
      <c r="J80" s="67"/>
      <c r="K80" s="11">
        <f t="shared" si="4"/>
        <v>3111000</v>
      </c>
      <c r="L80" s="2">
        <f t="shared" si="5"/>
        <v>531000</v>
      </c>
      <c r="M80" s="147">
        <f t="shared" si="6"/>
        <v>516000</v>
      </c>
    </row>
    <row r="81" spans="1:14" x14ac:dyDescent="0.25">
      <c r="A81" s="10">
        <v>44089</v>
      </c>
      <c r="B81" s="10"/>
      <c r="C81" s="1" t="s">
        <v>36</v>
      </c>
      <c r="D81" s="10" t="s">
        <v>194</v>
      </c>
      <c r="E81" s="11"/>
      <c r="F81" s="11">
        <v>4440000</v>
      </c>
      <c r="G81" s="2">
        <f t="shared" ref="G81:G88" si="8">G80+E81-F81</f>
        <v>5023837</v>
      </c>
      <c r="H81" s="73">
        <v>2025000</v>
      </c>
      <c r="I81" s="40">
        <v>3318000</v>
      </c>
      <c r="J81" s="67"/>
      <c r="K81" s="11">
        <f t="shared" si="4"/>
        <v>5343000</v>
      </c>
      <c r="L81" s="2">
        <f t="shared" si="5"/>
        <v>903000</v>
      </c>
      <c r="M81" s="147">
        <f t="shared" si="6"/>
        <v>888000</v>
      </c>
    </row>
    <row r="82" spans="1:14" x14ac:dyDescent="0.25">
      <c r="A82" s="10">
        <v>44090</v>
      </c>
      <c r="B82" s="22"/>
      <c r="C82" s="1" t="s">
        <v>35</v>
      </c>
      <c r="D82" s="1"/>
      <c r="E82" s="11">
        <v>20000124</v>
      </c>
      <c r="F82" s="11"/>
      <c r="G82" s="2">
        <f t="shared" si="8"/>
        <v>25023961</v>
      </c>
      <c r="H82" s="73"/>
      <c r="I82" s="40"/>
      <c r="J82" s="67"/>
      <c r="K82" s="11">
        <f t="shared" si="4"/>
        <v>0</v>
      </c>
      <c r="L82" s="2">
        <f t="shared" si="5"/>
        <v>0</v>
      </c>
      <c r="M82" s="147">
        <f t="shared" si="6"/>
        <v>0</v>
      </c>
    </row>
    <row r="83" spans="1:14" x14ac:dyDescent="0.25">
      <c r="A83" s="10">
        <v>44090</v>
      </c>
      <c r="B83" s="22"/>
      <c r="C83" s="1" t="s">
        <v>36</v>
      </c>
      <c r="D83" s="1" t="s">
        <v>240</v>
      </c>
      <c r="E83" s="40">
        <v>0</v>
      </c>
      <c r="F83" s="11">
        <v>2000000</v>
      </c>
      <c r="G83" s="2">
        <f t="shared" si="8"/>
        <v>23023961</v>
      </c>
      <c r="H83" s="73">
        <v>120000</v>
      </c>
      <c r="I83" s="40">
        <v>2280000</v>
      </c>
      <c r="J83" s="67"/>
      <c r="K83" s="11">
        <f t="shared" si="4"/>
        <v>2400000</v>
      </c>
      <c r="L83" s="2">
        <f t="shared" si="5"/>
        <v>400000</v>
      </c>
      <c r="M83" s="147">
        <f t="shared" si="6"/>
        <v>400000</v>
      </c>
      <c r="N83" s="56"/>
    </row>
    <row r="84" spans="1:14" x14ac:dyDescent="0.25">
      <c r="A84" s="10">
        <v>44091</v>
      </c>
      <c r="B84" s="22"/>
      <c r="C84" s="1" t="s">
        <v>36</v>
      </c>
      <c r="D84" s="1" t="s">
        <v>176</v>
      </c>
      <c r="E84" s="40"/>
      <c r="F84" s="11">
        <v>1200000</v>
      </c>
      <c r="G84" s="2">
        <f t="shared" si="8"/>
        <v>21823961</v>
      </c>
      <c r="H84" s="73"/>
      <c r="I84" s="40">
        <v>1440000</v>
      </c>
      <c r="J84" s="67"/>
      <c r="K84" s="11">
        <f t="shared" si="4"/>
        <v>1440000</v>
      </c>
      <c r="L84" s="2">
        <f t="shared" si="5"/>
        <v>240000</v>
      </c>
      <c r="M84" s="147">
        <f t="shared" si="6"/>
        <v>240000</v>
      </c>
      <c r="N84" s="56"/>
    </row>
    <row r="85" spans="1:14" x14ac:dyDescent="0.25">
      <c r="A85" s="10">
        <v>44092</v>
      </c>
      <c r="B85" s="22"/>
      <c r="C85" s="1" t="s">
        <v>36</v>
      </c>
      <c r="D85" s="1" t="s">
        <v>172</v>
      </c>
      <c r="E85" s="40"/>
      <c r="F85" s="11">
        <v>220000</v>
      </c>
      <c r="G85" s="2">
        <f t="shared" si="8"/>
        <v>21603961</v>
      </c>
      <c r="H85" s="73"/>
      <c r="I85" s="40">
        <v>264000</v>
      </c>
      <c r="J85" s="67"/>
      <c r="K85" s="11">
        <f t="shared" si="4"/>
        <v>264000</v>
      </c>
      <c r="L85" s="2">
        <f t="shared" si="5"/>
        <v>44000</v>
      </c>
      <c r="M85" s="147">
        <f t="shared" si="6"/>
        <v>44000</v>
      </c>
      <c r="N85" s="56"/>
    </row>
    <row r="86" spans="1:14" x14ac:dyDescent="0.25">
      <c r="A86" s="10">
        <v>44093</v>
      </c>
      <c r="B86" s="22"/>
      <c r="C86" s="1" t="s">
        <v>36</v>
      </c>
      <c r="D86" s="1" t="s">
        <v>250</v>
      </c>
      <c r="E86" s="40"/>
      <c r="F86" s="11">
        <v>260000</v>
      </c>
      <c r="G86" s="2">
        <f t="shared" si="8"/>
        <v>21343961</v>
      </c>
      <c r="H86" s="73">
        <v>24000</v>
      </c>
      <c r="I86" s="40">
        <v>288000</v>
      </c>
      <c r="J86" s="67"/>
      <c r="K86" s="11">
        <f t="shared" si="4"/>
        <v>312000</v>
      </c>
      <c r="L86" s="2">
        <f t="shared" si="5"/>
        <v>52000</v>
      </c>
      <c r="M86" s="147">
        <f t="shared" si="6"/>
        <v>52000</v>
      </c>
      <c r="N86" s="56"/>
    </row>
    <row r="87" spans="1:14" x14ac:dyDescent="0.25">
      <c r="A87" s="10">
        <v>44094</v>
      </c>
      <c r="B87" s="22"/>
      <c r="C87" s="1" t="s">
        <v>36</v>
      </c>
      <c r="D87" s="1" t="s">
        <v>252</v>
      </c>
      <c r="E87" s="40"/>
      <c r="F87" s="11">
        <v>2560000</v>
      </c>
      <c r="G87" s="2">
        <f t="shared" si="8"/>
        <v>18783961</v>
      </c>
      <c r="H87" s="73">
        <v>1923000</v>
      </c>
      <c r="I87" s="40">
        <v>864000</v>
      </c>
      <c r="J87" s="67"/>
      <c r="K87" s="11">
        <f t="shared" si="4"/>
        <v>2787000</v>
      </c>
      <c r="L87" s="2">
        <f t="shared" si="5"/>
        <v>227000</v>
      </c>
      <c r="M87" s="147">
        <f t="shared" si="6"/>
        <v>512000</v>
      </c>
      <c r="N87" s="56"/>
    </row>
    <row r="88" spans="1:14" x14ac:dyDescent="0.25">
      <c r="A88" s="10">
        <v>44095</v>
      </c>
      <c r="B88" s="22"/>
      <c r="C88" s="1" t="s">
        <v>36</v>
      </c>
      <c r="D88" s="1" t="s">
        <v>254</v>
      </c>
      <c r="E88" s="40"/>
      <c r="F88" s="11">
        <v>200000</v>
      </c>
      <c r="G88" s="2">
        <f t="shared" si="8"/>
        <v>18583961</v>
      </c>
      <c r="H88" s="73">
        <v>24000</v>
      </c>
      <c r="I88" s="40">
        <v>216000</v>
      </c>
      <c r="J88" s="67"/>
      <c r="K88" s="11">
        <f t="shared" si="4"/>
        <v>240000</v>
      </c>
      <c r="L88" s="2">
        <f t="shared" si="5"/>
        <v>40000</v>
      </c>
      <c r="M88" s="147">
        <f t="shared" si="6"/>
        <v>40000</v>
      </c>
      <c r="N88" s="56"/>
    </row>
    <row r="89" spans="1:14" x14ac:dyDescent="0.25">
      <c r="A89" s="10">
        <v>44095</v>
      </c>
      <c r="B89" s="22"/>
      <c r="C89" s="1" t="s">
        <v>36</v>
      </c>
      <c r="D89" s="1" t="s">
        <v>257</v>
      </c>
      <c r="E89" s="40"/>
      <c r="F89" s="11">
        <v>800000</v>
      </c>
      <c r="G89" s="2">
        <f t="shared" ref="G89:G152" si="9">G88+E89-F89</f>
        <v>17783961</v>
      </c>
      <c r="H89" s="73"/>
      <c r="I89" s="40">
        <v>960000</v>
      </c>
      <c r="J89" s="67"/>
      <c r="K89" s="11">
        <f t="shared" ref="K89:K152" si="10">H89+I89-J89</f>
        <v>960000</v>
      </c>
      <c r="L89" s="2">
        <f t="shared" ref="L89:L152" si="11">H89+I89+J89-F89</f>
        <v>160000</v>
      </c>
      <c r="M89" s="147">
        <f t="shared" si="6"/>
        <v>160000</v>
      </c>
    </row>
    <row r="90" spans="1:14" x14ac:dyDescent="0.25">
      <c r="A90" s="10">
        <v>44096</v>
      </c>
      <c r="B90" s="22"/>
      <c r="C90" s="1" t="s">
        <v>36</v>
      </c>
      <c r="D90" s="1" t="s">
        <v>258</v>
      </c>
      <c r="E90" s="40"/>
      <c r="F90" s="11">
        <v>360000</v>
      </c>
      <c r="G90" s="2">
        <f t="shared" si="9"/>
        <v>17423961</v>
      </c>
      <c r="H90" s="73">
        <v>48000</v>
      </c>
      <c r="I90" s="40">
        <v>384000</v>
      </c>
      <c r="J90" s="67"/>
      <c r="K90" s="11">
        <f t="shared" si="10"/>
        <v>432000</v>
      </c>
      <c r="L90" s="2">
        <f t="shared" si="11"/>
        <v>72000</v>
      </c>
      <c r="M90" s="147">
        <f t="shared" si="6"/>
        <v>72000</v>
      </c>
    </row>
    <row r="91" spans="1:14" x14ac:dyDescent="0.25">
      <c r="A91" s="10">
        <v>44096</v>
      </c>
      <c r="B91" s="22"/>
      <c r="C91" s="1" t="s">
        <v>36</v>
      </c>
      <c r="D91" s="1" t="s">
        <v>257</v>
      </c>
      <c r="E91" s="40"/>
      <c r="F91" s="11">
        <v>40000</v>
      </c>
      <c r="G91" s="2">
        <f t="shared" si="9"/>
        <v>17383961</v>
      </c>
      <c r="H91" s="73">
        <v>48000</v>
      </c>
      <c r="I91" s="40">
        <v>0</v>
      </c>
      <c r="J91" s="67"/>
      <c r="K91" s="11">
        <f t="shared" si="10"/>
        <v>48000</v>
      </c>
      <c r="L91" s="2">
        <f t="shared" si="11"/>
        <v>8000</v>
      </c>
      <c r="M91" s="147">
        <f t="shared" si="6"/>
        <v>8000</v>
      </c>
    </row>
    <row r="92" spans="1:14" x14ac:dyDescent="0.25">
      <c r="A92" s="10">
        <v>44097</v>
      </c>
      <c r="B92" s="22"/>
      <c r="C92" s="1" t="s">
        <v>35</v>
      </c>
      <c r="D92" s="1"/>
      <c r="E92" s="11">
        <v>20000124</v>
      </c>
      <c r="F92" s="11"/>
      <c r="G92" s="2">
        <f t="shared" si="9"/>
        <v>37384085</v>
      </c>
      <c r="H92" s="73"/>
      <c r="I92" s="40"/>
      <c r="J92" s="67"/>
      <c r="K92" s="11">
        <f t="shared" si="10"/>
        <v>0</v>
      </c>
      <c r="L92" s="2">
        <f t="shared" si="11"/>
        <v>0</v>
      </c>
      <c r="M92" s="147">
        <f t="shared" si="6"/>
        <v>0</v>
      </c>
    </row>
    <row r="93" spans="1:14" x14ac:dyDescent="0.25">
      <c r="A93" s="10">
        <v>44097</v>
      </c>
      <c r="B93" s="22"/>
      <c r="C93" s="1" t="s">
        <v>36</v>
      </c>
      <c r="D93" s="1" t="s">
        <v>260</v>
      </c>
      <c r="E93" s="40"/>
      <c r="F93" s="11">
        <v>540000</v>
      </c>
      <c r="G93" s="2">
        <f t="shared" si="9"/>
        <v>36844085</v>
      </c>
      <c r="H93" s="73">
        <v>144000</v>
      </c>
      <c r="I93" s="40">
        <v>504000</v>
      </c>
      <c r="J93" s="67"/>
      <c r="K93" s="11">
        <f t="shared" si="10"/>
        <v>648000</v>
      </c>
      <c r="L93" s="2">
        <f t="shared" si="11"/>
        <v>108000</v>
      </c>
      <c r="M93" s="147">
        <f t="shared" si="6"/>
        <v>108000</v>
      </c>
    </row>
    <row r="94" spans="1:14" x14ac:dyDescent="0.25">
      <c r="A94" s="10">
        <v>44097</v>
      </c>
      <c r="B94" s="22"/>
      <c r="C94" s="1" t="s">
        <v>36</v>
      </c>
      <c r="D94" s="1" t="s">
        <v>176</v>
      </c>
      <c r="E94" s="40"/>
      <c r="F94" s="11">
        <v>1920000</v>
      </c>
      <c r="G94" s="2">
        <f t="shared" si="9"/>
        <v>34924085</v>
      </c>
      <c r="H94" s="73">
        <v>840000</v>
      </c>
      <c r="I94" s="40">
        <v>1464000</v>
      </c>
      <c r="J94" s="67"/>
      <c r="K94" s="11">
        <f t="shared" si="10"/>
        <v>2304000</v>
      </c>
      <c r="L94" s="2">
        <f t="shared" si="11"/>
        <v>384000</v>
      </c>
      <c r="M94" s="147">
        <f t="shared" si="6"/>
        <v>384000</v>
      </c>
    </row>
    <row r="95" spans="1:14" x14ac:dyDescent="0.25">
      <c r="A95" s="10">
        <v>44098</v>
      </c>
      <c r="B95" s="22"/>
      <c r="C95" s="1" t="s">
        <v>36</v>
      </c>
      <c r="D95" s="1"/>
      <c r="E95" s="40"/>
      <c r="F95" s="11">
        <v>20000</v>
      </c>
      <c r="G95" s="2">
        <f t="shared" si="9"/>
        <v>34904085</v>
      </c>
      <c r="H95" s="73"/>
      <c r="I95" s="40">
        <v>24000</v>
      </c>
      <c r="J95" s="67"/>
      <c r="K95" s="11">
        <f t="shared" si="10"/>
        <v>24000</v>
      </c>
      <c r="L95" s="2">
        <f t="shared" si="11"/>
        <v>4000</v>
      </c>
      <c r="M95" s="147">
        <f t="shared" si="6"/>
        <v>4000</v>
      </c>
    </row>
    <row r="96" spans="1:14" x14ac:dyDescent="0.25">
      <c r="A96" s="10">
        <v>44098</v>
      </c>
      <c r="B96" s="22"/>
      <c r="C96" s="1" t="s">
        <v>36</v>
      </c>
      <c r="D96" s="1" t="s">
        <v>176</v>
      </c>
      <c r="E96" s="40"/>
      <c r="F96" s="11">
        <v>740000</v>
      </c>
      <c r="G96" s="2">
        <f t="shared" si="9"/>
        <v>34164085</v>
      </c>
      <c r="H96" s="73">
        <v>897000</v>
      </c>
      <c r="I96" s="40">
        <v>24000</v>
      </c>
      <c r="J96" s="67"/>
      <c r="K96" s="11">
        <f t="shared" si="10"/>
        <v>921000</v>
      </c>
      <c r="L96" s="2">
        <f t="shared" si="11"/>
        <v>181000</v>
      </c>
      <c r="M96" s="147">
        <f t="shared" si="6"/>
        <v>148000</v>
      </c>
    </row>
    <row r="97" spans="1:14" x14ac:dyDescent="0.25">
      <c r="A97" s="10">
        <v>44099</v>
      </c>
      <c r="B97" s="22"/>
      <c r="C97" s="1" t="s">
        <v>36</v>
      </c>
      <c r="D97" s="1" t="s">
        <v>235</v>
      </c>
      <c r="E97" s="40"/>
      <c r="F97" s="11">
        <v>1020000</v>
      </c>
      <c r="G97" s="2">
        <f t="shared" si="9"/>
        <v>33144085</v>
      </c>
      <c r="H97" s="73"/>
      <c r="I97" s="40">
        <v>1224000</v>
      </c>
      <c r="J97" s="67"/>
      <c r="K97" s="11">
        <f t="shared" si="10"/>
        <v>1224000</v>
      </c>
      <c r="L97" s="2">
        <f t="shared" si="11"/>
        <v>204000</v>
      </c>
      <c r="M97" s="147">
        <f t="shared" si="6"/>
        <v>204000</v>
      </c>
    </row>
    <row r="98" spans="1:14" x14ac:dyDescent="0.25">
      <c r="A98" s="10">
        <v>44099</v>
      </c>
      <c r="B98" s="22"/>
      <c r="C98" s="1" t="s">
        <v>36</v>
      </c>
      <c r="D98" s="1" t="s">
        <v>257</v>
      </c>
      <c r="E98" s="40"/>
      <c r="F98" s="11">
        <v>1640000</v>
      </c>
      <c r="G98" s="2">
        <f t="shared" si="9"/>
        <v>31504085</v>
      </c>
      <c r="H98" s="73">
        <v>144000</v>
      </c>
      <c r="I98" s="40">
        <v>1824000</v>
      </c>
      <c r="J98" s="67"/>
      <c r="K98" s="11">
        <f t="shared" si="10"/>
        <v>1968000</v>
      </c>
      <c r="L98" s="2">
        <f t="shared" si="11"/>
        <v>328000</v>
      </c>
      <c r="M98" s="147">
        <f t="shared" si="6"/>
        <v>328000</v>
      </c>
    </row>
    <row r="99" spans="1:14" x14ac:dyDescent="0.25">
      <c r="A99" s="10">
        <v>44100</v>
      </c>
      <c r="B99" s="22"/>
      <c r="C99" s="1" t="s">
        <v>36</v>
      </c>
      <c r="D99" s="1" t="s">
        <v>209</v>
      </c>
      <c r="E99" s="40"/>
      <c r="F99" s="11">
        <v>2960000</v>
      </c>
      <c r="G99" s="2">
        <f t="shared" si="9"/>
        <v>28544085</v>
      </c>
      <c r="H99" s="73">
        <v>144000</v>
      </c>
      <c r="I99" s="40">
        <v>3408000</v>
      </c>
      <c r="J99" s="67"/>
      <c r="K99" s="11">
        <f t="shared" si="10"/>
        <v>3552000</v>
      </c>
      <c r="L99" s="2">
        <f t="shared" si="11"/>
        <v>592000</v>
      </c>
      <c r="M99" s="147">
        <f t="shared" si="6"/>
        <v>592000</v>
      </c>
    </row>
    <row r="100" spans="1:14" x14ac:dyDescent="0.25">
      <c r="A100" s="10">
        <v>44100</v>
      </c>
      <c r="B100" s="22"/>
      <c r="C100" s="1" t="s">
        <v>36</v>
      </c>
      <c r="D100" s="1" t="s">
        <v>257</v>
      </c>
      <c r="E100" s="40"/>
      <c r="F100" s="11">
        <v>2520000</v>
      </c>
      <c r="G100" s="2">
        <f t="shared" si="9"/>
        <v>26024085</v>
      </c>
      <c r="H100" s="73">
        <v>1487000</v>
      </c>
      <c r="I100" s="40">
        <v>1538900</v>
      </c>
      <c r="J100" s="67"/>
      <c r="K100" s="11">
        <f t="shared" si="10"/>
        <v>3025900</v>
      </c>
      <c r="L100" s="2">
        <f t="shared" si="11"/>
        <v>505900</v>
      </c>
      <c r="M100" s="147">
        <f t="shared" si="6"/>
        <v>504000</v>
      </c>
    </row>
    <row r="101" spans="1:14" x14ac:dyDescent="0.25">
      <c r="A101" s="10">
        <v>44101</v>
      </c>
      <c r="B101" s="22"/>
      <c r="C101" s="1" t="s">
        <v>36</v>
      </c>
      <c r="D101" s="1" t="s">
        <v>264</v>
      </c>
      <c r="E101" s="40"/>
      <c r="F101" s="11">
        <v>360000</v>
      </c>
      <c r="G101" s="2">
        <f t="shared" si="9"/>
        <v>25664085</v>
      </c>
      <c r="H101" s="73">
        <v>24000</v>
      </c>
      <c r="I101" s="40">
        <v>408000</v>
      </c>
      <c r="J101" s="67"/>
      <c r="K101" s="11">
        <f t="shared" si="10"/>
        <v>432000</v>
      </c>
      <c r="L101" s="2">
        <f t="shared" si="11"/>
        <v>72000</v>
      </c>
      <c r="M101" s="147">
        <f t="shared" si="6"/>
        <v>72000</v>
      </c>
    </row>
    <row r="102" spans="1:14" x14ac:dyDescent="0.25">
      <c r="A102" s="10">
        <v>44101</v>
      </c>
      <c r="B102" s="22"/>
      <c r="C102" s="1" t="s">
        <v>36</v>
      </c>
      <c r="D102" s="1" t="s">
        <v>176</v>
      </c>
      <c r="E102" s="40"/>
      <c r="F102" s="11">
        <v>440000</v>
      </c>
      <c r="G102" s="2">
        <f t="shared" si="9"/>
        <v>25224085</v>
      </c>
      <c r="H102" s="73">
        <v>455000</v>
      </c>
      <c r="I102" s="40">
        <v>73000</v>
      </c>
      <c r="J102" s="67"/>
      <c r="K102" s="11">
        <f t="shared" si="10"/>
        <v>528000</v>
      </c>
      <c r="L102" s="2">
        <f t="shared" si="11"/>
        <v>88000</v>
      </c>
      <c r="M102" s="147">
        <f t="shared" si="6"/>
        <v>88000</v>
      </c>
    </row>
    <row r="103" spans="1:14" x14ac:dyDescent="0.25">
      <c r="A103" s="10">
        <v>44102</v>
      </c>
      <c r="B103" s="22"/>
      <c r="C103" s="1" t="s">
        <v>36</v>
      </c>
      <c r="D103" s="1" t="s">
        <v>266</v>
      </c>
      <c r="E103" s="40"/>
      <c r="F103" s="11">
        <v>920000</v>
      </c>
      <c r="G103" s="2">
        <f t="shared" si="9"/>
        <v>24304085</v>
      </c>
      <c r="H103" s="73">
        <v>481000</v>
      </c>
      <c r="I103" s="40">
        <v>624000</v>
      </c>
      <c r="J103" s="67"/>
      <c r="K103" s="11">
        <f t="shared" si="10"/>
        <v>1105000</v>
      </c>
      <c r="L103" s="2">
        <f t="shared" si="11"/>
        <v>185000</v>
      </c>
      <c r="M103" s="147">
        <f t="shared" si="6"/>
        <v>184000</v>
      </c>
    </row>
    <row r="104" spans="1:14" x14ac:dyDescent="0.25">
      <c r="A104" s="10">
        <v>44102</v>
      </c>
      <c r="B104" s="22"/>
      <c r="C104" s="1" t="s">
        <v>36</v>
      </c>
      <c r="D104" s="1" t="s">
        <v>267</v>
      </c>
      <c r="E104" s="40"/>
      <c r="F104" s="11">
        <v>1300000</v>
      </c>
      <c r="G104" s="2">
        <f t="shared" si="9"/>
        <v>23004085</v>
      </c>
      <c r="H104" s="73">
        <v>912000</v>
      </c>
      <c r="I104" s="40">
        <v>169000</v>
      </c>
      <c r="J104" s="67"/>
      <c r="K104" s="11">
        <f t="shared" si="10"/>
        <v>1081000</v>
      </c>
      <c r="L104" s="2">
        <f t="shared" si="11"/>
        <v>-219000</v>
      </c>
      <c r="M104" s="147">
        <f t="shared" si="6"/>
        <v>260000</v>
      </c>
      <c r="N104" t="s">
        <v>268</v>
      </c>
    </row>
    <row r="105" spans="1:14" x14ac:dyDescent="0.25">
      <c r="A105" s="10">
        <v>44103</v>
      </c>
      <c r="B105" s="22"/>
      <c r="C105" s="1" t="s">
        <v>36</v>
      </c>
      <c r="D105" s="1" t="s">
        <v>267</v>
      </c>
      <c r="E105" s="40"/>
      <c r="F105" s="11">
        <v>500000</v>
      </c>
      <c r="G105" s="2">
        <f t="shared" si="9"/>
        <v>22504085</v>
      </c>
      <c r="H105" s="73">
        <v>120000</v>
      </c>
      <c r="I105" s="40">
        <v>480000</v>
      </c>
      <c r="J105" s="67"/>
      <c r="K105" s="11">
        <f t="shared" si="10"/>
        <v>600000</v>
      </c>
      <c r="L105" s="2">
        <f t="shared" si="11"/>
        <v>100000</v>
      </c>
      <c r="M105" s="147">
        <f t="shared" si="6"/>
        <v>100000</v>
      </c>
    </row>
    <row r="106" spans="1:14" x14ac:dyDescent="0.25">
      <c r="A106" s="10">
        <v>44104</v>
      </c>
      <c r="B106" s="22"/>
      <c r="C106" s="1" t="s">
        <v>36</v>
      </c>
      <c r="D106" s="1" t="s">
        <v>270</v>
      </c>
      <c r="E106" s="40"/>
      <c r="F106" s="11">
        <v>1060000</v>
      </c>
      <c r="G106" s="2">
        <f t="shared" si="9"/>
        <v>21444085</v>
      </c>
      <c r="H106" s="73">
        <v>584000</v>
      </c>
      <c r="I106" s="40">
        <v>688000</v>
      </c>
      <c r="J106" s="67"/>
      <c r="K106" s="11">
        <f t="shared" si="10"/>
        <v>1272000</v>
      </c>
      <c r="L106" s="2">
        <f t="shared" si="11"/>
        <v>212000</v>
      </c>
      <c r="M106" s="147">
        <f t="shared" si="6"/>
        <v>212000</v>
      </c>
    </row>
    <row r="107" spans="1:14" x14ac:dyDescent="0.25">
      <c r="A107" s="10">
        <v>44104</v>
      </c>
      <c r="B107" s="22"/>
      <c r="C107" s="1" t="s">
        <v>36</v>
      </c>
      <c r="D107" s="1" t="s">
        <v>176</v>
      </c>
      <c r="E107" s="40"/>
      <c r="F107" s="11">
        <v>1300000</v>
      </c>
      <c r="G107" s="2">
        <f t="shared" si="9"/>
        <v>20144085</v>
      </c>
      <c r="H107" s="73">
        <v>960000</v>
      </c>
      <c r="I107" s="40">
        <v>600000</v>
      </c>
      <c r="J107" s="67"/>
      <c r="K107" s="11">
        <f t="shared" si="10"/>
        <v>1560000</v>
      </c>
      <c r="L107" s="2">
        <f t="shared" si="11"/>
        <v>260000</v>
      </c>
      <c r="M107" s="147">
        <f t="shared" si="6"/>
        <v>260000</v>
      </c>
    </row>
    <row r="108" spans="1:14" x14ac:dyDescent="0.25">
      <c r="A108" s="10">
        <v>44105</v>
      </c>
      <c r="B108" s="22"/>
      <c r="C108" s="1" t="s">
        <v>36</v>
      </c>
      <c r="D108" s="1" t="s">
        <v>232</v>
      </c>
      <c r="E108" s="40"/>
      <c r="F108" s="11">
        <v>2040000</v>
      </c>
      <c r="G108" s="2">
        <f t="shared" si="9"/>
        <v>18104085</v>
      </c>
      <c r="H108" s="73">
        <v>360000</v>
      </c>
      <c r="I108" s="40">
        <v>2088000</v>
      </c>
      <c r="J108" s="67"/>
      <c r="K108" s="11">
        <f t="shared" si="10"/>
        <v>2448000</v>
      </c>
      <c r="L108" s="2">
        <f t="shared" si="11"/>
        <v>408000</v>
      </c>
      <c r="M108" s="147">
        <f t="shared" si="6"/>
        <v>408000</v>
      </c>
    </row>
    <row r="109" spans="1:14" x14ac:dyDescent="0.25">
      <c r="A109" s="10">
        <v>44105</v>
      </c>
      <c r="B109" s="22"/>
      <c r="C109" s="1" t="s">
        <v>36</v>
      </c>
      <c r="D109" s="1" t="s">
        <v>176</v>
      </c>
      <c r="E109" s="40"/>
      <c r="F109" s="11">
        <v>1320000</v>
      </c>
      <c r="G109" s="2">
        <f t="shared" si="9"/>
        <v>16784085</v>
      </c>
      <c r="H109" s="73"/>
      <c r="I109" s="40">
        <v>1584000</v>
      </c>
      <c r="J109" s="67"/>
      <c r="K109" s="11">
        <f t="shared" si="10"/>
        <v>1584000</v>
      </c>
      <c r="L109" s="2">
        <f t="shared" si="11"/>
        <v>264000</v>
      </c>
      <c r="M109" s="147">
        <f t="shared" si="6"/>
        <v>264000</v>
      </c>
    </row>
    <row r="110" spans="1:14" x14ac:dyDescent="0.25">
      <c r="A110" s="10">
        <v>44106</v>
      </c>
      <c r="B110" s="22"/>
      <c r="C110" s="1" t="s">
        <v>36</v>
      </c>
      <c r="D110" s="1" t="s">
        <v>277</v>
      </c>
      <c r="E110" s="40"/>
      <c r="F110" s="11">
        <v>320000</v>
      </c>
      <c r="G110" s="2">
        <f t="shared" si="9"/>
        <v>16464085</v>
      </c>
      <c r="H110" s="73"/>
      <c r="I110" s="40">
        <v>384000</v>
      </c>
      <c r="J110" s="67"/>
      <c r="K110" s="11">
        <f t="shared" si="10"/>
        <v>384000</v>
      </c>
      <c r="L110" s="2">
        <f t="shared" si="11"/>
        <v>64000</v>
      </c>
      <c r="M110" s="147">
        <f t="shared" si="6"/>
        <v>64000</v>
      </c>
    </row>
    <row r="111" spans="1:14" x14ac:dyDescent="0.25">
      <c r="A111" s="10">
        <v>44107</v>
      </c>
      <c r="B111" s="22"/>
      <c r="C111" s="1" t="s">
        <v>36</v>
      </c>
      <c r="D111" s="1" t="s">
        <v>267</v>
      </c>
      <c r="E111" s="40"/>
      <c r="F111" s="11">
        <v>560000</v>
      </c>
      <c r="G111" s="2">
        <f t="shared" si="9"/>
        <v>15904085</v>
      </c>
      <c r="H111" s="73"/>
      <c r="I111" s="40">
        <v>672000</v>
      </c>
      <c r="J111" s="67"/>
      <c r="K111" s="11">
        <f t="shared" si="10"/>
        <v>672000</v>
      </c>
      <c r="L111" s="2">
        <f t="shared" si="11"/>
        <v>112000</v>
      </c>
      <c r="M111" s="147">
        <f t="shared" si="6"/>
        <v>112000</v>
      </c>
    </row>
    <row r="112" spans="1:14" x14ac:dyDescent="0.25">
      <c r="A112" s="10">
        <v>44107</v>
      </c>
      <c r="B112" s="22"/>
      <c r="C112" s="1" t="s">
        <v>36</v>
      </c>
      <c r="D112" s="1" t="s">
        <v>232</v>
      </c>
      <c r="E112" s="40"/>
      <c r="F112" s="11">
        <v>1420000</v>
      </c>
      <c r="G112" s="2">
        <f t="shared" si="9"/>
        <v>14484085</v>
      </c>
      <c r="H112" s="73">
        <v>24000</v>
      </c>
      <c r="I112" s="40">
        <v>1680000</v>
      </c>
      <c r="J112" s="67"/>
      <c r="K112" s="11">
        <f t="shared" si="10"/>
        <v>1704000</v>
      </c>
      <c r="L112" s="2">
        <f t="shared" si="11"/>
        <v>284000</v>
      </c>
      <c r="M112" s="147">
        <f t="shared" si="6"/>
        <v>284000</v>
      </c>
    </row>
    <row r="113" spans="1:13" x14ac:dyDescent="0.25">
      <c r="A113" s="10">
        <v>44107</v>
      </c>
      <c r="B113" s="22"/>
      <c r="C113" s="1" t="s">
        <v>36</v>
      </c>
      <c r="D113" s="1" t="s">
        <v>194</v>
      </c>
      <c r="E113" s="40"/>
      <c r="F113" s="11">
        <v>1500000</v>
      </c>
      <c r="G113" s="2">
        <f t="shared" si="9"/>
        <v>12984085</v>
      </c>
      <c r="H113" s="73">
        <v>720000</v>
      </c>
      <c r="I113" s="40">
        <v>1080000</v>
      </c>
      <c r="J113" s="67"/>
      <c r="K113" s="11">
        <f t="shared" si="10"/>
        <v>1800000</v>
      </c>
      <c r="L113" s="2">
        <f t="shared" si="11"/>
        <v>300000</v>
      </c>
      <c r="M113" s="147">
        <f t="shared" si="6"/>
        <v>300000</v>
      </c>
    </row>
    <row r="114" spans="1:13" x14ac:dyDescent="0.25">
      <c r="A114" s="10"/>
      <c r="B114" s="22"/>
      <c r="C114" s="1" t="s">
        <v>36</v>
      </c>
      <c r="D114" s="1"/>
      <c r="E114" s="40"/>
      <c r="F114" s="11"/>
      <c r="G114" s="2">
        <f t="shared" si="9"/>
        <v>12984085</v>
      </c>
      <c r="H114" s="73"/>
      <c r="I114" s="40"/>
      <c r="J114" s="67"/>
      <c r="K114" s="11">
        <f t="shared" si="10"/>
        <v>0</v>
      </c>
      <c r="L114" s="2">
        <f t="shared" si="11"/>
        <v>0</v>
      </c>
      <c r="M114" s="147">
        <f t="shared" si="6"/>
        <v>0</v>
      </c>
    </row>
    <row r="115" spans="1:13" x14ac:dyDescent="0.25">
      <c r="A115" s="10"/>
      <c r="B115" s="22"/>
      <c r="C115" s="1" t="s">
        <v>36</v>
      </c>
      <c r="D115" s="1"/>
      <c r="E115" s="40"/>
      <c r="F115" s="11"/>
      <c r="G115" s="2">
        <f t="shared" si="9"/>
        <v>12984085</v>
      </c>
      <c r="H115" s="73"/>
      <c r="I115" s="40"/>
      <c r="J115" s="67"/>
      <c r="K115" s="11">
        <f t="shared" si="10"/>
        <v>0</v>
      </c>
      <c r="L115" s="2">
        <f t="shared" si="11"/>
        <v>0</v>
      </c>
      <c r="M115" s="147">
        <f t="shared" si="6"/>
        <v>0</v>
      </c>
    </row>
    <row r="116" spans="1:13" x14ac:dyDescent="0.25">
      <c r="A116" s="10"/>
      <c r="B116" s="22"/>
      <c r="C116" s="1" t="s">
        <v>36</v>
      </c>
      <c r="D116" s="1"/>
      <c r="E116" s="40"/>
      <c r="F116" s="11"/>
      <c r="G116" s="2">
        <f t="shared" si="9"/>
        <v>12984085</v>
      </c>
      <c r="H116" s="73"/>
      <c r="I116" s="40"/>
      <c r="J116" s="67"/>
      <c r="K116" s="11">
        <f t="shared" si="10"/>
        <v>0</v>
      </c>
      <c r="L116" s="2">
        <f t="shared" si="11"/>
        <v>0</v>
      </c>
      <c r="M116" s="147">
        <f t="shared" si="6"/>
        <v>0</v>
      </c>
    </row>
    <row r="117" spans="1:13" x14ac:dyDescent="0.25">
      <c r="A117" s="10"/>
      <c r="B117" s="22"/>
      <c r="C117" s="1" t="s">
        <v>36</v>
      </c>
      <c r="D117" s="1"/>
      <c r="E117" s="40"/>
      <c r="F117" s="11"/>
      <c r="G117" s="2">
        <f t="shared" si="9"/>
        <v>12984085</v>
      </c>
      <c r="H117" s="73"/>
      <c r="I117" s="40"/>
      <c r="J117" s="67"/>
      <c r="K117" s="11">
        <f t="shared" si="10"/>
        <v>0</v>
      </c>
      <c r="L117" s="2">
        <f t="shared" si="11"/>
        <v>0</v>
      </c>
      <c r="M117" s="147">
        <f t="shared" si="6"/>
        <v>0</v>
      </c>
    </row>
    <row r="118" spans="1:13" x14ac:dyDescent="0.25">
      <c r="A118" s="10"/>
      <c r="B118" s="22"/>
      <c r="C118" s="1" t="s">
        <v>36</v>
      </c>
      <c r="D118" s="1"/>
      <c r="E118" s="40"/>
      <c r="F118" s="11"/>
      <c r="G118" s="2">
        <f t="shared" si="9"/>
        <v>12984085</v>
      </c>
      <c r="H118" s="73"/>
      <c r="I118" s="40"/>
      <c r="J118" s="67"/>
      <c r="K118" s="11">
        <f t="shared" si="10"/>
        <v>0</v>
      </c>
      <c r="L118" s="2">
        <f t="shared" si="11"/>
        <v>0</v>
      </c>
      <c r="M118" s="147">
        <f t="shared" si="6"/>
        <v>0</v>
      </c>
    </row>
    <row r="119" spans="1:13" x14ac:dyDescent="0.25">
      <c r="A119" s="10"/>
      <c r="B119" s="22"/>
      <c r="C119" s="1" t="s">
        <v>36</v>
      </c>
      <c r="D119" s="1"/>
      <c r="E119" s="40"/>
      <c r="F119" s="11"/>
      <c r="G119" s="2">
        <f t="shared" si="9"/>
        <v>12984085</v>
      </c>
      <c r="H119" s="73"/>
      <c r="I119" s="40"/>
      <c r="J119" s="67"/>
      <c r="K119" s="11">
        <f t="shared" si="10"/>
        <v>0</v>
      </c>
      <c r="L119" s="2">
        <f t="shared" si="11"/>
        <v>0</v>
      </c>
      <c r="M119" s="147">
        <f t="shared" si="6"/>
        <v>0</v>
      </c>
    </row>
    <row r="120" spans="1:13" x14ac:dyDescent="0.25">
      <c r="A120" s="10"/>
      <c r="B120" s="22"/>
      <c r="C120" s="1" t="s">
        <v>36</v>
      </c>
      <c r="D120" s="1"/>
      <c r="E120" s="40"/>
      <c r="F120" s="11"/>
      <c r="G120" s="2">
        <f t="shared" si="9"/>
        <v>12984085</v>
      </c>
      <c r="H120" s="73"/>
      <c r="I120" s="73"/>
      <c r="J120" s="67"/>
      <c r="K120" s="11">
        <f t="shared" si="10"/>
        <v>0</v>
      </c>
      <c r="L120" s="2">
        <f t="shared" si="11"/>
        <v>0</v>
      </c>
      <c r="M120" s="147">
        <f t="shared" si="6"/>
        <v>0</v>
      </c>
    </row>
    <row r="121" spans="1:13" x14ac:dyDescent="0.25">
      <c r="A121" s="10"/>
      <c r="B121" s="22"/>
      <c r="C121" s="1" t="s">
        <v>36</v>
      </c>
      <c r="D121" s="1"/>
      <c r="E121" s="40"/>
      <c r="F121" s="11"/>
      <c r="G121" s="2">
        <f t="shared" si="9"/>
        <v>12984085</v>
      </c>
      <c r="H121" s="73"/>
      <c r="I121" s="73"/>
      <c r="J121" s="67"/>
      <c r="K121" s="11">
        <f t="shared" si="10"/>
        <v>0</v>
      </c>
      <c r="L121" s="2">
        <f t="shared" si="11"/>
        <v>0</v>
      </c>
      <c r="M121" s="147">
        <f t="shared" si="6"/>
        <v>0</v>
      </c>
    </row>
    <row r="122" spans="1:13" x14ac:dyDescent="0.25">
      <c r="A122" s="10"/>
      <c r="B122" s="22"/>
      <c r="C122" s="1" t="s">
        <v>36</v>
      </c>
      <c r="D122" s="1"/>
      <c r="E122" s="40"/>
      <c r="F122" s="11"/>
      <c r="G122" s="2">
        <f t="shared" si="9"/>
        <v>12984085</v>
      </c>
      <c r="H122" s="73"/>
      <c r="I122" s="73"/>
      <c r="J122" s="67"/>
      <c r="K122" s="11">
        <f t="shared" si="10"/>
        <v>0</v>
      </c>
      <c r="L122" s="2">
        <f t="shared" si="11"/>
        <v>0</v>
      </c>
      <c r="M122" s="147">
        <f t="shared" si="6"/>
        <v>0</v>
      </c>
    </row>
    <row r="123" spans="1:13" x14ac:dyDescent="0.25">
      <c r="A123" s="10"/>
      <c r="B123" s="22"/>
      <c r="C123" s="1" t="s">
        <v>36</v>
      </c>
      <c r="D123" s="1"/>
      <c r="E123" s="40"/>
      <c r="F123" s="11"/>
      <c r="G123" s="2">
        <f t="shared" si="9"/>
        <v>12984085</v>
      </c>
      <c r="H123" s="73"/>
      <c r="I123" s="73"/>
      <c r="J123" s="67"/>
      <c r="K123" s="11">
        <f t="shared" si="10"/>
        <v>0</v>
      </c>
      <c r="L123" s="2">
        <f t="shared" si="11"/>
        <v>0</v>
      </c>
      <c r="M123" s="147">
        <f t="shared" si="6"/>
        <v>0</v>
      </c>
    </row>
    <row r="124" spans="1:13" x14ac:dyDescent="0.25">
      <c r="A124" s="10"/>
      <c r="B124" s="22"/>
      <c r="C124" s="1" t="s">
        <v>36</v>
      </c>
      <c r="D124" s="1"/>
      <c r="E124" s="40"/>
      <c r="F124" s="11"/>
      <c r="G124" s="2">
        <f t="shared" si="9"/>
        <v>12984085</v>
      </c>
      <c r="H124" s="73"/>
      <c r="I124" s="73"/>
      <c r="J124" s="67"/>
      <c r="K124" s="11">
        <f t="shared" si="10"/>
        <v>0</v>
      </c>
      <c r="L124" s="2">
        <f t="shared" si="11"/>
        <v>0</v>
      </c>
      <c r="M124" s="147">
        <f t="shared" si="6"/>
        <v>0</v>
      </c>
    </row>
    <row r="125" spans="1:13" x14ac:dyDescent="0.25">
      <c r="A125" s="10"/>
      <c r="B125" s="22"/>
      <c r="C125" s="1" t="s">
        <v>36</v>
      </c>
      <c r="D125" s="1"/>
      <c r="E125" s="40"/>
      <c r="F125" s="11"/>
      <c r="G125" s="2">
        <f t="shared" si="9"/>
        <v>12984085</v>
      </c>
      <c r="H125" s="73"/>
      <c r="I125" s="73"/>
      <c r="J125" s="67"/>
      <c r="K125" s="11">
        <f t="shared" si="10"/>
        <v>0</v>
      </c>
      <c r="L125" s="2">
        <f t="shared" si="11"/>
        <v>0</v>
      </c>
      <c r="M125" s="147">
        <f t="shared" si="6"/>
        <v>0</v>
      </c>
    </row>
    <row r="126" spans="1:13" x14ac:dyDescent="0.25">
      <c r="A126" s="10"/>
      <c r="B126" s="22"/>
      <c r="C126" s="1" t="s">
        <v>36</v>
      </c>
      <c r="D126" s="1"/>
      <c r="E126" s="40"/>
      <c r="F126" s="11"/>
      <c r="G126" s="2">
        <f t="shared" si="9"/>
        <v>12984085</v>
      </c>
      <c r="H126" s="73"/>
      <c r="I126" s="73"/>
      <c r="J126" s="67"/>
      <c r="K126" s="11">
        <f t="shared" si="10"/>
        <v>0</v>
      </c>
      <c r="L126" s="2">
        <f t="shared" si="11"/>
        <v>0</v>
      </c>
      <c r="M126" s="147">
        <f t="shared" si="6"/>
        <v>0</v>
      </c>
    </row>
    <row r="127" spans="1:13" x14ac:dyDescent="0.25">
      <c r="A127" s="10"/>
      <c r="B127" s="22"/>
      <c r="C127" s="1" t="s">
        <v>36</v>
      </c>
      <c r="D127" s="1"/>
      <c r="E127" s="40"/>
      <c r="F127" s="11"/>
      <c r="G127" s="2">
        <f t="shared" si="9"/>
        <v>12984085</v>
      </c>
      <c r="H127" s="73"/>
      <c r="I127" s="73"/>
      <c r="J127" s="67"/>
      <c r="K127" s="11">
        <f t="shared" si="10"/>
        <v>0</v>
      </c>
      <c r="L127" s="2">
        <f t="shared" si="11"/>
        <v>0</v>
      </c>
      <c r="M127" s="147">
        <f t="shared" si="6"/>
        <v>0</v>
      </c>
    </row>
    <row r="128" spans="1:13" x14ac:dyDescent="0.25">
      <c r="A128" s="10"/>
      <c r="B128" s="22"/>
      <c r="C128" s="1" t="s">
        <v>36</v>
      </c>
      <c r="D128" s="1"/>
      <c r="E128" s="40"/>
      <c r="F128" s="11"/>
      <c r="G128" s="2">
        <f t="shared" si="9"/>
        <v>12984085</v>
      </c>
      <c r="H128" s="73"/>
      <c r="I128" s="73"/>
      <c r="J128" s="67"/>
      <c r="K128" s="11">
        <f t="shared" si="10"/>
        <v>0</v>
      </c>
      <c r="L128" s="2">
        <f t="shared" si="11"/>
        <v>0</v>
      </c>
      <c r="M128" s="147">
        <f t="shared" si="6"/>
        <v>0</v>
      </c>
    </row>
    <row r="129" spans="1:13" x14ac:dyDescent="0.25">
      <c r="A129" s="10"/>
      <c r="B129" s="22"/>
      <c r="C129" s="1" t="s">
        <v>36</v>
      </c>
      <c r="D129" s="1"/>
      <c r="E129" s="40"/>
      <c r="F129" s="11"/>
      <c r="G129" s="2">
        <f t="shared" si="9"/>
        <v>12984085</v>
      </c>
      <c r="H129" s="73"/>
      <c r="I129" s="73"/>
      <c r="J129" s="67"/>
      <c r="K129" s="11">
        <f t="shared" si="10"/>
        <v>0</v>
      </c>
      <c r="L129" s="2">
        <f t="shared" si="11"/>
        <v>0</v>
      </c>
      <c r="M129" s="147">
        <f t="shared" si="6"/>
        <v>0</v>
      </c>
    </row>
    <row r="130" spans="1:13" x14ac:dyDescent="0.25">
      <c r="A130" s="10"/>
      <c r="B130" s="22"/>
      <c r="C130" s="1" t="s">
        <v>36</v>
      </c>
      <c r="D130" s="1"/>
      <c r="E130" s="40"/>
      <c r="F130" s="11"/>
      <c r="G130" s="2">
        <f t="shared" si="9"/>
        <v>12984085</v>
      </c>
      <c r="H130" s="73"/>
      <c r="I130" s="73"/>
      <c r="J130" s="67"/>
      <c r="K130" s="11">
        <f t="shared" si="10"/>
        <v>0</v>
      </c>
      <c r="L130" s="2">
        <f t="shared" si="11"/>
        <v>0</v>
      </c>
      <c r="M130" s="147">
        <f t="shared" si="6"/>
        <v>0</v>
      </c>
    </row>
    <row r="131" spans="1:13" x14ac:dyDescent="0.25">
      <c r="A131" s="10"/>
      <c r="B131" s="22"/>
      <c r="C131" s="1" t="s">
        <v>36</v>
      </c>
      <c r="D131" s="1"/>
      <c r="E131" s="40"/>
      <c r="F131" s="11"/>
      <c r="G131" s="2">
        <f t="shared" si="9"/>
        <v>12984085</v>
      </c>
      <c r="H131" s="73"/>
      <c r="I131" s="73"/>
      <c r="J131" s="67"/>
      <c r="K131" s="11">
        <f t="shared" si="10"/>
        <v>0</v>
      </c>
      <c r="L131" s="2">
        <f t="shared" si="11"/>
        <v>0</v>
      </c>
      <c r="M131" s="147">
        <f t="shared" si="6"/>
        <v>0</v>
      </c>
    </row>
    <row r="132" spans="1:13" x14ac:dyDescent="0.25">
      <c r="A132" s="10"/>
      <c r="B132" s="22"/>
      <c r="C132" s="1" t="s">
        <v>36</v>
      </c>
      <c r="D132" s="1"/>
      <c r="E132" s="40"/>
      <c r="F132" s="11"/>
      <c r="G132" s="2">
        <f t="shared" si="9"/>
        <v>12984085</v>
      </c>
      <c r="H132" s="73"/>
      <c r="I132" s="73"/>
      <c r="J132" s="67"/>
      <c r="K132" s="11">
        <f t="shared" si="10"/>
        <v>0</v>
      </c>
      <c r="L132" s="2">
        <f t="shared" si="11"/>
        <v>0</v>
      </c>
      <c r="M132" s="147">
        <f t="shared" si="6"/>
        <v>0</v>
      </c>
    </row>
    <row r="133" spans="1:13" x14ac:dyDescent="0.25">
      <c r="A133" s="10"/>
      <c r="B133" s="22"/>
      <c r="C133" s="1" t="s">
        <v>36</v>
      </c>
      <c r="D133" s="1"/>
      <c r="E133" s="40"/>
      <c r="F133" s="11"/>
      <c r="G133" s="2">
        <f t="shared" si="9"/>
        <v>12984085</v>
      </c>
      <c r="H133" s="73"/>
      <c r="I133" s="73"/>
      <c r="J133" s="67"/>
      <c r="K133" s="11">
        <f t="shared" si="10"/>
        <v>0</v>
      </c>
      <c r="L133" s="2">
        <f t="shared" si="11"/>
        <v>0</v>
      </c>
      <c r="M133" s="147">
        <f t="shared" si="6"/>
        <v>0</v>
      </c>
    </row>
    <row r="134" spans="1:13" x14ac:dyDescent="0.25">
      <c r="A134" s="10"/>
      <c r="B134" s="22"/>
      <c r="C134" s="1" t="s">
        <v>36</v>
      </c>
      <c r="D134" s="1"/>
      <c r="E134" s="40"/>
      <c r="F134" s="11"/>
      <c r="G134" s="2">
        <f t="shared" si="9"/>
        <v>12984085</v>
      </c>
      <c r="H134" s="73"/>
      <c r="I134" s="73"/>
      <c r="J134" s="67"/>
      <c r="K134" s="11">
        <f t="shared" si="10"/>
        <v>0</v>
      </c>
      <c r="L134" s="2">
        <f t="shared" si="11"/>
        <v>0</v>
      </c>
      <c r="M134" s="147">
        <f t="shared" ref="M134:M197" si="12">F134*0.2</f>
        <v>0</v>
      </c>
    </row>
    <row r="135" spans="1:13" x14ac:dyDescent="0.25">
      <c r="A135" s="10"/>
      <c r="B135" s="22"/>
      <c r="C135" s="1" t="s">
        <v>36</v>
      </c>
      <c r="D135" s="1"/>
      <c r="E135" s="40"/>
      <c r="F135" s="11"/>
      <c r="G135" s="2">
        <f t="shared" si="9"/>
        <v>12984085</v>
      </c>
      <c r="H135" s="73"/>
      <c r="I135" s="73"/>
      <c r="J135" s="67"/>
      <c r="K135" s="11">
        <f t="shared" si="10"/>
        <v>0</v>
      </c>
      <c r="L135" s="2">
        <f t="shared" si="11"/>
        <v>0</v>
      </c>
      <c r="M135" s="147">
        <f t="shared" si="12"/>
        <v>0</v>
      </c>
    </row>
    <row r="136" spans="1:13" x14ac:dyDescent="0.25">
      <c r="A136" s="10"/>
      <c r="B136" s="22"/>
      <c r="C136" s="1" t="s">
        <v>36</v>
      </c>
      <c r="D136" s="1"/>
      <c r="E136" s="40"/>
      <c r="F136" s="11"/>
      <c r="G136" s="2">
        <f t="shared" si="9"/>
        <v>12984085</v>
      </c>
      <c r="H136" s="73"/>
      <c r="I136" s="73"/>
      <c r="J136" s="67"/>
      <c r="K136" s="11">
        <f t="shared" si="10"/>
        <v>0</v>
      </c>
      <c r="L136" s="2">
        <f t="shared" si="11"/>
        <v>0</v>
      </c>
      <c r="M136" s="147">
        <f t="shared" si="12"/>
        <v>0</v>
      </c>
    </row>
    <row r="137" spans="1:13" x14ac:dyDescent="0.25">
      <c r="A137" s="10"/>
      <c r="B137" s="22"/>
      <c r="C137" s="1" t="s">
        <v>36</v>
      </c>
      <c r="D137" s="1"/>
      <c r="E137" s="40"/>
      <c r="F137" s="11"/>
      <c r="G137" s="2">
        <f t="shared" si="9"/>
        <v>12984085</v>
      </c>
      <c r="H137" s="73"/>
      <c r="I137" s="73"/>
      <c r="J137" s="67"/>
      <c r="K137" s="11">
        <f t="shared" si="10"/>
        <v>0</v>
      </c>
      <c r="L137" s="2">
        <f t="shared" si="11"/>
        <v>0</v>
      </c>
      <c r="M137" s="147">
        <f t="shared" si="12"/>
        <v>0</v>
      </c>
    </row>
    <row r="138" spans="1:13" x14ac:dyDescent="0.25">
      <c r="A138" s="10"/>
      <c r="B138" s="22"/>
      <c r="C138" s="1" t="s">
        <v>36</v>
      </c>
      <c r="D138" s="1"/>
      <c r="E138" s="40"/>
      <c r="F138" s="11"/>
      <c r="G138" s="2">
        <f t="shared" si="9"/>
        <v>12984085</v>
      </c>
      <c r="H138" s="73"/>
      <c r="I138" s="73"/>
      <c r="J138" s="67"/>
      <c r="K138" s="11">
        <f t="shared" si="10"/>
        <v>0</v>
      </c>
      <c r="L138" s="2">
        <f t="shared" si="11"/>
        <v>0</v>
      </c>
      <c r="M138" s="147">
        <f t="shared" si="12"/>
        <v>0</v>
      </c>
    </row>
    <row r="139" spans="1:13" x14ac:dyDescent="0.25">
      <c r="A139" s="10"/>
      <c r="B139" s="22"/>
      <c r="C139" s="1" t="s">
        <v>36</v>
      </c>
      <c r="D139" s="1"/>
      <c r="E139" s="40"/>
      <c r="F139" s="11"/>
      <c r="G139" s="2">
        <f t="shared" si="9"/>
        <v>12984085</v>
      </c>
      <c r="H139" s="73"/>
      <c r="I139" s="73"/>
      <c r="J139" s="67"/>
      <c r="K139" s="11">
        <f t="shared" si="10"/>
        <v>0</v>
      </c>
      <c r="L139" s="2">
        <f t="shared" si="11"/>
        <v>0</v>
      </c>
      <c r="M139" s="147">
        <f t="shared" si="12"/>
        <v>0</v>
      </c>
    </row>
    <row r="140" spans="1:13" x14ac:dyDescent="0.25">
      <c r="A140" s="10"/>
      <c r="B140" s="22"/>
      <c r="C140" s="1" t="s">
        <v>36</v>
      </c>
      <c r="D140" s="1"/>
      <c r="E140" s="40"/>
      <c r="F140" s="11"/>
      <c r="G140" s="2">
        <f t="shared" si="9"/>
        <v>12984085</v>
      </c>
      <c r="H140" s="73"/>
      <c r="I140" s="73"/>
      <c r="J140" s="67"/>
      <c r="K140" s="11">
        <f t="shared" si="10"/>
        <v>0</v>
      </c>
      <c r="L140" s="2">
        <f t="shared" si="11"/>
        <v>0</v>
      </c>
      <c r="M140" s="147">
        <f t="shared" si="12"/>
        <v>0</v>
      </c>
    </row>
    <row r="141" spans="1:13" x14ac:dyDescent="0.25">
      <c r="A141" s="10"/>
      <c r="B141" s="22"/>
      <c r="C141" s="1" t="s">
        <v>36</v>
      </c>
      <c r="D141" s="1"/>
      <c r="E141" s="40"/>
      <c r="F141" s="11"/>
      <c r="G141" s="2">
        <f t="shared" si="9"/>
        <v>12984085</v>
      </c>
      <c r="H141" s="73"/>
      <c r="I141" s="73"/>
      <c r="J141" s="67"/>
      <c r="K141" s="11">
        <f t="shared" si="10"/>
        <v>0</v>
      </c>
      <c r="L141" s="2">
        <f t="shared" si="11"/>
        <v>0</v>
      </c>
      <c r="M141" s="147">
        <f t="shared" si="12"/>
        <v>0</v>
      </c>
    </row>
    <row r="142" spans="1:13" x14ac:dyDescent="0.25">
      <c r="A142" s="10"/>
      <c r="B142" s="22"/>
      <c r="C142" s="1" t="s">
        <v>36</v>
      </c>
      <c r="D142" s="1"/>
      <c r="E142" s="40"/>
      <c r="F142" s="11"/>
      <c r="G142" s="2">
        <f t="shared" si="9"/>
        <v>12984085</v>
      </c>
      <c r="H142" s="73"/>
      <c r="I142" s="73"/>
      <c r="J142" s="67"/>
      <c r="K142" s="11">
        <f t="shared" si="10"/>
        <v>0</v>
      </c>
      <c r="L142" s="2">
        <f t="shared" si="11"/>
        <v>0</v>
      </c>
      <c r="M142" s="147">
        <f t="shared" si="12"/>
        <v>0</v>
      </c>
    </row>
    <row r="143" spans="1:13" x14ac:dyDescent="0.25">
      <c r="A143" s="10"/>
      <c r="B143" s="22"/>
      <c r="C143" s="1" t="s">
        <v>36</v>
      </c>
      <c r="D143" s="1"/>
      <c r="E143" s="40"/>
      <c r="F143" s="11"/>
      <c r="G143" s="2">
        <f t="shared" si="9"/>
        <v>12984085</v>
      </c>
      <c r="H143" s="73"/>
      <c r="I143" s="73"/>
      <c r="J143" s="67"/>
      <c r="K143" s="11">
        <f t="shared" si="10"/>
        <v>0</v>
      </c>
      <c r="L143" s="2">
        <f t="shared" si="11"/>
        <v>0</v>
      </c>
      <c r="M143" s="147">
        <f t="shared" si="12"/>
        <v>0</v>
      </c>
    </row>
    <row r="144" spans="1:13" x14ac:dyDescent="0.25">
      <c r="A144" s="10"/>
      <c r="B144" s="22"/>
      <c r="C144" s="1" t="s">
        <v>36</v>
      </c>
      <c r="D144" s="1"/>
      <c r="E144" s="40"/>
      <c r="F144" s="11"/>
      <c r="G144" s="2">
        <f t="shared" si="9"/>
        <v>12984085</v>
      </c>
      <c r="H144" s="73"/>
      <c r="I144" s="73"/>
      <c r="J144" s="67"/>
      <c r="K144" s="11">
        <f t="shared" si="10"/>
        <v>0</v>
      </c>
      <c r="L144" s="2">
        <f t="shared" si="11"/>
        <v>0</v>
      </c>
      <c r="M144" s="147">
        <f t="shared" si="12"/>
        <v>0</v>
      </c>
    </row>
    <row r="145" spans="1:13" x14ac:dyDescent="0.25">
      <c r="A145" s="10"/>
      <c r="B145" s="22"/>
      <c r="C145" s="1" t="s">
        <v>36</v>
      </c>
      <c r="D145" s="1"/>
      <c r="E145" s="40"/>
      <c r="F145" s="11"/>
      <c r="G145" s="2">
        <f t="shared" si="9"/>
        <v>12984085</v>
      </c>
      <c r="H145" s="73"/>
      <c r="I145" s="73"/>
      <c r="J145" s="67"/>
      <c r="K145" s="11">
        <f t="shared" si="10"/>
        <v>0</v>
      </c>
      <c r="L145" s="2">
        <f t="shared" si="11"/>
        <v>0</v>
      </c>
      <c r="M145" s="147">
        <f t="shared" si="12"/>
        <v>0</v>
      </c>
    </row>
    <row r="146" spans="1:13" x14ac:dyDescent="0.25">
      <c r="A146" s="10"/>
      <c r="B146" s="22"/>
      <c r="C146" s="1" t="s">
        <v>36</v>
      </c>
      <c r="D146" s="1"/>
      <c r="E146" s="40"/>
      <c r="F146" s="11"/>
      <c r="G146" s="2">
        <f t="shared" si="9"/>
        <v>12984085</v>
      </c>
      <c r="H146" s="73"/>
      <c r="I146" s="73"/>
      <c r="J146" s="67"/>
      <c r="K146" s="11">
        <f t="shared" si="10"/>
        <v>0</v>
      </c>
      <c r="L146" s="2">
        <f t="shared" si="11"/>
        <v>0</v>
      </c>
      <c r="M146" s="147">
        <f t="shared" si="12"/>
        <v>0</v>
      </c>
    </row>
    <row r="147" spans="1:13" x14ac:dyDescent="0.25">
      <c r="A147" s="10"/>
      <c r="B147" s="22"/>
      <c r="C147" s="1" t="s">
        <v>36</v>
      </c>
      <c r="D147" s="1"/>
      <c r="E147" s="40"/>
      <c r="F147" s="11"/>
      <c r="G147" s="2">
        <f t="shared" si="9"/>
        <v>12984085</v>
      </c>
      <c r="H147" s="73"/>
      <c r="I147" s="73"/>
      <c r="J147" s="67"/>
      <c r="K147" s="11">
        <f t="shared" si="10"/>
        <v>0</v>
      </c>
      <c r="L147" s="2">
        <f t="shared" si="11"/>
        <v>0</v>
      </c>
      <c r="M147" s="147">
        <f t="shared" si="12"/>
        <v>0</v>
      </c>
    </row>
    <row r="148" spans="1:13" x14ac:dyDescent="0.25">
      <c r="A148" s="10"/>
      <c r="B148" s="22"/>
      <c r="C148" s="1" t="s">
        <v>36</v>
      </c>
      <c r="D148" s="1"/>
      <c r="E148" s="40"/>
      <c r="F148" s="11"/>
      <c r="G148" s="2">
        <f t="shared" si="9"/>
        <v>12984085</v>
      </c>
      <c r="H148" s="73"/>
      <c r="I148" s="73"/>
      <c r="J148" s="67"/>
      <c r="K148" s="11">
        <f t="shared" si="10"/>
        <v>0</v>
      </c>
      <c r="L148" s="2">
        <f t="shared" si="11"/>
        <v>0</v>
      </c>
      <c r="M148" s="147">
        <f t="shared" si="12"/>
        <v>0</v>
      </c>
    </row>
    <row r="149" spans="1:13" x14ac:dyDescent="0.25">
      <c r="A149" s="10"/>
      <c r="B149" s="22"/>
      <c r="C149" s="1" t="s">
        <v>36</v>
      </c>
      <c r="D149" s="1"/>
      <c r="E149" s="40"/>
      <c r="F149" s="11"/>
      <c r="G149" s="2">
        <f t="shared" si="9"/>
        <v>12984085</v>
      </c>
      <c r="H149" s="73"/>
      <c r="I149" s="73"/>
      <c r="J149" s="67"/>
      <c r="K149" s="11">
        <f t="shared" si="10"/>
        <v>0</v>
      </c>
      <c r="L149" s="2">
        <f t="shared" si="11"/>
        <v>0</v>
      </c>
      <c r="M149" s="147">
        <f t="shared" si="12"/>
        <v>0</v>
      </c>
    </row>
    <row r="150" spans="1:13" x14ac:dyDescent="0.25">
      <c r="A150" s="10"/>
      <c r="B150" s="22"/>
      <c r="C150" s="1" t="s">
        <v>36</v>
      </c>
      <c r="D150" s="1"/>
      <c r="E150" s="40"/>
      <c r="F150" s="11"/>
      <c r="G150" s="2">
        <f t="shared" si="9"/>
        <v>12984085</v>
      </c>
      <c r="H150" s="73"/>
      <c r="I150" s="73"/>
      <c r="J150" s="67"/>
      <c r="K150" s="11">
        <f t="shared" si="10"/>
        <v>0</v>
      </c>
      <c r="L150" s="2">
        <f t="shared" si="11"/>
        <v>0</v>
      </c>
      <c r="M150" s="147">
        <f t="shared" si="12"/>
        <v>0</v>
      </c>
    </row>
    <row r="151" spans="1:13" x14ac:dyDescent="0.25">
      <c r="A151" s="10"/>
      <c r="B151" s="22"/>
      <c r="C151" s="1" t="s">
        <v>36</v>
      </c>
      <c r="D151" s="1"/>
      <c r="E151" s="40"/>
      <c r="F151" s="11"/>
      <c r="G151" s="2">
        <f t="shared" si="9"/>
        <v>12984085</v>
      </c>
      <c r="H151" s="73"/>
      <c r="I151" s="73"/>
      <c r="J151" s="67"/>
      <c r="K151" s="11">
        <f t="shared" si="10"/>
        <v>0</v>
      </c>
      <c r="L151" s="2">
        <f t="shared" si="11"/>
        <v>0</v>
      </c>
      <c r="M151" s="147">
        <f t="shared" si="12"/>
        <v>0</v>
      </c>
    </row>
    <row r="152" spans="1:13" x14ac:dyDescent="0.25">
      <c r="A152" s="10"/>
      <c r="B152" s="22"/>
      <c r="C152" s="1" t="s">
        <v>36</v>
      </c>
      <c r="D152" s="1"/>
      <c r="E152" s="40"/>
      <c r="F152" s="11"/>
      <c r="G152" s="2">
        <f t="shared" si="9"/>
        <v>12984085</v>
      </c>
      <c r="H152" s="73"/>
      <c r="I152" s="73"/>
      <c r="J152" s="67"/>
      <c r="K152" s="11">
        <f t="shared" si="10"/>
        <v>0</v>
      </c>
      <c r="L152" s="2">
        <f t="shared" si="11"/>
        <v>0</v>
      </c>
      <c r="M152" s="147">
        <f t="shared" si="12"/>
        <v>0</v>
      </c>
    </row>
    <row r="153" spans="1:13" x14ac:dyDescent="0.25">
      <c r="A153" s="10"/>
      <c r="B153" s="22"/>
      <c r="C153" s="1" t="s">
        <v>36</v>
      </c>
      <c r="D153" s="1"/>
      <c r="E153" s="40"/>
      <c r="F153" s="11"/>
      <c r="G153" s="2">
        <f t="shared" ref="G153:G216" si="13">G152+E153-F153</f>
        <v>12984085</v>
      </c>
      <c r="H153" s="73"/>
      <c r="I153" s="73"/>
      <c r="J153" s="67"/>
      <c r="K153" s="11">
        <f t="shared" ref="K153:K216" si="14">H153+I153-J153</f>
        <v>0</v>
      </c>
      <c r="L153" s="2">
        <f t="shared" ref="L153:L216" si="15">H153+I153+J153-F153</f>
        <v>0</v>
      </c>
      <c r="M153" s="147">
        <f t="shared" si="12"/>
        <v>0</v>
      </c>
    </row>
    <row r="154" spans="1:13" x14ac:dyDescent="0.25">
      <c r="A154" s="10"/>
      <c r="B154" s="22"/>
      <c r="C154" s="1" t="s">
        <v>36</v>
      </c>
      <c r="D154" s="1"/>
      <c r="E154" s="40"/>
      <c r="F154" s="11"/>
      <c r="G154" s="2">
        <f t="shared" si="13"/>
        <v>12984085</v>
      </c>
      <c r="H154" s="73"/>
      <c r="I154" s="73"/>
      <c r="J154" s="67"/>
      <c r="K154" s="11">
        <f t="shared" si="14"/>
        <v>0</v>
      </c>
      <c r="L154" s="2">
        <f t="shared" si="15"/>
        <v>0</v>
      </c>
      <c r="M154" s="147">
        <f t="shared" si="12"/>
        <v>0</v>
      </c>
    </row>
    <row r="155" spans="1:13" x14ac:dyDescent="0.25">
      <c r="A155" s="10"/>
      <c r="B155" s="22"/>
      <c r="C155" s="1" t="s">
        <v>36</v>
      </c>
      <c r="D155" s="1"/>
      <c r="E155" s="40"/>
      <c r="F155" s="11"/>
      <c r="G155" s="2">
        <f t="shared" si="13"/>
        <v>12984085</v>
      </c>
      <c r="H155" s="73"/>
      <c r="I155" s="73"/>
      <c r="J155" s="67"/>
      <c r="K155" s="11">
        <f t="shared" si="14"/>
        <v>0</v>
      </c>
      <c r="L155" s="2">
        <f t="shared" si="15"/>
        <v>0</v>
      </c>
      <c r="M155" s="147">
        <f t="shared" si="12"/>
        <v>0</v>
      </c>
    </row>
    <row r="156" spans="1:13" x14ac:dyDescent="0.25">
      <c r="A156" s="10"/>
      <c r="B156" s="22"/>
      <c r="C156" s="1" t="s">
        <v>36</v>
      </c>
      <c r="D156" s="1"/>
      <c r="E156" s="40"/>
      <c r="F156" s="11"/>
      <c r="G156" s="2">
        <f t="shared" si="13"/>
        <v>12984085</v>
      </c>
      <c r="H156" s="73"/>
      <c r="I156" s="73"/>
      <c r="J156" s="67"/>
      <c r="K156" s="11">
        <f t="shared" si="14"/>
        <v>0</v>
      </c>
      <c r="L156" s="2">
        <f t="shared" si="15"/>
        <v>0</v>
      </c>
      <c r="M156" s="147">
        <f t="shared" si="12"/>
        <v>0</v>
      </c>
    </row>
    <row r="157" spans="1:13" x14ac:dyDescent="0.25">
      <c r="A157" s="10"/>
      <c r="B157" s="22"/>
      <c r="C157" s="1" t="s">
        <v>36</v>
      </c>
      <c r="D157" s="1"/>
      <c r="E157" s="40"/>
      <c r="F157" s="11"/>
      <c r="G157" s="2">
        <f t="shared" si="13"/>
        <v>12984085</v>
      </c>
      <c r="H157" s="73"/>
      <c r="I157" s="73"/>
      <c r="J157" s="67"/>
      <c r="K157" s="11">
        <f t="shared" si="14"/>
        <v>0</v>
      </c>
      <c r="L157" s="2">
        <f t="shared" si="15"/>
        <v>0</v>
      </c>
      <c r="M157" s="147">
        <f t="shared" si="12"/>
        <v>0</v>
      </c>
    </row>
    <row r="158" spans="1:13" x14ac:dyDescent="0.25">
      <c r="A158" s="10"/>
      <c r="B158" s="22"/>
      <c r="C158" s="1" t="s">
        <v>36</v>
      </c>
      <c r="D158" s="1"/>
      <c r="E158" s="40"/>
      <c r="F158" s="11"/>
      <c r="G158" s="2">
        <f t="shared" si="13"/>
        <v>12984085</v>
      </c>
      <c r="H158" s="73"/>
      <c r="I158" s="73"/>
      <c r="J158" s="67"/>
      <c r="K158" s="11">
        <f t="shared" si="14"/>
        <v>0</v>
      </c>
      <c r="L158" s="2">
        <f t="shared" si="15"/>
        <v>0</v>
      </c>
      <c r="M158" s="147">
        <f t="shared" si="12"/>
        <v>0</v>
      </c>
    </row>
    <row r="159" spans="1:13" x14ac:dyDescent="0.25">
      <c r="A159" s="10"/>
      <c r="B159" s="22"/>
      <c r="C159" s="1" t="s">
        <v>36</v>
      </c>
      <c r="D159" s="1"/>
      <c r="E159" s="40"/>
      <c r="F159" s="11"/>
      <c r="G159" s="2">
        <f t="shared" si="13"/>
        <v>12984085</v>
      </c>
      <c r="H159" s="73"/>
      <c r="I159" s="73"/>
      <c r="J159" s="67"/>
      <c r="K159" s="11">
        <f t="shared" si="14"/>
        <v>0</v>
      </c>
      <c r="L159" s="2">
        <f t="shared" si="15"/>
        <v>0</v>
      </c>
      <c r="M159" s="147">
        <f t="shared" si="12"/>
        <v>0</v>
      </c>
    </row>
    <row r="160" spans="1:13" x14ac:dyDescent="0.25">
      <c r="A160" s="10"/>
      <c r="B160" s="22"/>
      <c r="C160" s="1" t="s">
        <v>36</v>
      </c>
      <c r="D160" s="1"/>
      <c r="E160" s="40"/>
      <c r="F160" s="11"/>
      <c r="G160" s="2">
        <f t="shared" si="13"/>
        <v>12984085</v>
      </c>
      <c r="H160" s="73"/>
      <c r="I160" s="73"/>
      <c r="J160" s="67"/>
      <c r="K160" s="11">
        <f t="shared" si="14"/>
        <v>0</v>
      </c>
      <c r="L160" s="38">
        <f t="shared" si="15"/>
        <v>0</v>
      </c>
      <c r="M160" s="147">
        <f t="shared" si="12"/>
        <v>0</v>
      </c>
    </row>
    <row r="161" spans="1:13" x14ac:dyDescent="0.25">
      <c r="A161" s="10"/>
      <c r="B161" s="22"/>
      <c r="C161" s="1" t="s">
        <v>36</v>
      </c>
      <c r="D161" s="1"/>
      <c r="E161" s="40"/>
      <c r="F161" s="11"/>
      <c r="G161" s="2">
        <f t="shared" si="13"/>
        <v>12984085</v>
      </c>
      <c r="H161" s="73"/>
      <c r="I161" s="73"/>
      <c r="J161" s="67"/>
      <c r="K161" s="11">
        <f t="shared" si="14"/>
        <v>0</v>
      </c>
      <c r="L161" s="2">
        <f t="shared" si="15"/>
        <v>0</v>
      </c>
      <c r="M161" s="147">
        <f t="shared" si="12"/>
        <v>0</v>
      </c>
    </row>
    <row r="162" spans="1:13" x14ac:dyDescent="0.25">
      <c r="A162" s="10"/>
      <c r="B162" s="22"/>
      <c r="C162" s="1" t="s">
        <v>36</v>
      </c>
      <c r="D162" s="1"/>
      <c r="E162" s="40"/>
      <c r="F162" s="11"/>
      <c r="G162" s="2">
        <f t="shared" si="13"/>
        <v>12984085</v>
      </c>
      <c r="H162" s="73"/>
      <c r="I162" s="73"/>
      <c r="J162" s="67"/>
      <c r="K162" s="11">
        <f t="shared" si="14"/>
        <v>0</v>
      </c>
      <c r="L162" s="2">
        <f t="shared" si="15"/>
        <v>0</v>
      </c>
      <c r="M162" s="147">
        <f t="shared" si="12"/>
        <v>0</v>
      </c>
    </row>
    <row r="163" spans="1:13" x14ac:dyDescent="0.25">
      <c r="A163" s="10"/>
      <c r="B163" s="22"/>
      <c r="C163" s="1" t="s">
        <v>36</v>
      </c>
      <c r="D163" s="1"/>
      <c r="E163" s="40"/>
      <c r="F163" s="11"/>
      <c r="G163" s="2">
        <f t="shared" si="13"/>
        <v>12984085</v>
      </c>
      <c r="H163" s="73"/>
      <c r="I163" s="73"/>
      <c r="J163" s="67"/>
      <c r="K163" s="11">
        <f t="shared" si="14"/>
        <v>0</v>
      </c>
      <c r="L163" s="2">
        <f t="shared" si="15"/>
        <v>0</v>
      </c>
      <c r="M163" s="147">
        <f t="shared" si="12"/>
        <v>0</v>
      </c>
    </row>
    <row r="164" spans="1:13" x14ac:dyDescent="0.25">
      <c r="A164" s="10"/>
      <c r="B164" s="22"/>
      <c r="C164" s="1" t="s">
        <v>36</v>
      </c>
      <c r="D164" s="1"/>
      <c r="E164" s="40"/>
      <c r="F164" s="11"/>
      <c r="G164" s="2">
        <f t="shared" si="13"/>
        <v>12984085</v>
      </c>
      <c r="H164" s="73"/>
      <c r="I164" s="73"/>
      <c r="J164" s="67"/>
      <c r="K164" s="11">
        <f>H164+I164-J164</f>
        <v>0</v>
      </c>
      <c r="L164" s="2">
        <f>H164+I164+J164-F164</f>
        <v>0</v>
      </c>
      <c r="M164" s="147">
        <f t="shared" si="12"/>
        <v>0</v>
      </c>
    </row>
    <row r="165" spans="1:13" x14ac:dyDescent="0.25">
      <c r="A165" s="10"/>
      <c r="B165" s="22"/>
      <c r="C165" s="1" t="s">
        <v>36</v>
      </c>
      <c r="D165" s="1"/>
      <c r="E165" s="40"/>
      <c r="F165" s="11"/>
      <c r="G165" s="2">
        <f t="shared" si="13"/>
        <v>12984085</v>
      </c>
      <c r="H165" s="73"/>
      <c r="I165" s="73"/>
      <c r="J165" s="67"/>
      <c r="K165" s="11">
        <f>H165+I165-J165</f>
        <v>0</v>
      </c>
      <c r="L165" s="2">
        <f>H165+I165+J165-F165</f>
        <v>0</v>
      </c>
      <c r="M165" s="147">
        <f t="shared" si="12"/>
        <v>0</v>
      </c>
    </row>
    <row r="166" spans="1:13" x14ac:dyDescent="0.25">
      <c r="A166" s="10"/>
      <c r="B166" s="22"/>
      <c r="C166" s="1" t="s">
        <v>36</v>
      </c>
      <c r="D166" s="1"/>
      <c r="E166" s="40"/>
      <c r="F166" s="11"/>
      <c r="G166" s="2">
        <f t="shared" si="13"/>
        <v>12984085</v>
      </c>
      <c r="H166" s="73"/>
      <c r="I166" s="73"/>
      <c r="J166" s="67"/>
      <c r="K166" s="11">
        <f t="shared" si="14"/>
        <v>0</v>
      </c>
      <c r="L166" s="2">
        <f t="shared" si="15"/>
        <v>0</v>
      </c>
      <c r="M166" s="147">
        <f t="shared" si="12"/>
        <v>0</v>
      </c>
    </row>
    <row r="167" spans="1:13" x14ac:dyDescent="0.25">
      <c r="A167" s="10"/>
      <c r="B167" s="22"/>
      <c r="C167" s="1" t="s">
        <v>36</v>
      </c>
      <c r="D167" s="1"/>
      <c r="E167" s="40"/>
      <c r="F167" s="11"/>
      <c r="G167" s="2">
        <f t="shared" si="13"/>
        <v>12984085</v>
      </c>
      <c r="H167" s="73"/>
      <c r="I167" s="73"/>
      <c r="J167" s="67"/>
      <c r="K167" s="11">
        <f t="shared" si="14"/>
        <v>0</v>
      </c>
      <c r="L167" s="2">
        <f t="shared" si="15"/>
        <v>0</v>
      </c>
      <c r="M167" s="147">
        <f t="shared" si="12"/>
        <v>0</v>
      </c>
    </row>
    <row r="168" spans="1:13" x14ac:dyDescent="0.25">
      <c r="A168" s="10"/>
      <c r="B168" s="22"/>
      <c r="C168" s="1" t="s">
        <v>36</v>
      </c>
      <c r="D168" s="1"/>
      <c r="E168" s="40"/>
      <c r="F168" s="11"/>
      <c r="G168" s="2">
        <f t="shared" si="13"/>
        <v>12984085</v>
      </c>
      <c r="H168" s="73"/>
      <c r="I168" s="73"/>
      <c r="J168" s="67"/>
      <c r="K168" s="11">
        <f t="shared" si="14"/>
        <v>0</v>
      </c>
      <c r="L168" s="2">
        <f t="shared" si="15"/>
        <v>0</v>
      </c>
      <c r="M168" s="147">
        <f t="shared" si="12"/>
        <v>0</v>
      </c>
    </row>
    <row r="169" spans="1:13" x14ac:dyDescent="0.25">
      <c r="A169" s="10"/>
      <c r="B169" s="22"/>
      <c r="C169" s="1" t="s">
        <v>36</v>
      </c>
      <c r="D169" s="1"/>
      <c r="E169" s="40"/>
      <c r="F169" s="11"/>
      <c r="G169" s="2">
        <f t="shared" si="13"/>
        <v>12984085</v>
      </c>
      <c r="H169" s="73"/>
      <c r="I169" s="73"/>
      <c r="J169" s="67"/>
      <c r="K169" s="11">
        <f t="shared" si="14"/>
        <v>0</v>
      </c>
      <c r="L169" s="2">
        <f t="shared" si="15"/>
        <v>0</v>
      </c>
      <c r="M169" s="147">
        <f t="shared" si="12"/>
        <v>0</v>
      </c>
    </row>
    <row r="170" spans="1:13" x14ac:dyDescent="0.25">
      <c r="A170" s="10"/>
      <c r="B170" s="22"/>
      <c r="C170" s="1" t="s">
        <v>36</v>
      </c>
      <c r="D170" s="1"/>
      <c r="E170" s="40"/>
      <c r="F170" s="11"/>
      <c r="G170" s="2">
        <f t="shared" si="13"/>
        <v>12984085</v>
      </c>
      <c r="H170" s="73"/>
      <c r="I170" s="73"/>
      <c r="J170" s="67"/>
      <c r="K170" s="11">
        <f t="shared" si="14"/>
        <v>0</v>
      </c>
      <c r="L170" s="2">
        <f t="shared" si="15"/>
        <v>0</v>
      </c>
      <c r="M170" s="147">
        <f t="shared" si="12"/>
        <v>0</v>
      </c>
    </row>
    <row r="171" spans="1:13" x14ac:dyDescent="0.25">
      <c r="A171" s="10"/>
      <c r="B171" s="22"/>
      <c r="C171" s="1" t="s">
        <v>36</v>
      </c>
      <c r="D171" s="1"/>
      <c r="E171" s="40"/>
      <c r="F171" s="11"/>
      <c r="G171" s="2">
        <f t="shared" si="13"/>
        <v>12984085</v>
      </c>
      <c r="H171" s="73"/>
      <c r="I171" s="73"/>
      <c r="J171" s="67"/>
      <c r="K171" s="11">
        <f t="shared" si="14"/>
        <v>0</v>
      </c>
      <c r="L171" s="2">
        <f t="shared" si="15"/>
        <v>0</v>
      </c>
      <c r="M171" s="147">
        <f t="shared" si="12"/>
        <v>0</v>
      </c>
    </row>
    <row r="172" spans="1:13" x14ac:dyDescent="0.25">
      <c r="A172" s="10"/>
      <c r="B172" s="22"/>
      <c r="C172" s="1" t="s">
        <v>36</v>
      </c>
      <c r="D172" s="1"/>
      <c r="E172" s="40"/>
      <c r="F172" s="11"/>
      <c r="G172" s="2">
        <f t="shared" si="13"/>
        <v>12984085</v>
      </c>
      <c r="H172" s="73"/>
      <c r="I172" s="73"/>
      <c r="J172" s="67"/>
      <c r="K172" s="11">
        <f t="shared" si="14"/>
        <v>0</v>
      </c>
      <c r="L172" s="2">
        <f t="shared" si="15"/>
        <v>0</v>
      </c>
      <c r="M172" s="147">
        <f t="shared" si="12"/>
        <v>0</v>
      </c>
    </row>
    <row r="173" spans="1:13" x14ac:dyDescent="0.25">
      <c r="A173" s="10"/>
      <c r="B173" s="22"/>
      <c r="C173" s="1" t="s">
        <v>36</v>
      </c>
      <c r="D173" s="1"/>
      <c r="E173" s="40"/>
      <c r="F173" s="11"/>
      <c r="G173" s="2">
        <f t="shared" si="13"/>
        <v>12984085</v>
      </c>
      <c r="H173" s="73"/>
      <c r="I173" s="73"/>
      <c r="J173" s="67"/>
      <c r="K173" s="11">
        <f t="shared" si="14"/>
        <v>0</v>
      </c>
      <c r="L173" s="2">
        <f t="shared" si="15"/>
        <v>0</v>
      </c>
      <c r="M173" s="147">
        <f t="shared" si="12"/>
        <v>0</v>
      </c>
    </row>
    <row r="174" spans="1:13" x14ac:dyDescent="0.25">
      <c r="A174" s="10"/>
      <c r="B174" s="22"/>
      <c r="C174" s="1" t="s">
        <v>36</v>
      </c>
      <c r="D174" s="1"/>
      <c r="E174" s="40"/>
      <c r="F174" s="11"/>
      <c r="G174" s="2">
        <f t="shared" si="13"/>
        <v>12984085</v>
      </c>
      <c r="H174" s="73"/>
      <c r="I174" s="73"/>
      <c r="J174" s="67"/>
      <c r="K174" s="11">
        <f t="shared" si="14"/>
        <v>0</v>
      </c>
      <c r="L174" s="2">
        <f t="shared" si="15"/>
        <v>0</v>
      </c>
      <c r="M174" s="147">
        <f t="shared" si="12"/>
        <v>0</v>
      </c>
    </row>
    <row r="175" spans="1:13" x14ac:dyDescent="0.25">
      <c r="A175" s="10"/>
      <c r="B175" s="22"/>
      <c r="C175" s="1" t="s">
        <v>36</v>
      </c>
      <c r="D175" s="1"/>
      <c r="E175" s="40"/>
      <c r="F175" s="11"/>
      <c r="G175" s="2">
        <f t="shared" si="13"/>
        <v>12984085</v>
      </c>
      <c r="H175" s="73"/>
      <c r="I175" s="73"/>
      <c r="J175" s="67"/>
      <c r="K175" s="11">
        <f t="shared" si="14"/>
        <v>0</v>
      </c>
      <c r="L175" s="2">
        <f t="shared" si="15"/>
        <v>0</v>
      </c>
      <c r="M175" s="147">
        <f t="shared" si="12"/>
        <v>0</v>
      </c>
    </row>
    <row r="176" spans="1:13" x14ac:dyDescent="0.25">
      <c r="A176" s="10"/>
      <c r="B176" s="22"/>
      <c r="C176" s="1" t="s">
        <v>36</v>
      </c>
      <c r="D176" s="1"/>
      <c r="E176" s="40"/>
      <c r="F176" s="11"/>
      <c r="G176" s="2">
        <f t="shared" si="13"/>
        <v>12984085</v>
      </c>
      <c r="H176" s="73"/>
      <c r="I176" s="73"/>
      <c r="J176" s="67"/>
      <c r="K176" s="11">
        <f t="shared" si="14"/>
        <v>0</v>
      </c>
      <c r="L176" s="2">
        <f t="shared" si="15"/>
        <v>0</v>
      </c>
      <c r="M176" s="147">
        <f t="shared" si="12"/>
        <v>0</v>
      </c>
    </row>
    <row r="177" spans="1:13" x14ac:dyDescent="0.25">
      <c r="A177" s="10"/>
      <c r="B177" s="22"/>
      <c r="C177" s="1" t="s">
        <v>36</v>
      </c>
      <c r="D177" s="1"/>
      <c r="E177" s="40"/>
      <c r="F177" s="11"/>
      <c r="G177" s="2">
        <f t="shared" si="13"/>
        <v>12984085</v>
      </c>
      <c r="H177" s="73"/>
      <c r="I177" s="73"/>
      <c r="J177" s="67"/>
      <c r="K177" s="11">
        <f t="shared" si="14"/>
        <v>0</v>
      </c>
      <c r="L177" s="2">
        <f t="shared" si="15"/>
        <v>0</v>
      </c>
      <c r="M177" s="147">
        <f t="shared" si="12"/>
        <v>0</v>
      </c>
    </row>
    <row r="178" spans="1:13" x14ac:dyDescent="0.25">
      <c r="A178" s="10"/>
      <c r="B178" s="22"/>
      <c r="C178" s="1" t="s">
        <v>36</v>
      </c>
      <c r="D178" s="1"/>
      <c r="E178" s="40"/>
      <c r="F178" s="11"/>
      <c r="G178" s="2">
        <f t="shared" si="13"/>
        <v>12984085</v>
      </c>
      <c r="H178" s="73"/>
      <c r="I178" s="73"/>
      <c r="J178" s="67"/>
      <c r="K178" s="11">
        <f t="shared" si="14"/>
        <v>0</v>
      </c>
      <c r="L178" s="2">
        <f t="shared" si="15"/>
        <v>0</v>
      </c>
      <c r="M178" s="147">
        <f t="shared" si="12"/>
        <v>0</v>
      </c>
    </row>
    <row r="179" spans="1:13" x14ac:dyDescent="0.25">
      <c r="A179" s="10"/>
      <c r="B179" s="22"/>
      <c r="C179" s="1" t="s">
        <v>36</v>
      </c>
      <c r="D179" s="1"/>
      <c r="E179" s="40"/>
      <c r="F179" s="11"/>
      <c r="G179" s="2">
        <f t="shared" si="13"/>
        <v>12984085</v>
      </c>
      <c r="H179" s="73"/>
      <c r="I179" s="73"/>
      <c r="J179" s="67"/>
      <c r="K179" s="11">
        <f t="shared" si="14"/>
        <v>0</v>
      </c>
      <c r="L179" s="2">
        <f t="shared" si="15"/>
        <v>0</v>
      </c>
      <c r="M179" s="147">
        <f t="shared" si="12"/>
        <v>0</v>
      </c>
    </row>
    <row r="180" spans="1:13" x14ac:dyDescent="0.25">
      <c r="A180" s="10"/>
      <c r="B180" s="22"/>
      <c r="C180" s="1" t="s">
        <v>36</v>
      </c>
      <c r="D180" s="1"/>
      <c r="E180" s="40"/>
      <c r="F180" s="11"/>
      <c r="G180" s="2">
        <f t="shared" si="13"/>
        <v>12984085</v>
      </c>
      <c r="H180" s="73"/>
      <c r="I180" s="73"/>
      <c r="J180" s="67"/>
      <c r="K180" s="11">
        <f t="shared" si="14"/>
        <v>0</v>
      </c>
      <c r="L180" s="2">
        <f t="shared" si="15"/>
        <v>0</v>
      </c>
      <c r="M180" s="147">
        <f t="shared" si="12"/>
        <v>0</v>
      </c>
    </row>
    <row r="181" spans="1:13" x14ac:dyDescent="0.25">
      <c r="A181" s="10"/>
      <c r="B181" s="22"/>
      <c r="C181" s="1" t="s">
        <v>36</v>
      </c>
      <c r="D181" s="1"/>
      <c r="E181" s="40"/>
      <c r="F181" s="11"/>
      <c r="G181" s="2">
        <f t="shared" si="13"/>
        <v>12984085</v>
      </c>
      <c r="H181" s="73"/>
      <c r="I181" s="73"/>
      <c r="J181" s="67"/>
      <c r="K181" s="11">
        <f t="shared" si="14"/>
        <v>0</v>
      </c>
      <c r="L181" s="2">
        <f t="shared" si="15"/>
        <v>0</v>
      </c>
      <c r="M181" s="147">
        <f t="shared" si="12"/>
        <v>0</v>
      </c>
    </row>
    <row r="182" spans="1:13" x14ac:dyDescent="0.25">
      <c r="A182" s="10"/>
      <c r="B182" s="22"/>
      <c r="C182" s="1" t="s">
        <v>36</v>
      </c>
      <c r="D182" s="1"/>
      <c r="E182" s="40"/>
      <c r="F182" s="11"/>
      <c r="G182" s="2">
        <f t="shared" si="13"/>
        <v>12984085</v>
      </c>
      <c r="H182" s="73"/>
      <c r="I182" s="73"/>
      <c r="J182" s="67"/>
      <c r="K182" s="11">
        <f t="shared" si="14"/>
        <v>0</v>
      </c>
      <c r="L182" s="2">
        <f t="shared" si="15"/>
        <v>0</v>
      </c>
      <c r="M182" s="147">
        <f t="shared" si="12"/>
        <v>0</v>
      </c>
    </row>
    <row r="183" spans="1:13" x14ac:dyDescent="0.25">
      <c r="A183" s="10"/>
      <c r="B183" s="22"/>
      <c r="C183" s="1" t="s">
        <v>36</v>
      </c>
      <c r="D183" s="1"/>
      <c r="E183" s="40"/>
      <c r="F183" s="11"/>
      <c r="G183" s="2">
        <f t="shared" si="13"/>
        <v>12984085</v>
      </c>
      <c r="H183" s="73"/>
      <c r="I183" s="73"/>
      <c r="J183" s="67"/>
      <c r="K183" s="11">
        <f t="shared" si="14"/>
        <v>0</v>
      </c>
      <c r="L183" s="2">
        <f t="shared" si="15"/>
        <v>0</v>
      </c>
      <c r="M183" s="147">
        <f t="shared" si="12"/>
        <v>0</v>
      </c>
    </row>
    <row r="184" spans="1:13" x14ac:dyDescent="0.25">
      <c r="A184" s="10"/>
      <c r="B184" s="22"/>
      <c r="C184" s="1" t="s">
        <v>36</v>
      </c>
      <c r="D184" s="1"/>
      <c r="E184" s="40"/>
      <c r="F184" s="11"/>
      <c r="G184" s="2">
        <f t="shared" si="13"/>
        <v>12984085</v>
      </c>
      <c r="H184" s="73"/>
      <c r="I184" s="73"/>
      <c r="J184" s="67"/>
      <c r="K184" s="11">
        <f t="shared" si="14"/>
        <v>0</v>
      </c>
      <c r="L184" s="2">
        <f t="shared" si="15"/>
        <v>0</v>
      </c>
      <c r="M184" s="147">
        <f t="shared" si="12"/>
        <v>0</v>
      </c>
    </row>
    <row r="185" spans="1:13" x14ac:dyDescent="0.25">
      <c r="A185" s="10"/>
      <c r="B185" s="22"/>
      <c r="C185" s="1" t="s">
        <v>36</v>
      </c>
      <c r="D185" s="1"/>
      <c r="E185" s="40"/>
      <c r="F185" s="11"/>
      <c r="G185" s="2">
        <f t="shared" si="13"/>
        <v>12984085</v>
      </c>
      <c r="H185" s="73"/>
      <c r="I185" s="73"/>
      <c r="J185" s="67"/>
      <c r="K185" s="11">
        <f t="shared" si="14"/>
        <v>0</v>
      </c>
      <c r="L185" s="2">
        <f t="shared" si="15"/>
        <v>0</v>
      </c>
      <c r="M185" s="147">
        <f t="shared" si="12"/>
        <v>0</v>
      </c>
    </row>
    <row r="186" spans="1:13" x14ac:dyDescent="0.25">
      <c r="A186" s="10"/>
      <c r="B186" s="22"/>
      <c r="C186" s="1" t="s">
        <v>36</v>
      </c>
      <c r="D186" s="1"/>
      <c r="E186" s="40"/>
      <c r="F186" s="11"/>
      <c r="G186" s="2">
        <f t="shared" si="13"/>
        <v>12984085</v>
      </c>
      <c r="H186" s="73"/>
      <c r="I186" s="73"/>
      <c r="J186" s="67"/>
      <c r="K186" s="11">
        <f t="shared" si="14"/>
        <v>0</v>
      </c>
      <c r="L186" s="2">
        <f t="shared" si="15"/>
        <v>0</v>
      </c>
      <c r="M186" s="147">
        <f t="shared" si="12"/>
        <v>0</v>
      </c>
    </row>
    <row r="187" spans="1:13" x14ac:dyDescent="0.25">
      <c r="A187" s="10"/>
      <c r="B187" s="22"/>
      <c r="C187" s="1" t="s">
        <v>36</v>
      </c>
      <c r="D187" s="1"/>
      <c r="E187" s="40"/>
      <c r="F187" s="11"/>
      <c r="G187" s="2">
        <f t="shared" si="13"/>
        <v>12984085</v>
      </c>
      <c r="H187" s="73"/>
      <c r="I187" s="73"/>
      <c r="J187" s="67"/>
      <c r="K187" s="11">
        <f t="shared" si="14"/>
        <v>0</v>
      </c>
      <c r="L187" s="2">
        <f t="shared" si="15"/>
        <v>0</v>
      </c>
      <c r="M187" s="147">
        <f t="shared" si="12"/>
        <v>0</v>
      </c>
    </row>
    <row r="188" spans="1:13" x14ac:dyDescent="0.25">
      <c r="A188" s="10"/>
      <c r="B188" s="22"/>
      <c r="C188" s="1" t="s">
        <v>36</v>
      </c>
      <c r="D188" s="1"/>
      <c r="E188" s="40"/>
      <c r="F188" s="11"/>
      <c r="G188" s="2">
        <f t="shared" si="13"/>
        <v>12984085</v>
      </c>
      <c r="H188" s="73"/>
      <c r="I188" s="73"/>
      <c r="J188" s="67"/>
      <c r="K188" s="11">
        <f t="shared" si="14"/>
        <v>0</v>
      </c>
      <c r="L188" s="2">
        <f t="shared" si="15"/>
        <v>0</v>
      </c>
      <c r="M188" s="147">
        <f t="shared" si="12"/>
        <v>0</v>
      </c>
    </row>
    <row r="189" spans="1:13" x14ac:dyDescent="0.25">
      <c r="A189" s="10"/>
      <c r="B189" s="22"/>
      <c r="C189" s="1" t="s">
        <v>36</v>
      </c>
      <c r="D189" s="1"/>
      <c r="E189" s="40"/>
      <c r="F189" s="11"/>
      <c r="G189" s="2">
        <f t="shared" si="13"/>
        <v>12984085</v>
      </c>
      <c r="H189" s="73"/>
      <c r="I189" s="73"/>
      <c r="J189" s="67"/>
      <c r="K189" s="11">
        <f t="shared" si="14"/>
        <v>0</v>
      </c>
      <c r="L189" s="2">
        <f t="shared" si="15"/>
        <v>0</v>
      </c>
      <c r="M189" s="147">
        <f t="shared" si="12"/>
        <v>0</v>
      </c>
    </row>
    <row r="190" spans="1:13" x14ac:dyDescent="0.25">
      <c r="A190" s="10"/>
      <c r="B190" s="22"/>
      <c r="C190" s="1" t="s">
        <v>36</v>
      </c>
      <c r="D190" s="1"/>
      <c r="E190" s="40"/>
      <c r="F190" s="11"/>
      <c r="G190" s="2">
        <f t="shared" si="13"/>
        <v>12984085</v>
      </c>
      <c r="H190" s="73"/>
      <c r="I190" s="73"/>
      <c r="J190" s="67"/>
      <c r="K190" s="11">
        <f t="shared" si="14"/>
        <v>0</v>
      </c>
      <c r="L190" s="2">
        <f t="shared" si="15"/>
        <v>0</v>
      </c>
      <c r="M190" s="147">
        <f t="shared" si="12"/>
        <v>0</v>
      </c>
    </row>
    <row r="191" spans="1:13" x14ac:dyDescent="0.25">
      <c r="A191" s="10"/>
      <c r="B191" s="22"/>
      <c r="C191" s="1" t="s">
        <v>36</v>
      </c>
      <c r="D191" s="1"/>
      <c r="E191" s="40"/>
      <c r="F191" s="11"/>
      <c r="G191" s="2">
        <f t="shared" si="13"/>
        <v>12984085</v>
      </c>
      <c r="H191" s="73"/>
      <c r="I191" s="73"/>
      <c r="J191" s="67"/>
      <c r="K191" s="11">
        <f t="shared" si="14"/>
        <v>0</v>
      </c>
      <c r="L191" s="2">
        <f t="shared" si="15"/>
        <v>0</v>
      </c>
      <c r="M191" s="147">
        <f t="shared" si="12"/>
        <v>0</v>
      </c>
    </row>
    <row r="192" spans="1:13" x14ac:dyDescent="0.25">
      <c r="A192" s="10"/>
      <c r="B192" s="22"/>
      <c r="C192" s="1" t="s">
        <v>36</v>
      </c>
      <c r="D192" s="1"/>
      <c r="E192" s="40"/>
      <c r="F192" s="11"/>
      <c r="G192" s="2">
        <f t="shared" si="13"/>
        <v>12984085</v>
      </c>
      <c r="H192" s="73"/>
      <c r="I192" s="73"/>
      <c r="J192" s="67"/>
      <c r="K192" s="11">
        <f t="shared" si="14"/>
        <v>0</v>
      </c>
      <c r="L192" s="2">
        <f t="shared" si="15"/>
        <v>0</v>
      </c>
      <c r="M192" s="147">
        <f t="shared" si="12"/>
        <v>0</v>
      </c>
    </row>
    <row r="193" spans="1:13" x14ac:dyDescent="0.25">
      <c r="A193" s="10"/>
      <c r="B193" s="22"/>
      <c r="C193" s="1" t="s">
        <v>36</v>
      </c>
      <c r="D193" s="1"/>
      <c r="E193" s="40"/>
      <c r="F193" s="11"/>
      <c r="G193" s="2">
        <f t="shared" si="13"/>
        <v>12984085</v>
      </c>
      <c r="H193" s="73"/>
      <c r="I193" s="73"/>
      <c r="J193" s="67"/>
      <c r="K193" s="11">
        <f t="shared" si="14"/>
        <v>0</v>
      </c>
      <c r="L193" s="2">
        <f t="shared" si="15"/>
        <v>0</v>
      </c>
      <c r="M193" s="147">
        <f t="shared" si="12"/>
        <v>0</v>
      </c>
    </row>
    <row r="194" spans="1:13" x14ac:dyDescent="0.25">
      <c r="A194" s="10"/>
      <c r="B194" s="22"/>
      <c r="C194" s="1" t="s">
        <v>36</v>
      </c>
      <c r="D194" s="1"/>
      <c r="E194" s="40"/>
      <c r="F194" s="11"/>
      <c r="G194" s="2">
        <f t="shared" si="13"/>
        <v>12984085</v>
      </c>
      <c r="H194" s="73"/>
      <c r="I194" s="73"/>
      <c r="J194" s="67"/>
      <c r="K194" s="11">
        <f t="shared" si="14"/>
        <v>0</v>
      </c>
      <c r="L194" s="2">
        <f t="shared" si="15"/>
        <v>0</v>
      </c>
      <c r="M194" s="147">
        <f t="shared" si="12"/>
        <v>0</v>
      </c>
    </row>
    <row r="195" spans="1:13" x14ac:dyDescent="0.25">
      <c r="A195" s="10"/>
      <c r="B195" s="22"/>
      <c r="C195" s="1" t="s">
        <v>36</v>
      </c>
      <c r="D195" s="1"/>
      <c r="E195" s="40"/>
      <c r="F195" s="11"/>
      <c r="G195" s="2">
        <f t="shared" si="13"/>
        <v>12984085</v>
      </c>
      <c r="H195" s="73"/>
      <c r="I195" s="73"/>
      <c r="J195" s="67"/>
      <c r="K195" s="11">
        <f t="shared" si="14"/>
        <v>0</v>
      </c>
      <c r="L195" s="2">
        <f t="shared" si="15"/>
        <v>0</v>
      </c>
      <c r="M195" s="147">
        <f t="shared" si="12"/>
        <v>0</v>
      </c>
    </row>
    <row r="196" spans="1:13" x14ac:dyDescent="0.25">
      <c r="A196" s="10"/>
      <c r="B196" s="22"/>
      <c r="C196" s="1" t="s">
        <v>36</v>
      </c>
      <c r="D196" s="1"/>
      <c r="E196" s="40"/>
      <c r="F196" s="11"/>
      <c r="G196" s="2">
        <f t="shared" si="13"/>
        <v>12984085</v>
      </c>
      <c r="H196" s="73"/>
      <c r="I196" s="73"/>
      <c r="J196" s="67"/>
      <c r="K196" s="11">
        <f t="shared" si="14"/>
        <v>0</v>
      </c>
      <c r="L196" s="2">
        <f t="shared" si="15"/>
        <v>0</v>
      </c>
      <c r="M196" s="147">
        <f t="shared" si="12"/>
        <v>0</v>
      </c>
    </row>
    <row r="197" spans="1:13" x14ac:dyDescent="0.25">
      <c r="A197" s="10"/>
      <c r="B197" s="22"/>
      <c r="C197" s="1"/>
      <c r="D197" s="1"/>
      <c r="E197" s="40"/>
      <c r="F197" s="11"/>
      <c r="G197" s="2">
        <f t="shared" si="13"/>
        <v>12984085</v>
      </c>
      <c r="H197" s="73"/>
      <c r="I197" s="73"/>
      <c r="J197" s="67"/>
      <c r="K197" s="11">
        <f t="shared" si="14"/>
        <v>0</v>
      </c>
      <c r="L197" s="2">
        <f t="shared" si="15"/>
        <v>0</v>
      </c>
      <c r="M197" s="147">
        <f t="shared" si="12"/>
        <v>0</v>
      </c>
    </row>
    <row r="198" spans="1:13" x14ac:dyDescent="0.25">
      <c r="A198" s="10"/>
      <c r="B198" s="22"/>
      <c r="C198" s="1"/>
      <c r="D198" s="1"/>
      <c r="E198" s="40"/>
      <c r="F198" s="11"/>
      <c r="G198" s="2">
        <f t="shared" si="13"/>
        <v>12984085</v>
      </c>
      <c r="H198" s="73"/>
      <c r="I198" s="73"/>
      <c r="J198" s="67"/>
      <c r="K198" s="11">
        <f t="shared" si="14"/>
        <v>0</v>
      </c>
      <c r="L198" s="2">
        <f t="shared" si="15"/>
        <v>0</v>
      </c>
      <c r="M198" s="147">
        <f t="shared" ref="M198:M234" si="16">F198*0.2</f>
        <v>0</v>
      </c>
    </row>
    <row r="199" spans="1:13" x14ac:dyDescent="0.25">
      <c r="A199" s="10"/>
      <c r="B199" s="22"/>
      <c r="C199" s="1"/>
      <c r="D199" s="1"/>
      <c r="E199" s="40"/>
      <c r="F199" s="11"/>
      <c r="G199" s="2">
        <f t="shared" si="13"/>
        <v>12984085</v>
      </c>
      <c r="H199" s="73"/>
      <c r="I199" s="73"/>
      <c r="J199" s="67"/>
      <c r="K199" s="11">
        <f t="shared" si="14"/>
        <v>0</v>
      </c>
      <c r="L199" s="2">
        <f t="shared" si="15"/>
        <v>0</v>
      </c>
      <c r="M199" s="147">
        <f t="shared" si="16"/>
        <v>0</v>
      </c>
    </row>
    <row r="200" spans="1:13" x14ac:dyDescent="0.25">
      <c r="A200" s="10"/>
      <c r="B200" s="22"/>
      <c r="C200" s="1"/>
      <c r="D200" s="1"/>
      <c r="E200" s="40"/>
      <c r="F200" s="11"/>
      <c r="G200" s="2">
        <f t="shared" si="13"/>
        <v>12984085</v>
      </c>
      <c r="H200" s="73"/>
      <c r="I200" s="73"/>
      <c r="J200" s="67"/>
      <c r="K200" s="11">
        <f t="shared" si="14"/>
        <v>0</v>
      </c>
      <c r="L200" s="2">
        <f t="shared" si="15"/>
        <v>0</v>
      </c>
      <c r="M200" s="147">
        <f t="shared" si="16"/>
        <v>0</v>
      </c>
    </row>
    <row r="201" spans="1:13" x14ac:dyDescent="0.25">
      <c r="A201" s="10"/>
      <c r="B201" s="22"/>
      <c r="C201" s="1"/>
      <c r="D201" s="1"/>
      <c r="E201" s="40"/>
      <c r="F201" s="11"/>
      <c r="G201" s="2">
        <f t="shared" si="13"/>
        <v>12984085</v>
      </c>
      <c r="H201" s="73"/>
      <c r="I201" s="73"/>
      <c r="J201" s="67"/>
      <c r="K201" s="11">
        <f t="shared" si="14"/>
        <v>0</v>
      </c>
      <c r="L201" s="2">
        <f t="shared" si="15"/>
        <v>0</v>
      </c>
      <c r="M201" s="147">
        <f t="shared" si="16"/>
        <v>0</v>
      </c>
    </row>
    <row r="202" spans="1:13" x14ac:dyDescent="0.25">
      <c r="A202" s="10"/>
      <c r="B202" s="22"/>
      <c r="C202" s="1"/>
      <c r="D202" s="1"/>
      <c r="E202" s="40"/>
      <c r="F202" s="11"/>
      <c r="G202" s="2">
        <f t="shared" si="13"/>
        <v>12984085</v>
      </c>
      <c r="H202" s="73"/>
      <c r="I202" s="73"/>
      <c r="J202" s="67"/>
      <c r="K202" s="11">
        <f t="shared" si="14"/>
        <v>0</v>
      </c>
      <c r="L202" s="2">
        <f t="shared" si="15"/>
        <v>0</v>
      </c>
      <c r="M202" s="147">
        <f t="shared" si="16"/>
        <v>0</v>
      </c>
    </row>
    <row r="203" spans="1:13" x14ac:dyDescent="0.25">
      <c r="A203" s="10"/>
      <c r="B203" s="22"/>
      <c r="C203" s="1"/>
      <c r="D203" s="1"/>
      <c r="E203" s="40"/>
      <c r="F203" s="11"/>
      <c r="G203" s="2">
        <f t="shared" si="13"/>
        <v>12984085</v>
      </c>
      <c r="H203" s="73"/>
      <c r="I203" s="73"/>
      <c r="J203" s="67"/>
      <c r="K203" s="11">
        <f t="shared" si="14"/>
        <v>0</v>
      </c>
      <c r="L203" s="2">
        <f t="shared" si="15"/>
        <v>0</v>
      </c>
      <c r="M203" s="147">
        <f t="shared" si="16"/>
        <v>0</v>
      </c>
    </row>
    <row r="204" spans="1:13" x14ac:dyDescent="0.25">
      <c r="A204" s="10"/>
      <c r="B204" s="22"/>
      <c r="C204" s="1"/>
      <c r="D204" s="1"/>
      <c r="E204" s="40"/>
      <c r="F204" s="11"/>
      <c r="G204" s="2">
        <f t="shared" si="13"/>
        <v>12984085</v>
      </c>
      <c r="H204" s="73"/>
      <c r="I204" s="73"/>
      <c r="J204" s="67"/>
      <c r="K204" s="11">
        <f t="shared" si="14"/>
        <v>0</v>
      </c>
      <c r="L204" s="2">
        <f t="shared" si="15"/>
        <v>0</v>
      </c>
      <c r="M204" s="147">
        <f t="shared" si="16"/>
        <v>0</v>
      </c>
    </row>
    <row r="205" spans="1:13" x14ac:dyDescent="0.25">
      <c r="A205" s="10"/>
      <c r="B205" s="22"/>
      <c r="C205" s="1"/>
      <c r="D205" s="1"/>
      <c r="E205" s="40"/>
      <c r="F205" s="11"/>
      <c r="G205" s="2">
        <f t="shared" si="13"/>
        <v>12984085</v>
      </c>
      <c r="H205" s="73"/>
      <c r="I205" s="73"/>
      <c r="J205" s="67"/>
      <c r="K205" s="11">
        <f t="shared" si="14"/>
        <v>0</v>
      </c>
      <c r="L205" s="2">
        <f t="shared" si="15"/>
        <v>0</v>
      </c>
      <c r="M205" s="147">
        <f t="shared" si="16"/>
        <v>0</v>
      </c>
    </row>
    <row r="206" spans="1:13" x14ac:dyDescent="0.25">
      <c r="A206" s="10"/>
      <c r="B206" s="22"/>
      <c r="C206" s="1"/>
      <c r="D206" s="1"/>
      <c r="E206" s="40"/>
      <c r="F206" s="11"/>
      <c r="G206" s="2">
        <f t="shared" si="13"/>
        <v>12984085</v>
      </c>
      <c r="H206" s="73"/>
      <c r="I206" s="73"/>
      <c r="J206" s="67"/>
      <c r="K206" s="11">
        <f t="shared" si="14"/>
        <v>0</v>
      </c>
      <c r="L206" s="2">
        <f t="shared" si="15"/>
        <v>0</v>
      </c>
      <c r="M206" s="147">
        <f t="shared" si="16"/>
        <v>0</v>
      </c>
    </row>
    <row r="207" spans="1:13" x14ac:dyDescent="0.25">
      <c r="A207" s="10"/>
      <c r="B207" s="22"/>
      <c r="C207" s="1"/>
      <c r="D207" s="1"/>
      <c r="E207" s="40"/>
      <c r="F207" s="11"/>
      <c r="G207" s="2">
        <f t="shared" si="13"/>
        <v>12984085</v>
      </c>
      <c r="H207" s="73"/>
      <c r="I207" s="73"/>
      <c r="J207" s="67"/>
      <c r="K207" s="11">
        <f t="shared" si="14"/>
        <v>0</v>
      </c>
      <c r="L207" s="2">
        <f t="shared" si="15"/>
        <v>0</v>
      </c>
      <c r="M207" s="147">
        <f t="shared" si="16"/>
        <v>0</v>
      </c>
    </row>
    <row r="208" spans="1:13" x14ac:dyDescent="0.25">
      <c r="A208" s="10"/>
      <c r="B208" s="22"/>
      <c r="C208" s="1"/>
      <c r="D208" s="1"/>
      <c r="E208" s="40"/>
      <c r="F208" s="11"/>
      <c r="G208" s="2">
        <f t="shared" si="13"/>
        <v>12984085</v>
      </c>
      <c r="H208" s="73"/>
      <c r="I208" s="73"/>
      <c r="J208" s="67"/>
      <c r="K208" s="11">
        <f t="shared" si="14"/>
        <v>0</v>
      </c>
      <c r="L208" s="2">
        <f t="shared" si="15"/>
        <v>0</v>
      </c>
      <c r="M208" s="147">
        <f t="shared" si="16"/>
        <v>0</v>
      </c>
    </row>
    <row r="209" spans="1:13" x14ac:dyDescent="0.25">
      <c r="A209" s="10"/>
      <c r="B209" s="22"/>
      <c r="C209" s="1"/>
      <c r="D209" s="1"/>
      <c r="E209" s="40"/>
      <c r="F209" s="11"/>
      <c r="G209" s="2">
        <f t="shared" si="13"/>
        <v>12984085</v>
      </c>
      <c r="H209" s="73"/>
      <c r="I209" s="73"/>
      <c r="J209" s="67"/>
      <c r="K209" s="11">
        <f t="shared" si="14"/>
        <v>0</v>
      </c>
      <c r="L209" s="2">
        <f t="shared" si="15"/>
        <v>0</v>
      </c>
      <c r="M209" s="147">
        <f t="shared" si="16"/>
        <v>0</v>
      </c>
    </row>
    <row r="210" spans="1:13" x14ac:dyDescent="0.25">
      <c r="A210" s="10"/>
      <c r="B210" s="22"/>
      <c r="C210" s="1"/>
      <c r="D210" s="1"/>
      <c r="E210" s="40"/>
      <c r="F210" s="11"/>
      <c r="G210" s="2">
        <f t="shared" si="13"/>
        <v>12984085</v>
      </c>
      <c r="H210" s="73"/>
      <c r="I210" s="73"/>
      <c r="J210" s="67"/>
      <c r="K210" s="11">
        <f t="shared" si="14"/>
        <v>0</v>
      </c>
      <c r="L210" s="2">
        <f t="shared" si="15"/>
        <v>0</v>
      </c>
      <c r="M210" s="147">
        <f t="shared" si="16"/>
        <v>0</v>
      </c>
    </row>
    <row r="211" spans="1:13" x14ac:dyDescent="0.25">
      <c r="A211" s="10"/>
      <c r="B211" s="22"/>
      <c r="C211" s="1"/>
      <c r="D211" s="1"/>
      <c r="E211" s="40"/>
      <c r="F211" s="11"/>
      <c r="G211" s="2">
        <f t="shared" si="13"/>
        <v>12984085</v>
      </c>
      <c r="H211" s="73"/>
      <c r="I211" s="73"/>
      <c r="J211" s="67"/>
      <c r="K211" s="11">
        <f t="shared" si="14"/>
        <v>0</v>
      </c>
      <c r="L211" s="2">
        <f t="shared" si="15"/>
        <v>0</v>
      </c>
      <c r="M211" s="147">
        <f t="shared" si="16"/>
        <v>0</v>
      </c>
    </row>
    <row r="212" spans="1:13" x14ac:dyDescent="0.25">
      <c r="A212" s="10"/>
      <c r="B212" s="22"/>
      <c r="C212" s="1"/>
      <c r="D212" s="1"/>
      <c r="E212" s="40"/>
      <c r="F212" s="11"/>
      <c r="G212" s="2">
        <f t="shared" si="13"/>
        <v>12984085</v>
      </c>
      <c r="H212" s="73"/>
      <c r="I212" s="73"/>
      <c r="J212" s="67"/>
      <c r="K212" s="11">
        <f t="shared" si="14"/>
        <v>0</v>
      </c>
      <c r="L212" s="2">
        <f t="shared" si="15"/>
        <v>0</v>
      </c>
      <c r="M212" s="147">
        <f t="shared" si="16"/>
        <v>0</v>
      </c>
    </row>
    <row r="213" spans="1:13" x14ac:dyDescent="0.25">
      <c r="A213" s="10"/>
      <c r="B213" s="22"/>
      <c r="C213" s="1"/>
      <c r="D213" s="1"/>
      <c r="E213" s="40"/>
      <c r="F213" s="11"/>
      <c r="G213" s="2">
        <f t="shared" si="13"/>
        <v>12984085</v>
      </c>
      <c r="H213" s="73"/>
      <c r="I213" s="73"/>
      <c r="J213" s="67"/>
      <c r="K213" s="11">
        <f t="shared" si="14"/>
        <v>0</v>
      </c>
      <c r="L213" s="2">
        <f t="shared" si="15"/>
        <v>0</v>
      </c>
      <c r="M213" s="147">
        <f t="shared" si="16"/>
        <v>0</v>
      </c>
    </row>
    <row r="214" spans="1:13" x14ac:dyDescent="0.25">
      <c r="A214" s="10"/>
      <c r="B214" s="22"/>
      <c r="C214" s="1"/>
      <c r="D214" s="1"/>
      <c r="E214" s="40"/>
      <c r="F214" s="11"/>
      <c r="G214" s="2">
        <f t="shared" si="13"/>
        <v>12984085</v>
      </c>
      <c r="H214" s="73"/>
      <c r="I214" s="73"/>
      <c r="J214" s="67"/>
      <c r="K214" s="11">
        <f t="shared" si="14"/>
        <v>0</v>
      </c>
      <c r="L214" s="2">
        <f t="shared" si="15"/>
        <v>0</v>
      </c>
      <c r="M214" s="147">
        <f t="shared" si="16"/>
        <v>0</v>
      </c>
    </row>
    <row r="215" spans="1:13" x14ac:dyDescent="0.25">
      <c r="A215" s="10"/>
      <c r="B215" s="22"/>
      <c r="C215" s="1"/>
      <c r="D215" s="1"/>
      <c r="E215" s="40"/>
      <c r="F215" s="11"/>
      <c r="G215" s="2">
        <f t="shared" si="13"/>
        <v>12984085</v>
      </c>
      <c r="H215" s="73"/>
      <c r="I215" s="73"/>
      <c r="J215" s="67"/>
      <c r="K215" s="11">
        <f t="shared" si="14"/>
        <v>0</v>
      </c>
      <c r="L215" s="2">
        <f t="shared" si="15"/>
        <v>0</v>
      </c>
      <c r="M215" s="147">
        <f t="shared" si="16"/>
        <v>0</v>
      </c>
    </row>
    <row r="216" spans="1:13" x14ac:dyDescent="0.25">
      <c r="A216" s="10"/>
      <c r="B216" s="22"/>
      <c r="C216" s="1"/>
      <c r="D216" s="1"/>
      <c r="E216" s="40"/>
      <c r="F216" s="11"/>
      <c r="G216" s="2">
        <f t="shared" si="13"/>
        <v>12984085</v>
      </c>
      <c r="H216" s="73"/>
      <c r="I216" s="73"/>
      <c r="J216" s="67"/>
      <c r="K216" s="11">
        <f t="shared" si="14"/>
        <v>0</v>
      </c>
      <c r="L216" s="2">
        <f t="shared" si="15"/>
        <v>0</v>
      </c>
      <c r="M216" s="147">
        <f t="shared" si="16"/>
        <v>0</v>
      </c>
    </row>
    <row r="217" spans="1:13" x14ac:dyDescent="0.25">
      <c r="A217" s="10"/>
      <c r="B217" s="22"/>
      <c r="C217" s="1"/>
      <c r="D217" s="1"/>
      <c r="E217" s="40"/>
      <c r="F217" s="11"/>
      <c r="G217" s="2">
        <f t="shared" ref="G217:G258" si="17">G216+E217-F217</f>
        <v>12984085</v>
      </c>
      <c r="H217" s="73"/>
      <c r="I217" s="73"/>
      <c r="J217" s="67"/>
      <c r="K217" s="11">
        <f t="shared" ref="K217:K258" si="18">H217+I217-J217</f>
        <v>0</v>
      </c>
      <c r="L217" s="2">
        <f t="shared" ref="L217:L258" si="19">H217+I217+J217-F217</f>
        <v>0</v>
      </c>
      <c r="M217" s="147">
        <f t="shared" si="16"/>
        <v>0</v>
      </c>
    </row>
    <row r="218" spans="1:13" x14ac:dyDescent="0.25">
      <c r="A218" s="10"/>
      <c r="B218" s="22"/>
      <c r="C218" s="1"/>
      <c r="D218" s="1"/>
      <c r="E218" s="40"/>
      <c r="F218" s="11"/>
      <c r="G218" s="2">
        <f t="shared" si="17"/>
        <v>12984085</v>
      </c>
      <c r="H218" s="73"/>
      <c r="I218" s="73"/>
      <c r="J218" s="67"/>
      <c r="K218" s="11">
        <f t="shared" si="18"/>
        <v>0</v>
      </c>
      <c r="L218" s="2">
        <f t="shared" si="19"/>
        <v>0</v>
      </c>
      <c r="M218" s="147">
        <f t="shared" si="16"/>
        <v>0</v>
      </c>
    </row>
    <row r="219" spans="1:13" x14ac:dyDescent="0.25">
      <c r="A219" s="10"/>
      <c r="B219" s="22"/>
      <c r="C219" s="1"/>
      <c r="D219" s="1"/>
      <c r="E219" s="40"/>
      <c r="F219" s="11"/>
      <c r="G219" s="2">
        <f t="shared" si="17"/>
        <v>12984085</v>
      </c>
      <c r="H219" s="73"/>
      <c r="I219" s="73"/>
      <c r="J219" s="67"/>
      <c r="K219" s="11">
        <f t="shared" si="18"/>
        <v>0</v>
      </c>
      <c r="L219" s="2">
        <f t="shared" si="19"/>
        <v>0</v>
      </c>
      <c r="M219" s="147">
        <f t="shared" si="16"/>
        <v>0</v>
      </c>
    </row>
    <row r="220" spans="1:13" x14ac:dyDescent="0.25">
      <c r="A220" s="10"/>
      <c r="B220" s="22"/>
      <c r="C220" s="1"/>
      <c r="D220" s="1"/>
      <c r="E220" s="40"/>
      <c r="F220" s="11"/>
      <c r="G220" s="2">
        <f t="shared" si="17"/>
        <v>12984085</v>
      </c>
      <c r="H220" s="73"/>
      <c r="I220" s="73"/>
      <c r="J220" s="67"/>
      <c r="K220" s="11">
        <f t="shared" si="18"/>
        <v>0</v>
      </c>
      <c r="L220" s="2">
        <f t="shared" si="19"/>
        <v>0</v>
      </c>
      <c r="M220" s="147">
        <f t="shared" si="16"/>
        <v>0</v>
      </c>
    </row>
    <row r="221" spans="1:13" x14ac:dyDescent="0.25">
      <c r="A221" s="10"/>
      <c r="B221" s="22"/>
      <c r="C221" s="1"/>
      <c r="D221" s="1"/>
      <c r="E221" s="40"/>
      <c r="F221" s="11"/>
      <c r="G221" s="2">
        <f t="shared" si="17"/>
        <v>12984085</v>
      </c>
      <c r="H221" s="73"/>
      <c r="I221" s="73"/>
      <c r="J221" s="67"/>
      <c r="K221" s="11">
        <f t="shared" si="18"/>
        <v>0</v>
      </c>
      <c r="L221" s="2">
        <f t="shared" si="19"/>
        <v>0</v>
      </c>
      <c r="M221" s="147">
        <f t="shared" si="16"/>
        <v>0</v>
      </c>
    </row>
    <row r="222" spans="1:13" x14ac:dyDescent="0.25">
      <c r="A222" s="10"/>
      <c r="B222" s="22"/>
      <c r="C222" s="1"/>
      <c r="D222" s="1"/>
      <c r="E222" s="40"/>
      <c r="F222" s="11"/>
      <c r="G222" s="2">
        <f t="shared" si="17"/>
        <v>12984085</v>
      </c>
      <c r="H222" s="73"/>
      <c r="I222" s="73"/>
      <c r="J222" s="67"/>
      <c r="K222" s="11">
        <f t="shared" si="18"/>
        <v>0</v>
      </c>
      <c r="L222" s="2">
        <f t="shared" si="19"/>
        <v>0</v>
      </c>
      <c r="M222" s="147">
        <f t="shared" si="16"/>
        <v>0</v>
      </c>
    </row>
    <row r="223" spans="1:13" x14ac:dyDescent="0.25">
      <c r="A223" s="10"/>
      <c r="B223" s="22"/>
      <c r="C223" s="1"/>
      <c r="D223" s="1"/>
      <c r="E223" s="40"/>
      <c r="F223" s="11"/>
      <c r="G223" s="2">
        <f t="shared" si="17"/>
        <v>12984085</v>
      </c>
      <c r="H223" s="73"/>
      <c r="I223" s="73"/>
      <c r="J223" s="67"/>
      <c r="K223" s="11">
        <f t="shared" si="18"/>
        <v>0</v>
      </c>
      <c r="L223" s="2">
        <f t="shared" si="19"/>
        <v>0</v>
      </c>
      <c r="M223" s="147">
        <f t="shared" si="16"/>
        <v>0</v>
      </c>
    </row>
    <row r="224" spans="1:13" x14ac:dyDescent="0.25">
      <c r="A224" s="10"/>
      <c r="B224" s="22"/>
      <c r="C224" s="1"/>
      <c r="D224" s="1"/>
      <c r="E224" s="40"/>
      <c r="F224" s="11"/>
      <c r="G224" s="2">
        <f t="shared" si="17"/>
        <v>12984085</v>
      </c>
      <c r="H224" s="73"/>
      <c r="I224" s="73"/>
      <c r="J224" s="67"/>
      <c r="K224" s="11">
        <f t="shared" si="18"/>
        <v>0</v>
      </c>
      <c r="L224" s="2">
        <f t="shared" si="19"/>
        <v>0</v>
      </c>
      <c r="M224" s="147">
        <f t="shared" si="16"/>
        <v>0</v>
      </c>
    </row>
    <row r="225" spans="1:13" x14ac:dyDescent="0.25">
      <c r="A225" s="10"/>
      <c r="B225" s="22"/>
      <c r="C225" s="1"/>
      <c r="D225" s="1"/>
      <c r="E225" s="40"/>
      <c r="F225" s="11"/>
      <c r="G225" s="2">
        <f t="shared" si="17"/>
        <v>12984085</v>
      </c>
      <c r="H225" s="73"/>
      <c r="I225" s="73"/>
      <c r="J225" s="67"/>
      <c r="K225" s="11">
        <f t="shared" si="18"/>
        <v>0</v>
      </c>
      <c r="L225" s="2">
        <f t="shared" si="19"/>
        <v>0</v>
      </c>
      <c r="M225" s="147">
        <f t="shared" si="16"/>
        <v>0</v>
      </c>
    </row>
    <row r="226" spans="1:13" x14ac:dyDescent="0.25">
      <c r="A226" s="10"/>
      <c r="B226" s="22"/>
      <c r="C226" s="1"/>
      <c r="D226" s="1"/>
      <c r="E226" s="40"/>
      <c r="F226" s="11"/>
      <c r="G226" s="2">
        <f t="shared" si="17"/>
        <v>12984085</v>
      </c>
      <c r="H226" s="73"/>
      <c r="I226" s="73"/>
      <c r="J226" s="67"/>
      <c r="K226" s="11">
        <f t="shared" si="18"/>
        <v>0</v>
      </c>
      <c r="L226" s="2">
        <f t="shared" si="19"/>
        <v>0</v>
      </c>
      <c r="M226" s="147">
        <f t="shared" si="16"/>
        <v>0</v>
      </c>
    </row>
    <row r="227" spans="1:13" x14ac:dyDescent="0.25">
      <c r="A227" s="10"/>
      <c r="B227" s="22"/>
      <c r="C227" s="1"/>
      <c r="D227" s="1"/>
      <c r="E227" s="40"/>
      <c r="F227" s="11"/>
      <c r="G227" s="2">
        <f t="shared" si="17"/>
        <v>12984085</v>
      </c>
      <c r="H227" s="73"/>
      <c r="I227" s="73"/>
      <c r="J227" s="67"/>
      <c r="K227" s="11">
        <f t="shared" si="18"/>
        <v>0</v>
      </c>
      <c r="L227" s="2">
        <f t="shared" si="19"/>
        <v>0</v>
      </c>
      <c r="M227" s="147">
        <f t="shared" si="16"/>
        <v>0</v>
      </c>
    </row>
    <row r="228" spans="1:13" x14ac:dyDescent="0.25">
      <c r="A228" s="10"/>
      <c r="B228" s="22"/>
      <c r="C228" s="1"/>
      <c r="D228" s="1"/>
      <c r="E228" s="40"/>
      <c r="F228" s="11"/>
      <c r="G228" s="2">
        <f t="shared" si="17"/>
        <v>12984085</v>
      </c>
      <c r="H228" s="73"/>
      <c r="I228" s="73"/>
      <c r="J228" s="67"/>
      <c r="K228" s="11">
        <f t="shared" si="18"/>
        <v>0</v>
      </c>
      <c r="L228" s="2">
        <f t="shared" si="19"/>
        <v>0</v>
      </c>
      <c r="M228" s="147">
        <f t="shared" si="16"/>
        <v>0</v>
      </c>
    </row>
    <row r="229" spans="1:13" x14ac:dyDescent="0.25">
      <c r="A229" s="10"/>
      <c r="B229" s="22"/>
      <c r="C229" s="1"/>
      <c r="D229" s="1"/>
      <c r="E229" s="40"/>
      <c r="F229" s="11"/>
      <c r="G229" s="2">
        <f t="shared" si="17"/>
        <v>12984085</v>
      </c>
      <c r="H229" s="73"/>
      <c r="I229" s="73"/>
      <c r="J229" s="67"/>
      <c r="K229" s="11">
        <f t="shared" si="18"/>
        <v>0</v>
      </c>
      <c r="L229" s="2">
        <f t="shared" si="19"/>
        <v>0</v>
      </c>
      <c r="M229" s="147">
        <f t="shared" si="16"/>
        <v>0</v>
      </c>
    </row>
    <row r="230" spans="1:13" x14ac:dyDescent="0.25">
      <c r="A230" s="10"/>
      <c r="B230" s="22"/>
      <c r="C230" s="1"/>
      <c r="D230" s="1"/>
      <c r="E230" s="40"/>
      <c r="F230" s="11"/>
      <c r="G230" s="2">
        <f t="shared" si="17"/>
        <v>12984085</v>
      </c>
      <c r="H230" s="73"/>
      <c r="I230" s="73"/>
      <c r="J230" s="67"/>
      <c r="K230" s="11">
        <f t="shared" si="18"/>
        <v>0</v>
      </c>
      <c r="L230" s="2">
        <f t="shared" si="19"/>
        <v>0</v>
      </c>
      <c r="M230" s="147">
        <f t="shared" si="16"/>
        <v>0</v>
      </c>
    </row>
    <row r="231" spans="1:13" x14ac:dyDescent="0.25">
      <c r="A231" s="10"/>
      <c r="B231" s="22"/>
      <c r="C231" s="1"/>
      <c r="D231" s="1"/>
      <c r="E231" s="40"/>
      <c r="F231" s="11"/>
      <c r="G231" s="2">
        <f t="shared" si="17"/>
        <v>12984085</v>
      </c>
      <c r="H231" s="73"/>
      <c r="I231" s="73"/>
      <c r="J231" s="67"/>
      <c r="K231" s="11">
        <f t="shared" si="18"/>
        <v>0</v>
      </c>
      <c r="L231" s="2">
        <f t="shared" si="19"/>
        <v>0</v>
      </c>
      <c r="M231" s="147">
        <f t="shared" si="16"/>
        <v>0</v>
      </c>
    </row>
    <row r="232" spans="1:13" x14ac:dyDescent="0.25">
      <c r="A232" s="10"/>
      <c r="B232" s="22"/>
      <c r="C232" s="1"/>
      <c r="D232" s="1"/>
      <c r="E232" s="40"/>
      <c r="F232" s="11"/>
      <c r="G232" s="2">
        <f t="shared" si="17"/>
        <v>12984085</v>
      </c>
      <c r="H232" s="73"/>
      <c r="I232" s="73"/>
      <c r="J232" s="67"/>
      <c r="K232" s="11">
        <f t="shared" si="18"/>
        <v>0</v>
      </c>
      <c r="L232" s="2">
        <f t="shared" si="19"/>
        <v>0</v>
      </c>
      <c r="M232" s="147">
        <f t="shared" si="16"/>
        <v>0</v>
      </c>
    </row>
    <row r="233" spans="1:13" x14ac:dyDescent="0.25">
      <c r="A233" s="10"/>
      <c r="B233" s="22"/>
      <c r="C233" s="1"/>
      <c r="D233" s="1"/>
      <c r="E233" s="40"/>
      <c r="F233" s="11"/>
      <c r="G233" s="2">
        <f t="shared" si="17"/>
        <v>12984085</v>
      </c>
      <c r="H233" s="73"/>
      <c r="I233" s="73"/>
      <c r="J233" s="67"/>
      <c r="K233" s="11">
        <f t="shared" si="18"/>
        <v>0</v>
      </c>
      <c r="L233" s="2">
        <f t="shared" si="19"/>
        <v>0</v>
      </c>
      <c r="M233" s="147">
        <f t="shared" si="16"/>
        <v>0</v>
      </c>
    </row>
    <row r="234" spans="1:13" x14ac:dyDescent="0.25">
      <c r="A234" s="10"/>
      <c r="B234" s="22"/>
      <c r="C234" s="1"/>
      <c r="D234" s="1"/>
      <c r="E234" s="40"/>
      <c r="F234" s="11"/>
      <c r="G234" s="2">
        <f t="shared" si="17"/>
        <v>12984085</v>
      </c>
      <c r="H234" s="73"/>
      <c r="I234" s="73"/>
      <c r="J234" s="67"/>
      <c r="K234" s="11">
        <f t="shared" si="18"/>
        <v>0</v>
      </c>
      <c r="L234" s="2">
        <f t="shared" si="19"/>
        <v>0</v>
      </c>
      <c r="M234" s="147">
        <f t="shared" si="16"/>
        <v>0</v>
      </c>
    </row>
    <row r="235" spans="1:13" x14ac:dyDescent="0.25">
      <c r="A235" s="10"/>
      <c r="B235" s="22"/>
      <c r="C235" s="1"/>
      <c r="D235" s="1"/>
      <c r="E235" s="40"/>
      <c r="F235" s="11"/>
      <c r="G235" s="2">
        <f t="shared" si="17"/>
        <v>12984085</v>
      </c>
      <c r="H235" s="73"/>
      <c r="I235" s="73"/>
      <c r="J235" s="67"/>
      <c r="K235" s="11">
        <f t="shared" si="18"/>
        <v>0</v>
      </c>
      <c r="L235" s="2">
        <f t="shared" si="19"/>
        <v>0</v>
      </c>
      <c r="M235" s="147">
        <f t="shared" ref="M235:M258" si="20">F235*0.2</f>
        <v>0</v>
      </c>
    </row>
    <row r="236" spans="1:13" x14ac:dyDescent="0.25">
      <c r="A236" s="10"/>
      <c r="B236" s="22"/>
      <c r="C236" s="1"/>
      <c r="D236" s="1"/>
      <c r="E236" s="40"/>
      <c r="F236" s="11"/>
      <c r="G236" s="2">
        <f t="shared" si="17"/>
        <v>12984085</v>
      </c>
      <c r="H236" s="73"/>
      <c r="I236" s="73"/>
      <c r="J236" s="67"/>
      <c r="K236" s="11">
        <f t="shared" si="18"/>
        <v>0</v>
      </c>
      <c r="L236" s="2">
        <f t="shared" si="19"/>
        <v>0</v>
      </c>
      <c r="M236" s="147">
        <f t="shared" si="20"/>
        <v>0</v>
      </c>
    </row>
    <row r="237" spans="1:13" x14ac:dyDescent="0.25">
      <c r="A237" s="10"/>
      <c r="B237" s="22"/>
      <c r="C237" s="1"/>
      <c r="D237" s="1"/>
      <c r="E237" s="40"/>
      <c r="F237" s="11"/>
      <c r="G237" s="2">
        <f t="shared" si="17"/>
        <v>12984085</v>
      </c>
      <c r="H237" s="73"/>
      <c r="I237" s="73"/>
      <c r="J237" s="67"/>
      <c r="K237" s="11">
        <f t="shared" si="18"/>
        <v>0</v>
      </c>
      <c r="L237" s="2">
        <f t="shared" si="19"/>
        <v>0</v>
      </c>
      <c r="M237" s="147">
        <f t="shared" si="20"/>
        <v>0</v>
      </c>
    </row>
    <row r="238" spans="1:13" x14ac:dyDescent="0.25">
      <c r="A238" s="10"/>
      <c r="B238" s="22"/>
      <c r="C238" s="1"/>
      <c r="D238" s="1"/>
      <c r="E238" s="40"/>
      <c r="F238" s="11"/>
      <c r="G238" s="2">
        <f t="shared" si="17"/>
        <v>12984085</v>
      </c>
      <c r="H238" s="73"/>
      <c r="I238" s="73"/>
      <c r="J238" s="67"/>
      <c r="K238" s="11">
        <f t="shared" si="18"/>
        <v>0</v>
      </c>
      <c r="L238" s="2">
        <f t="shared" si="19"/>
        <v>0</v>
      </c>
      <c r="M238" s="147">
        <f t="shared" si="20"/>
        <v>0</v>
      </c>
    </row>
    <row r="239" spans="1:13" x14ac:dyDescent="0.25">
      <c r="A239" s="10"/>
      <c r="B239" s="22"/>
      <c r="C239" s="1"/>
      <c r="D239" s="1"/>
      <c r="E239" s="40"/>
      <c r="F239" s="11"/>
      <c r="G239" s="2">
        <f t="shared" si="17"/>
        <v>12984085</v>
      </c>
      <c r="H239" s="73"/>
      <c r="I239" s="73"/>
      <c r="J239" s="67"/>
      <c r="K239" s="11">
        <f t="shared" si="18"/>
        <v>0</v>
      </c>
      <c r="L239" s="2">
        <f t="shared" si="19"/>
        <v>0</v>
      </c>
      <c r="M239" s="147">
        <f t="shared" si="20"/>
        <v>0</v>
      </c>
    </row>
    <row r="240" spans="1:13" x14ac:dyDescent="0.25">
      <c r="A240" s="10"/>
      <c r="B240" s="22"/>
      <c r="C240" s="1"/>
      <c r="D240" s="1"/>
      <c r="E240" s="40"/>
      <c r="F240" s="11"/>
      <c r="G240" s="2">
        <f t="shared" si="17"/>
        <v>12984085</v>
      </c>
      <c r="H240" s="73"/>
      <c r="I240" s="73"/>
      <c r="J240" s="67"/>
      <c r="K240" s="11">
        <f t="shared" si="18"/>
        <v>0</v>
      </c>
      <c r="L240" s="2">
        <f t="shared" si="19"/>
        <v>0</v>
      </c>
      <c r="M240" s="147">
        <f t="shared" si="20"/>
        <v>0</v>
      </c>
    </row>
    <row r="241" spans="1:13" x14ac:dyDescent="0.25">
      <c r="A241" s="10"/>
      <c r="B241" s="22"/>
      <c r="C241" s="1"/>
      <c r="D241" s="1"/>
      <c r="E241" s="40"/>
      <c r="F241" s="11"/>
      <c r="G241" s="2">
        <f t="shared" si="17"/>
        <v>12984085</v>
      </c>
      <c r="H241" s="73"/>
      <c r="I241" s="73"/>
      <c r="J241" s="67"/>
      <c r="K241" s="11">
        <f t="shared" si="18"/>
        <v>0</v>
      </c>
      <c r="L241" s="2">
        <f t="shared" si="19"/>
        <v>0</v>
      </c>
      <c r="M241" s="147">
        <f t="shared" si="20"/>
        <v>0</v>
      </c>
    </row>
    <row r="242" spans="1:13" x14ac:dyDescent="0.25">
      <c r="A242" s="10"/>
      <c r="B242" s="22"/>
      <c r="C242" s="1"/>
      <c r="D242" s="1"/>
      <c r="E242" s="40"/>
      <c r="F242" s="11"/>
      <c r="G242" s="2">
        <f t="shared" si="17"/>
        <v>12984085</v>
      </c>
      <c r="H242" s="73"/>
      <c r="I242" s="73"/>
      <c r="J242" s="67"/>
      <c r="K242" s="11">
        <f t="shared" si="18"/>
        <v>0</v>
      </c>
      <c r="L242" s="2">
        <f t="shared" si="19"/>
        <v>0</v>
      </c>
      <c r="M242" s="147">
        <f t="shared" si="20"/>
        <v>0</v>
      </c>
    </row>
    <row r="243" spans="1:13" x14ac:dyDescent="0.25">
      <c r="A243" s="10"/>
      <c r="B243" s="22"/>
      <c r="C243" s="1"/>
      <c r="D243" s="1"/>
      <c r="E243" s="40"/>
      <c r="F243" s="11"/>
      <c r="G243" s="2">
        <f t="shared" si="17"/>
        <v>12984085</v>
      </c>
      <c r="H243" s="73"/>
      <c r="I243" s="73"/>
      <c r="J243" s="67"/>
      <c r="K243" s="11">
        <f t="shared" si="18"/>
        <v>0</v>
      </c>
      <c r="L243" s="2">
        <f t="shared" si="19"/>
        <v>0</v>
      </c>
      <c r="M243" s="147">
        <f t="shared" si="20"/>
        <v>0</v>
      </c>
    </row>
    <row r="244" spans="1:13" x14ac:dyDescent="0.25">
      <c r="A244" s="10"/>
      <c r="B244" s="22"/>
      <c r="C244" s="1"/>
      <c r="D244" s="1"/>
      <c r="E244" s="40"/>
      <c r="F244" s="11"/>
      <c r="G244" s="2">
        <f t="shared" si="17"/>
        <v>12984085</v>
      </c>
      <c r="H244" s="73"/>
      <c r="I244" s="73"/>
      <c r="J244" s="67"/>
      <c r="K244" s="11">
        <f t="shared" si="18"/>
        <v>0</v>
      </c>
      <c r="L244" s="2">
        <f t="shared" si="19"/>
        <v>0</v>
      </c>
      <c r="M244" s="147">
        <f t="shared" si="20"/>
        <v>0</v>
      </c>
    </row>
    <row r="245" spans="1:13" x14ac:dyDescent="0.25">
      <c r="A245" s="10"/>
      <c r="B245" s="22"/>
      <c r="C245" s="1"/>
      <c r="D245" s="1"/>
      <c r="E245" s="40"/>
      <c r="F245" s="11"/>
      <c r="G245" s="2">
        <f t="shared" si="17"/>
        <v>12984085</v>
      </c>
      <c r="H245" s="73"/>
      <c r="I245" s="73"/>
      <c r="J245" s="67"/>
      <c r="K245" s="11">
        <f t="shared" si="18"/>
        <v>0</v>
      </c>
      <c r="L245" s="2">
        <f t="shared" si="19"/>
        <v>0</v>
      </c>
      <c r="M245" s="147">
        <f t="shared" si="20"/>
        <v>0</v>
      </c>
    </row>
    <row r="246" spans="1:13" x14ac:dyDescent="0.25">
      <c r="A246" s="10"/>
      <c r="B246" s="22"/>
      <c r="C246" s="1"/>
      <c r="D246" s="1"/>
      <c r="E246" s="40"/>
      <c r="F246" s="11"/>
      <c r="G246" s="2">
        <f t="shared" si="17"/>
        <v>12984085</v>
      </c>
      <c r="H246" s="73"/>
      <c r="I246" s="73"/>
      <c r="J246" s="67"/>
      <c r="K246" s="11">
        <f t="shared" si="18"/>
        <v>0</v>
      </c>
      <c r="L246" s="2">
        <f t="shared" si="19"/>
        <v>0</v>
      </c>
      <c r="M246" s="147">
        <f t="shared" si="20"/>
        <v>0</v>
      </c>
    </row>
    <row r="247" spans="1:13" x14ac:dyDescent="0.25">
      <c r="A247" s="10"/>
      <c r="B247" s="22"/>
      <c r="C247" s="1"/>
      <c r="D247" s="1"/>
      <c r="E247" s="40"/>
      <c r="F247" s="11"/>
      <c r="G247" s="2">
        <f t="shared" si="17"/>
        <v>12984085</v>
      </c>
      <c r="H247" s="73"/>
      <c r="I247" s="73"/>
      <c r="J247" s="67"/>
      <c r="K247" s="11">
        <f t="shared" si="18"/>
        <v>0</v>
      </c>
      <c r="L247" s="2">
        <f t="shared" si="19"/>
        <v>0</v>
      </c>
      <c r="M247" s="147">
        <f t="shared" si="20"/>
        <v>0</v>
      </c>
    </row>
    <row r="248" spans="1:13" x14ac:dyDescent="0.25">
      <c r="A248" s="10"/>
      <c r="B248" s="22"/>
      <c r="C248" s="1"/>
      <c r="D248" s="1"/>
      <c r="E248" s="40"/>
      <c r="F248" s="11"/>
      <c r="G248" s="2">
        <f t="shared" si="17"/>
        <v>12984085</v>
      </c>
      <c r="H248" s="73"/>
      <c r="I248" s="73"/>
      <c r="J248" s="67"/>
      <c r="K248" s="11">
        <f t="shared" si="18"/>
        <v>0</v>
      </c>
      <c r="L248" s="2">
        <f t="shared" si="19"/>
        <v>0</v>
      </c>
      <c r="M248" s="147">
        <f t="shared" si="20"/>
        <v>0</v>
      </c>
    </row>
    <row r="249" spans="1:13" x14ac:dyDescent="0.25">
      <c r="A249" s="10"/>
      <c r="B249" s="22"/>
      <c r="C249" s="1"/>
      <c r="D249" s="1"/>
      <c r="E249" s="40"/>
      <c r="F249" s="11"/>
      <c r="G249" s="2">
        <f t="shared" si="17"/>
        <v>12984085</v>
      </c>
      <c r="H249" s="73"/>
      <c r="I249" s="73"/>
      <c r="J249" s="67"/>
      <c r="K249" s="11">
        <f t="shared" si="18"/>
        <v>0</v>
      </c>
      <c r="L249" s="2">
        <f t="shared" si="19"/>
        <v>0</v>
      </c>
      <c r="M249" s="147">
        <f t="shared" si="20"/>
        <v>0</v>
      </c>
    </row>
    <row r="250" spans="1:13" x14ac:dyDescent="0.25">
      <c r="A250" s="10"/>
      <c r="B250" s="22"/>
      <c r="C250" s="1"/>
      <c r="D250" s="1"/>
      <c r="E250" s="40"/>
      <c r="F250" s="11"/>
      <c r="G250" s="2">
        <f t="shared" si="17"/>
        <v>12984085</v>
      </c>
      <c r="H250" s="73"/>
      <c r="I250" s="73"/>
      <c r="J250" s="67"/>
      <c r="K250" s="11">
        <f t="shared" si="18"/>
        <v>0</v>
      </c>
      <c r="L250" s="2">
        <f t="shared" si="19"/>
        <v>0</v>
      </c>
      <c r="M250" s="147">
        <f t="shared" si="20"/>
        <v>0</v>
      </c>
    </row>
    <row r="251" spans="1:13" x14ac:dyDescent="0.25">
      <c r="A251" s="10"/>
      <c r="B251" s="22"/>
      <c r="C251" s="1"/>
      <c r="D251" s="1"/>
      <c r="E251" s="40"/>
      <c r="F251" s="11"/>
      <c r="G251" s="2">
        <f t="shared" si="17"/>
        <v>12984085</v>
      </c>
      <c r="H251" s="73"/>
      <c r="I251" s="73"/>
      <c r="J251" s="67"/>
      <c r="K251" s="11">
        <f t="shared" si="18"/>
        <v>0</v>
      </c>
      <c r="L251" s="2">
        <f t="shared" si="19"/>
        <v>0</v>
      </c>
      <c r="M251" s="147">
        <f t="shared" si="20"/>
        <v>0</v>
      </c>
    </row>
    <row r="252" spans="1:13" x14ac:dyDescent="0.25">
      <c r="A252" s="10"/>
      <c r="B252" s="22"/>
      <c r="C252" s="1"/>
      <c r="D252" s="1"/>
      <c r="E252" s="40"/>
      <c r="F252" s="11"/>
      <c r="G252" s="2">
        <f t="shared" si="17"/>
        <v>12984085</v>
      </c>
      <c r="H252" s="73"/>
      <c r="I252" s="73"/>
      <c r="J252" s="67"/>
      <c r="K252" s="11">
        <f t="shared" si="18"/>
        <v>0</v>
      </c>
      <c r="L252" s="2">
        <f t="shared" si="19"/>
        <v>0</v>
      </c>
      <c r="M252" s="147">
        <f t="shared" si="20"/>
        <v>0</v>
      </c>
    </row>
    <row r="253" spans="1:13" x14ac:dyDescent="0.25">
      <c r="A253" s="10"/>
      <c r="B253" s="22"/>
      <c r="C253" s="1"/>
      <c r="D253" s="1"/>
      <c r="E253" s="40"/>
      <c r="F253" s="11"/>
      <c r="G253" s="2">
        <f t="shared" si="17"/>
        <v>12984085</v>
      </c>
      <c r="H253" s="73"/>
      <c r="I253" s="73"/>
      <c r="J253" s="67"/>
      <c r="K253" s="11">
        <f t="shared" si="18"/>
        <v>0</v>
      </c>
      <c r="L253" s="2">
        <f t="shared" si="19"/>
        <v>0</v>
      </c>
      <c r="M253" s="147">
        <f t="shared" si="20"/>
        <v>0</v>
      </c>
    </row>
    <row r="254" spans="1:13" x14ac:dyDescent="0.25">
      <c r="A254" s="10"/>
      <c r="B254" s="22"/>
      <c r="C254" s="1"/>
      <c r="D254" s="1"/>
      <c r="E254" s="40"/>
      <c r="F254" s="11"/>
      <c r="G254" s="2">
        <f t="shared" si="17"/>
        <v>12984085</v>
      </c>
      <c r="H254" s="73"/>
      <c r="I254" s="73"/>
      <c r="J254" s="67"/>
      <c r="K254" s="11">
        <f t="shared" si="18"/>
        <v>0</v>
      </c>
      <c r="L254" s="2">
        <f t="shared" si="19"/>
        <v>0</v>
      </c>
      <c r="M254" s="147">
        <f t="shared" si="20"/>
        <v>0</v>
      </c>
    </row>
    <row r="255" spans="1:13" x14ac:dyDescent="0.25">
      <c r="A255" s="10"/>
      <c r="B255" s="22"/>
      <c r="C255" s="1"/>
      <c r="D255" s="1"/>
      <c r="E255" s="40"/>
      <c r="F255" s="11"/>
      <c r="G255" s="2">
        <f t="shared" si="17"/>
        <v>12984085</v>
      </c>
      <c r="H255" s="73"/>
      <c r="I255" s="73"/>
      <c r="J255" s="67"/>
      <c r="K255" s="11">
        <f t="shared" si="18"/>
        <v>0</v>
      </c>
      <c r="L255" s="2">
        <f t="shared" si="19"/>
        <v>0</v>
      </c>
      <c r="M255" s="147">
        <f t="shared" si="20"/>
        <v>0</v>
      </c>
    </row>
    <row r="256" spans="1:13" x14ac:dyDescent="0.25">
      <c r="A256" s="10"/>
      <c r="B256" s="22"/>
      <c r="C256" s="1"/>
      <c r="D256" s="1"/>
      <c r="E256" s="40"/>
      <c r="F256" s="11"/>
      <c r="G256" s="2">
        <f t="shared" si="17"/>
        <v>12984085</v>
      </c>
      <c r="H256" s="73"/>
      <c r="I256" s="73"/>
      <c r="J256" s="67"/>
      <c r="K256" s="11">
        <f t="shared" si="18"/>
        <v>0</v>
      </c>
      <c r="L256" s="2">
        <f t="shared" si="19"/>
        <v>0</v>
      </c>
      <c r="M256" s="147">
        <f t="shared" si="20"/>
        <v>0</v>
      </c>
    </row>
    <row r="257" spans="1:13" x14ac:dyDescent="0.25">
      <c r="A257" s="10"/>
      <c r="B257" s="22"/>
      <c r="C257" s="1"/>
      <c r="D257" s="1"/>
      <c r="E257" s="40"/>
      <c r="F257" s="11"/>
      <c r="G257" s="2">
        <f t="shared" si="17"/>
        <v>12984085</v>
      </c>
      <c r="H257" s="73"/>
      <c r="I257" s="73"/>
      <c r="J257" s="67"/>
      <c r="K257" s="11">
        <f t="shared" si="18"/>
        <v>0</v>
      </c>
      <c r="L257" s="2">
        <f t="shared" si="19"/>
        <v>0</v>
      </c>
      <c r="M257" s="147">
        <f t="shared" si="20"/>
        <v>0</v>
      </c>
    </row>
    <row r="258" spans="1:13" x14ac:dyDescent="0.25">
      <c r="A258" s="10"/>
      <c r="B258" s="22"/>
      <c r="C258" s="1"/>
      <c r="D258" s="1"/>
      <c r="E258" s="40"/>
      <c r="F258" s="11"/>
      <c r="G258" s="2">
        <f t="shared" si="17"/>
        <v>12984085</v>
      </c>
      <c r="H258" s="73"/>
      <c r="I258" s="73"/>
      <c r="J258" s="67"/>
      <c r="K258" s="11">
        <f t="shared" si="18"/>
        <v>0</v>
      </c>
      <c r="L258" s="2">
        <f t="shared" si="19"/>
        <v>0</v>
      </c>
      <c r="M258" s="147">
        <f t="shared" si="20"/>
        <v>0</v>
      </c>
    </row>
    <row r="259" spans="1:13" x14ac:dyDescent="0.25">
      <c r="C259" s="86"/>
    </row>
  </sheetData>
  <dataValidations count="1">
    <dataValidation type="list" allowBlank="1" showInputMessage="1" showErrorMessage="1" sqref="C5:C258" xr:uid="{A4BF60F9-57A9-49A1-8F48-EF3274F6621E}">
      <formula1>OPERACION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FF243-D16D-4AD6-A9B5-61FCB8A56B7D}">
  <sheetPr codeName="Hoja13"/>
  <dimension ref="A1:R112"/>
  <sheetViews>
    <sheetView topLeftCell="A39" workbookViewId="0">
      <selection activeCell="I60" sqref="I60"/>
    </sheetView>
  </sheetViews>
  <sheetFormatPr baseColWidth="10" defaultRowHeight="15" x14ac:dyDescent="0.25"/>
  <cols>
    <col min="2" max="2" width="11.7109375" bestFit="1" customWidth="1"/>
    <col min="3" max="3" width="15.5703125" customWidth="1"/>
    <col min="4" max="4" width="23" customWidth="1"/>
    <col min="5" max="6" width="12.7109375" bestFit="1" customWidth="1"/>
    <col min="7" max="7" width="13.42578125" customWidth="1"/>
    <col min="8" max="8" width="14.7109375" customWidth="1"/>
    <col min="9" max="9" width="14.28515625" customWidth="1"/>
    <col min="10" max="10" width="12.7109375" customWidth="1"/>
    <col min="12" max="12" width="14.7109375" customWidth="1"/>
    <col min="13" max="13" width="14.85546875" style="78" customWidth="1"/>
    <col min="14" max="14" width="18.140625" customWidth="1"/>
  </cols>
  <sheetData>
    <row r="1" spans="1:18" x14ac:dyDescent="0.25">
      <c r="A1" s="29">
        <v>4241102899</v>
      </c>
    </row>
    <row r="2" spans="1:18" x14ac:dyDescent="0.25">
      <c r="A2" s="4" t="s">
        <v>3</v>
      </c>
      <c r="B2" s="20">
        <v>8675894.2899999991</v>
      </c>
      <c r="C2" s="78">
        <v>0</v>
      </c>
      <c r="E2" s="26" t="s">
        <v>9</v>
      </c>
      <c r="F2" s="47" t="s">
        <v>10</v>
      </c>
      <c r="G2" s="28" t="s">
        <v>13</v>
      </c>
      <c r="H2" s="28" t="s">
        <v>4</v>
      </c>
      <c r="I2" s="47" t="s">
        <v>8</v>
      </c>
      <c r="J2" s="47" t="s">
        <v>19</v>
      </c>
      <c r="K2" s="30" t="s">
        <v>12</v>
      </c>
      <c r="L2" s="24"/>
      <c r="M2" s="145"/>
    </row>
    <row r="3" spans="1:18" x14ac:dyDescent="0.25">
      <c r="A3" s="4" t="s">
        <v>7</v>
      </c>
      <c r="B3" s="21">
        <v>0</v>
      </c>
      <c r="C3" s="5"/>
      <c r="D3" s="5"/>
      <c r="E3" s="3">
        <f>SUM(E5:E80)</f>
        <v>64519330</v>
      </c>
      <c r="F3" s="3">
        <f>SUM(F5:F80)</f>
        <v>66180000</v>
      </c>
      <c r="G3" s="3">
        <f>B2+E3-F3</f>
        <v>7015224.2899999917</v>
      </c>
      <c r="H3" s="15">
        <f>SUM(L5:L80)</f>
        <v>14197550</v>
      </c>
      <c r="I3" s="25">
        <f>SUM(H5:H80)</f>
        <v>19766550</v>
      </c>
      <c r="J3" s="25">
        <f>SUM(I5:I80)</f>
        <v>59891000</v>
      </c>
      <c r="K3" s="25">
        <f>SUM(J4:J80)</f>
        <v>720000</v>
      </c>
      <c r="L3" s="13"/>
    </row>
    <row r="4" spans="1:18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8" t="s">
        <v>4</v>
      </c>
      <c r="M4" s="146" t="s">
        <v>64</v>
      </c>
    </row>
    <row r="5" spans="1:18" x14ac:dyDescent="0.25">
      <c r="A5" s="34">
        <v>43985</v>
      </c>
      <c r="B5" s="35"/>
      <c r="C5" s="36" t="s">
        <v>36</v>
      </c>
      <c r="D5" s="36"/>
      <c r="E5" s="37"/>
      <c r="F5" s="37">
        <v>130000</v>
      </c>
      <c r="G5" s="38">
        <f>B2+E5-F5</f>
        <v>8545894.2899999991</v>
      </c>
      <c r="H5" s="72">
        <v>40000</v>
      </c>
      <c r="I5" s="72">
        <v>90000</v>
      </c>
      <c r="J5" s="76"/>
      <c r="K5" s="37">
        <f>H5+I5-J5</f>
        <v>130000</v>
      </c>
      <c r="L5" s="136">
        <f>H5+I5+J5-F5</f>
        <v>0</v>
      </c>
      <c r="M5" s="147"/>
      <c r="N5" s="59"/>
      <c r="O5" s="59"/>
      <c r="P5" s="59"/>
      <c r="Q5" s="59"/>
      <c r="R5" s="59"/>
    </row>
    <row r="6" spans="1:18" x14ac:dyDescent="0.25">
      <c r="A6" s="34">
        <v>43987</v>
      </c>
      <c r="B6" s="35"/>
      <c r="C6" s="36" t="s">
        <v>36</v>
      </c>
      <c r="D6" s="36" t="s">
        <v>42</v>
      </c>
      <c r="E6" s="37"/>
      <c r="F6" s="37">
        <v>40000</v>
      </c>
      <c r="G6" s="38">
        <f>G5+E6-F6</f>
        <v>8505894.2899999991</v>
      </c>
      <c r="H6" s="72">
        <v>40000</v>
      </c>
      <c r="I6" s="72"/>
      <c r="J6" s="76"/>
      <c r="K6" s="37">
        <f t="shared" ref="K6:K69" si="0">H6+I6-J6</f>
        <v>40000</v>
      </c>
      <c r="L6" s="136">
        <f t="shared" ref="L6:L69" si="1">H6+I6+J6-F6</f>
        <v>0</v>
      </c>
      <c r="M6" s="147"/>
      <c r="N6" s="59"/>
      <c r="O6" s="59"/>
      <c r="P6" s="59"/>
      <c r="Q6" s="59"/>
      <c r="R6" s="59"/>
    </row>
    <row r="7" spans="1:18" x14ac:dyDescent="0.25">
      <c r="A7" s="34">
        <v>43989</v>
      </c>
      <c r="B7" s="35"/>
      <c r="C7" s="36" t="s">
        <v>36</v>
      </c>
      <c r="D7" s="36"/>
      <c r="E7" s="37"/>
      <c r="F7" s="37">
        <v>680000</v>
      </c>
      <c r="G7" s="38">
        <f t="shared" ref="G7:G12" si="2">G6+E7-F7</f>
        <v>7825894.2899999991</v>
      </c>
      <c r="H7" s="72">
        <v>288000</v>
      </c>
      <c r="I7" s="72">
        <v>528000</v>
      </c>
      <c r="J7" s="76"/>
      <c r="K7" s="37">
        <f t="shared" si="0"/>
        <v>816000</v>
      </c>
      <c r="L7" s="136">
        <f t="shared" si="1"/>
        <v>136000</v>
      </c>
      <c r="M7" s="147"/>
      <c r="N7" s="59"/>
      <c r="O7" s="59"/>
      <c r="P7" s="59"/>
      <c r="Q7" s="59"/>
      <c r="R7" s="59"/>
    </row>
    <row r="8" spans="1:18" x14ac:dyDescent="0.25">
      <c r="A8" s="34">
        <v>43991</v>
      </c>
      <c r="B8" s="35"/>
      <c r="C8" s="36" t="s">
        <v>36</v>
      </c>
      <c r="D8" s="36" t="s">
        <v>54</v>
      </c>
      <c r="E8" s="37"/>
      <c r="F8" s="37">
        <v>360000</v>
      </c>
      <c r="G8" s="38">
        <f t="shared" si="2"/>
        <v>7465894.2899999991</v>
      </c>
      <c r="H8" s="72">
        <v>216000</v>
      </c>
      <c r="I8" s="72">
        <v>216000</v>
      </c>
      <c r="J8" s="76"/>
      <c r="K8" s="37">
        <f t="shared" si="0"/>
        <v>432000</v>
      </c>
      <c r="L8" s="136">
        <f t="shared" si="1"/>
        <v>72000</v>
      </c>
      <c r="M8" s="147">
        <v>0</v>
      </c>
      <c r="N8" s="59"/>
      <c r="O8" s="59"/>
      <c r="P8" s="59"/>
      <c r="Q8" s="59"/>
      <c r="R8" s="59"/>
    </row>
    <row r="9" spans="1:18" x14ac:dyDescent="0.25">
      <c r="A9" s="34"/>
      <c r="B9" s="35"/>
      <c r="C9" s="36"/>
      <c r="D9" s="36"/>
      <c r="E9" s="37"/>
      <c r="F9" s="37">
        <v>1020000</v>
      </c>
      <c r="G9" s="38">
        <f t="shared" si="2"/>
        <v>6445894.2899999991</v>
      </c>
      <c r="H9" s="72">
        <v>604000</v>
      </c>
      <c r="I9" s="72">
        <v>624000</v>
      </c>
      <c r="J9" s="76"/>
      <c r="K9" s="37">
        <f t="shared" si="0"/>
        <v>1228000</v>
      </c>
      <c r="L9" s="136">
        <f t="shared" si="1"/>
        <v>208000</v>
      </c>
      <c r="M9" s="147">
        <f>F9*0.2</f>
        <v>204000</v>
      </c>
      <c r="N9" s="59"/>
      <c r="O9" s="59"/>
      <c r="P9" s="59"/>
      <c r="Q9" s="59"/>
      <c r="R9" s="59"/>
    </row>
    <row r="10" spans="1:18" x14ac:dyDescent="0.25">
      <c r="A10" s="34">
        <v>43994</v>
      </c>
      <c r="B10" s="35"/>
      <c r="C10" s="36" t="s">
        <v>28</v>
      </c>
      <c r="D10" s="36" t="s">
        <v>61</v>
      </c>
      <c r="E10" s="37"/>
      <c r="F10" s="37">
        <v>640000</v>
      </c>
      <c r="G10" s="38">
        <f t="shared" si="2"/>
        <v>5805894.2899999991</v>
      </c>
      <c r="H10" s="72">
        <v>317000</v>
      </c>
      <c r="I10" s="72">
        <v>336000</v>
      </c>
      <c r="J10" s="76"/>
      <c r="K10" s="37">
        <f t="shared" si="0"/>
        <v>653000</v>
      </c>
      <c r="L10" s="136">
        <f t="shared" si="1"/>
        <v>13000</v>
      </c>
      <c r="M10" s="147">
        <f t="shared" ref="M10:M73" si="3">F10*0.2</f>
        <v>128000</v>
      </c>
      <c r="N10" s="142" t="s">
        <v>62</v>
      </c>
      <c r="O10" s="59"/>
      <c r="P10" s="59"/>
      <c r="Q10" s="59"/>
      <c r="R10" s="59"/>
    </row>
    <row r="11" spans="1:18" x14ac:dyDescent="0.25">
      <c r="A11" s="34">
        <v>43997</v>
      </c>
      <c r="B11" s="35"/>
      <c r="C11" s="36" t="s">
        <v>36</v>
      </c>
      <c r="D11" s="36" t="s">
        <v>27</v>
      </c>
      <c r="E11" s="37"/>
      <c r="F11" s="37">
        <v>180000</v>
      </c>
      <c r="G11" s="38">
        <f t="shared" si="2"/>
        <v>5625894.2899999991</v>
      </c>
      <c r="H11" s="72"/>
      <c r="I11" s="53">
        <v>216000</v>
      </c>
      <c r="J11" s="67"/>
      <c r="K11" s="37">
        <f t="shared" si="0"/>
        <v>216000</v>
      </c>
      <c r="L11" s="136">
        <f t="shared" si="1"/>
        <v>36000</v>
      </c>
      <c r="M11" s="147">
        <f t="shared" si="3"/>
        <v>36000</v>
      </c>
      <c r="N11" s="59"/>
      <c r="O11" s="59"/>
      <c r="P11" s="59"/>
      <c r="Q11" s="59"/>
      <c r="R11" s="59"/>
    </row>
    <row r="12" spans="1:18" x14ac:dyDescent="0.25">
      <c r="A12" s="34">
        <v>43998</v>
      </c>
      <c r="B12" s="35"/>
      <c r="C12" s="36" t="s">
        <v>36</v>
      </c>
      <c r="D12" s="36" t="s">
        <v>59</v>
      </c>
      <c r="E12" s="37"/>
      <c r="F12" s="37">
        <v>460000</v>
      </c>
      <c r="G12" s="38">
        <f t="shared" si="2"/>
        <v>5165894.2899999991</v>
      </c>
      <c r="H12" s="72">
        <v>563300</v>
      </c>
      <c r="I12" s="53">
        <v>0</v>
      </c>
      <c r="J12" s="67"/>
      <c r="K12" s="37">
        <f t="shared" si="0"/>
        <v>563300</v>
      </c>
      <c r="L12" s="136">
        <f t="shared" si="1"/>
        <v>103300</v>
      </c>
      <c r="M12" s="147">
        <f t="shared" si="3"/>
        <v>92000</v>
      </c>
      <c r="N12" s="59"/>
      <c r="O12" s="59"/>
      <c r="P12" s="59"/>
      <c r="Q12" s="59"/>
      <c r="R12" s="59"/>
    </row>
    <row r="13" spans="1:18" x14ac:dyDescent="0.25">
      <c r="A13" s="34">
        <v>44000</v>
      </c>
      <c r="B13" s="35"/>
      <c r="C13" s="36" t="s">
        <v>36</v>
      </c>
      <c r="D13" s="36" t="s">
        <v>40</v>
      </c>
      <c r="E13" s="37"/>
      <c r="F13" s="37">
        <v>380000</v>
      </c>
      <c r="G13" s="38">
        <f t="shared" ref="G13:G16" si="4">G12+E13-F13</f>
        <v>4785894.2899999991</v>
      </c>
      <c r="H13" s="72">
        <v>144000</v>
      </c>
      <c r="I13" s="53">
        <v>312000</v>
      </c>
      <c r="J13" s="67"/>
      <c r="K13" s="37">
        <f t="shared" si="0"/>
        <v>456000</v>
      </c>
      <c r="L13" s="136">
        <f t="shared" si="1"/>
        <v>76000</v>
      </c>
      <c r="M13" s="147">
        <f t="shared" si="3"/>
        <v>76000</v>
      </c>
      <c r="N13" s="59"/>
      <c r="O13" s="59"/>
      <c r="P13" s="59"/>
      <c r="Q13" s="59"/>
      <c r="R13" s="59"/>
    </row>
    <row r="14" spans="1:18" x14ac:dyDescent="0.25">
      <c r="A14" s="34">
        <v>44001</v>
      </c>
      <c r="B14" s="35"/>
      <c r="C14" s="36" t="s">
        <v>36</v>
      </c>
      <c r="D14" s="36" t="s">
        <v>56</v>
      </c>
      <c r="E14" s="37"/>
      <c r="F14" s="37">
        <v>320000</v>
      </c>
      <c r="G14" s="38">
        <f t="shared" si="4"/>
        <v>4465894.2899999991</v>
      </c>
      <c r="H14" s="72">
        <v>72000</v>
      </c>
      <c r="I14" s="53">
        <v>312000</v>
      </c>
      <c r="J14" s="67"/>
      <c r="K14" s="37">
        <f t="shared" si="0"/>
        <v>384000</v>
      </c>
      <c r="L14" s="136">
        <f t="shared" si="1"/>
        <v>64000</v>
      </c>
      <c r="M14" s="147">
        <f t="shared" si="3"/>
        <v>64000</v>
      </c>
      <c r="N14" s="59"/>
      <c r="O14" s="59"/>
      <c r="P14" s="59"/>
      <c r="Q14" s="59"/>
      <c r="R14" s="59"/>
    </row>
    <row r="15" spans="1:18" x14ac:dyDescent="0.25">
      <c r="A15" s="10">
        <v>44002</v>
      </c>
      <c r="B15" s="22"/>
      <c r="C15" s="1" t="s">
        <v>28</v>
      </c>
      <c r="D15" s="1" t="s">
        <v>54</v>
      </c>
      <c r="E15" s="11"/>
      <c r="F15" s="11">
        <v>1180000</v>
      </c>
      <c r="G15" s="38">
        <f t="shared" si="4"/>
        <v>3285894.2899999991</v>
      </c>
      <c r="H15" s="73">
        <v>98500</v>
      </c>
      <c r="I15" s="40">
        <v>1224000</v>
      </c>
      <c r="J15" s="67"/>
      <c r="K15" s="11">
        <f t="shared" si="0"/>
        <v>1322500</v>
      </c>
      <c r="L15" s="137">
        <f t="shared" si="1"/>
        <v>142500</v>
      </c>
      <c r="M15" s="147">
        <f t="shared" si="3"/>
        <v>236000</v>
      </c>
    </row>
    <row r="16" spans="1:18" x14ac:dyDescent="0.25">
      <c r="A16" s="10">
        <v>44004</v>
      </c>
      <c r="B16" s="22"/>
      <c r="C16" s="1" t="s">
        <v>28</v>
      </c>
      <c r="D16" s="1"/>
      <c r="E16" s="11"/>
      <c r="F16" s="11">
        <v>1760000</v>
      </c>
      <c r="G16" s="38">
        <f t="shared" si="4"/>
        <v>1525894.2899999991</v>
      </c>
      <c r="H16" s="73">
        <v>250000</v>
      </c>
      <c r="I16" s="40">
        <v>1872000</v>
      </c>
      <c r="J16" s="67"/>
      <c r="K16" s="11">
        <f t="shared" si="0"/>
        <v>2122000</v>
      </c>
      <c r="L16" s="137">
        <f t="shared" si="1"/>
        <v>362000</v>
      </c>
      <c r="M16" s="147">
        <f t="shared" si="3"/>
        <v>352000</v>
      </c>
    </row>
    <row r="17" spans="1:14" x14ac:dyDescent="0.25">
      <c r="A17" s="10">
        <v>44005</v>
      </c>
      <c r="B17" s="22"/>
      <c r="C17" s="1" t="s">
        <v>35</v>
      </c>
      <c r="D17" s="1"/>
      <c r="E17" s="11">
        <v>4180601</v>
      </c>
      <c r="F17" s="11"/>
      <c r="G17" s="38">
        <f t="shared" ref="G17:G75" si="5">G16+E17-F17</f>
        <v>5706495.2899999991</v>
      </c>
      <c r="H17" s="73"/>
      <c r="I17" s="40"/>
      <c r="J17" s="67"/>
      <c r="K17" s="11">
        <f t="shared" si="0"/>
        <v>0</v>
      </c>
      <c r="L17" s="137">
        <f t="shared" si="1"/>
        <v>0</v>
      </c>
      <c r="M17" s="147">
        <f t="shared" si="3"/>
        <v>0</v>
      </c>
    </row>
    <row r="18" spans="1:14" x14ac:dyDescent="0.25">
      <c r="A18" s="10">
        <v>44005</v>
      </c>
      <c r="B18" s="22"/>
      <c r="C18" s="1" t="s">
        <v>36</v>
      </c>
      <c r="D18" s="1" t="s">
        <v>51</v>
      </c>
      <c r="E18" s="11"/>
      <c r="F18" s="11">
        <v>1080000</v>
      </c>
      <c r="G18" s="38">
        <f t="shared" si="5"/>
        <v>4626495.2899999991</v>
      </c>
      <c r="H18" s="73">
        <v>210000</v>
      </c>
      <c r="I18" s="40">
        <v>1092000</v>
      </c>
      <c r="J18" s="67"/>
      <c r="K18" s="11">
        <f t="shared" si="0"/>
        <v>1302000</v>
      </c>
      <c r="L18" s="137">
        <f t="shared" si="1"/>
        <v>222000</v>
      </c>
      <c r="M18" s="147">
        <f t="shared" si="3"/>
        <v>216000</v>
      </c>
    </row>
    <row r="19" spans="1:14" x14ac:dyDescent="0.25">
      <c r="A19" s="10">
        <v>44007</v>
      </c>
      <c r="B19" s="22"/>
      <c r="C19" s="1" t="s">
        <v>36</v>
      </c>
      <c r="D19" s="1" t="s">
        <v>85</v>
      </c>
      <c r="E19" s="11"/>
      <c r="F19" s="11">
        <v>1440000</v>
      </c>
      <c r="G19" s="38">
        <f t="shared" si="5"/>
        <v>3186495.2899999991</v>
      </c>
      <c r="H19" s="73">
        <v>469750</v>
      </c>
      <c r="I19" s="40">
        <v>1268000</v>
      </c>
      <c r="J19" s="67"/>
      <c r="K19" s="11">
        <f t="shared" si="0"/>
        <v>1737750</v>
      </c>
      <c r="L19" s="137">
        <f t="shared" si="1"/>
        <v>297750</v>
      </c>
      <c r="M19" s="147">
        <f t="shared" si="3"/>
        <v>288000</v>
      </c>
    </row>
    <row r="20" spans="1:14" x14ac:dyDescent="0.25">
      <c r="A20" s="10">
        <v>44009</v>
      </c>
      <c r="B20" s="22"/>
      <c r="C20" s="1" t="s">
        <v>36</v>
      </c>
      <c r="D20" s="1" t="s">
        <v>48</v>
      </c>
      <c r="E20" s="11"/>
      <c r="F20" s="11">
        <v>880000</v>
      </c>
      <c r="G20" s="38">
        <f t="shared" si="5"/>
        <v>2306495.2899999991</v>
      </c>
      <c r="H20" s="73">
        <v>168000</v>
      </c>
      <c r="I20" s="40">
        <v>888000</v>
      </c>
      <c r="J20" s="67"/>
      <c r="K20" s="11">
        <f t="shared" si="0"/>
        <v>1056000</v>
      </c>
      <c r="L20" s="137">
        <f t="shared" si="1"/>
        <v>176000</v>
      </c>
      <c r="M20" s="147">
        <f>F20*0.2</f>
        <v>176000</v>
      </c>
    </row>
    <row r="21" spans="1:14" x14ac:dyDescent="0.25">
      <c r="A21" s="10">
        <v>44010</v>
      </c>
      <c r="B21" s="22"/>
      <c r="C21" s="1" t="s">
        <v>36</v>
      </c>
      <c r="D21" s="1" t="s">
        <v>77</v>
      </c>
      <c r="E21" s="11"/>
      <c r="F21" s="11">
        <v>1320000</v>
      </c>
      <c r="G21" s="38">
        <f t="shared" si="5"/>
        <v>986495.28999999911</v>
      </c>
      <c r="H21" s="73">
        <v>442000</v>
      </c>
      <c r="I21" s="40">
        <v>1152000</v>
      </c>
      <c r="J21" s="67"/>
      <c r="K21" s="11">
        <f t="shared" si="0"/>
        <v>1594000</v>
      </c>
      <c r="L21" s="137">
        <f t="shared" si="1"/>
        <v>274000</v>
      </c>
      <c r="M21" s="147">
        <f t="shared" si="3"/>
        <v>264000</v>
      </c>
    </row>
    <row r="22" spans="1:14" x14ac:dyDescent="0.25">
      <c r="A22" s="10">
        <v>44012</v>
      </c>
      <c r="B22" s="22"/>
      <c r="C22" s="1" t="s">
        <v>36</v>
      </c>
      <c r="D22" s="1" t="s">
        <v>89</v>
      </c>
      <c r="E22" s="11"/>
      <c r="F22" s="11">
        <v>240000</v>
      </c>
      <c r="G22" s="38">
        <f t="shared" si="5"/>
        <v>746495.28999999911</v>
      </c>
      <c r="H22" s="73">
        <v>96000</v>
      </c>
      <c r="I22" s="40">
        <v>192000</v>
      </c>
      <c r="J22" s="67"/>
      <c r="K22" s="11">
        <f t="shared" si="0"/>
        <v>288000</v>
      </c>
      <c r="L22" s="137">
        <f t="shared" si="1"/>
        <v>48000</v>
      </c>
      <c r="M22" s="147">
        <f t="shared" si="3"/>
        <v>48000</v>
      </c>
    </row>
    <row r="23" spans="1:14" x14ac:dyDescent="0.25">
      <c r="A23" s="10">
        <v>44013</v>
      </c>
      <c r="B23" s="22"/>
      <c r="C23" s="1" t="s">
        <v>36</v>
      </c>
      <c r="D23" s="1" t="s">
        <v>42</v>
      </c>
      <c r="E23" s="11"/>
      <c r="F23" s="11">
        <v>580000</v>
      </c>
      <c r="G23" s="38">
        <f t="shared" si="5"/>
        <v>166495.28999999911</v>
      </c>
      <c r="H23" s="73">
        <v>50000</v>
      </c>
      <c r="I23" s="40">
        <v>648000</v>
      </c>
      <c r="J23" s="67"/>
      <c r="K23" s="11">
        <f t="shared" si="0"/>
        <v>698000</v>
      </c>
      <c r="L23" s="137">
        <f t="shared" si="1"/>
        <v>118000</v>
      </c>
      <c r="M23" s="147">
        <f t="shared" si="3"/>
        <v>116000</v>
      </c>
    </row>
    <row r="24" spans="1:14" x14ac:dyDescent="0.25">
      <c r="A24" s="10">
        <v>44015</v>
      </c>
      <c r="B24" s="22"/>
      <c r="C24" s="1" t="s">
        <v>35</v>
      </c>
      <c r="D24" s="1"/>
      <c r="E24" s="11">
        <v>4180602</v>
      </c>
      <c r="F24" s="11"/>
      <c r="G24" s="38">
        <f t="shared" si="5"/>
        <v>4347097.2899999991</v>
      </c>
      <c r="H24" s="73"/>
      <c r="I24" s="40"/>
      <c r="J24" s="67"/>
      <c r="K24" s="11">
        <f t="shared" si="0"/>
        <v>0</v>
      </c>
      <c r="L24" s="137">
        <f t="shared" si="1"/>
        <v>0</v>
      </c>
      <c r="M24" s="147">
        <f t="shared" si="3"/>
        <v>0</v>
      </c>
    </row>
    <row r="25" spans="1:14" x14ac:dyDescent="0.25">
      <c r="A25" s="10">
        <v>44016</v>
      </c>
      <c r="B25" s="22"/>
      <c r="C25" s="1" t="s">
        <v>36</v>
      </c>
      <c r="D25" s="1"/>
      <c r="E25" s="11"/>
      <c r="F25" s="11">
        <v>960000</v>
      </c>
      <c r="G25" s="38">
        <f t="shared" si="5"/>
        <v>3387097.2899999991</v>
      </c>
      <c r="H25" s="73">
        <v>331000</v>
      </c>
      <c r="I25" s="40">
        <v>823000</v>
      </c>
      <c r="J25" s="67"/>
      <c r="K25" s="11">
        <f t="shared" si="0"/>
        <v>1154000</v>
      </c>
      <c r="L25" s="137">
        <f t="shared" si="1"/>
        <v>194000</v>
      </c>
      <c r="M25" s="147">
        <f t="shared" si="3"/>
        <v>192000</v>
      </c>
    </row>
    <row r="26" spans="1:14" x14ac:dyDescent="0.25">
      <c r="A26" s="10">
        <v>44018</v>
      </c>
      <c r="B26" s="22"/>
      <c r="C26" s="1" t="s">
        <v>36</v>
      </c>
      <c r="D26" s="1" t="s">
        <v>97</v>
      </c>
      <c r="E26" s="11"/>
      <c r="F26" s="11">
        <v>1320000</v>
      </c>
      <c r="G26" s="38">
        <f t="shared" si="5"/>
        <v>2067097.2899999991</v>
      </c>
      <c r="H26" s="73">
        <v>359000</v>
      </c>
      <c r="I26" s="40">
        <v>1225000</v>
      </c>
      <c r="J26" s="67"/>
      <c r="K26" s="11">
        <f t="shared" si="0"/>
        <v>1584000</v>
      </c>
      <c r="L26" s="137">
        <f t="shared" si="1"/>
        <v>264000</v>
      </c>
      <c r="M26" s="147">
        <f t="shared" si="3"/>
        <v>264000</v>
      </c>
    </row>
    <row r="27" spans="1:14" x14ac:dyDescent="0.25">
      <c r="A27" s="10">
        <v>44021</v>
      </c>
      <c r="B27" s="22"/>
      <c r="C27" s="1" t="s">
        <v>36</v>
      </c>
      <c r="D27" s="1" t="s">
        <v>42</v>
      </c>
      <c r="E27" s="11"/>
      <c r="F27" s="11">
        <v>1340000</v>
      </c>
      <c r="G27" s="38">
        <f t="shared" si="5"/>
        <v>727097.28999999911</v>
      </c>
      <c r="H27" s="73">
        <v>540000</v>
      </c>
      <c r="I27" s="40">
        <v>1008000</v>
      </c>
      <c r="J27" s="67"/>
      <c r="K27" s="11">
        <f t="shared" si="0"/>
        <v>1548000</v>
      </c>
      <c r="L27" s="137">
        <f t="shared" si="1"/>
        <v>208000</v>
      </c>
      <c r="M27" s="147">
        <f t="shared" si="3"/>
        <v>268000</v>
      </c>
      <c r="N27" t="s">
        <v>102</v>
      </c>
    </row>
    <row r="28" spans="1:14" x14ac:dyDescent="0.25">
      <c r="A28" s="10"/>
      <c r="B28" s="22"/>
      <c r="C28" s="1"/>
      <c r="D28" s="1"/>
      <c r="E28" s="11"/>
      <c r="F28" s="11">
        <v>520000</v>
      </c>
      <c r="G28" s="38">
        <f t="shared" si="5"/>
        <v>207097.28999999911</v>
      </c>
      <c r="H28" s="73">
        <v>24000</v>
      </c>
      <c r="I28" s="40">
        <v>600000</v>
      </c>
      <c r="J28" s="67"/>
      <c r="K28" s="11">
        <f t="shared" si="0"/>
        <v>624000</v>
      </c>
      <c r="L28" s="137">
        <f t="shared" si="1"/>
        <v>104000</v>
      </c>
      <c r="M28" s="147">
        <f t="shared" si="3"/>
        <v>104000</v>
      </c>
    </row>
    <row r="29" spans="1:14" x14ac:dyDescent="0.25">
      <c r="A29" s="10"/>
      <c r="B29" s="22"/>
      <c r="C29" s="1" t="s">
        <v>35</v>
      </c>
      <c r="D29" s="1" t="s">
        <v>113</v>
      </c>
      <c r="E29" s="11">
        <v>4180602</v>
      </c>
      <c r="F29" s="11">
        <v>0</v>
      </c>
      <c r="G29" s="38">
        <f t="shared" si="5"/>
        <v>4387699.2899999991</v>
      </c>
      <c r="H29" s="73"/>
      <c r="I29" s="40"/>
      <c r="J29" s="67"/>
      <c r="K29" s="11">
        <f t="shared" si="0"/>
        <v>0</v>
      </c>
      <c r="L29" s="137">
        <f t="shared" si="1"/>
        <v>0</v>
      </c>
      <c r="M29" s="147">
        <f t="shared" si="3"/>
        <v>0</v>
      </c>
    </row>
    <row r="30" spans="1:14" x14ac:dyDescent="0.25">
      <c r="A30" s="10">
        <v>44028</v>
      </c>
      <c r="B30" s="22"/>
      <c r="C30" s="1" t="s">
        <v>35</v>
      </c>
      <c r="D30" s="1"/>
      <c r="E30" s="11">
        <v>10451505</v>
      </c>
      <c r="F30" s="11"/>
      <c r="G30" s="38">
        <f t="shared" si="5"/>
        <v>14839204.289999999</v>
      </c>
      <c r="H30" s="73">
        <v>0</v>
      </c>
      <c r="I30" s="40">
        <v>0</v>
      </c>
      <c r="J30" s="67"/>
      <c r="K30" s="11">
        <f t="shared" si="0"/>
        <v>0</v>
      </c>
      <c r="L30" s="137">
        <f t="shared" si="1"/>
        <v>0</v>
      </c>
      <c r="M30" s="147">
        <f t="shared" si="3"/>
        <v>0</v>
      </c>
    </row>
    <row r="31" spans="1:14" x14ac:dyDescent="0.25">
      <c r="A31" s="10">
        <v>44028</v>
      </c>
      <c r="B31" s="22"/>
      <c r="C31" s="1" t="s">
        <v>36</v>
      </c>
      <c r="D31" s="1"/>
      <c r="E31" s="11">
        <v>0</v>
      </c>
      <c r="F31" s="11">
        <v>560000</v>
      </c>
      <c r="G31" s="38">
        <f t="shared" si="5"/>
        <v>14279204.289999999</v>
      </c>
      <c r="H31" s="73">
        <v>96000</v>
      </c>
      <c r="I31" s="40">
        <v>576000</v>
      </c>
      <c r="J31" s="67"/>
      <c r="K31" s="11">
        <f t="shared" si="0"/>
        <v>672000</v>
      </c>
      <c r="L31" s="137">
        <f t="shared" si="1"/>
        <v>112000</v>
      </c>
      <c r="M31" s="147">
        <f t="shared" si="3"/>
        <v>112000</v>
      </c>
    </row>
    <row r="32" spans="1:14" x14ac:dyDescent="0.25">
      <c r="A32" s="10">
        <v>44030</v>
      </c>
      <c r="B32" s="22"/>
      <c r="C32" s="1" t="s">
        <v>36</v>
      </c>
      <c r="D32" s="1" t="s">
        <v>42</v>
      </c>
      <c r="E32" s="11"/>
      <c r="F32" s="11">
        <v>1460000</v>
      </c>
      <c r="G32" s="38">
        <f t="shared" si="5"/>
        <v>12819204.289999999</v>
      </c>
      <c r="H32" s="73">
        <v>492000</v>
      </c>
      <c r="I32" s="40">
        <v>1268000</v>
      </c>
      <c r="J32" s="67"/>
      <c r="K32" s="11">
        <f t="shared" si="0"/>
        <v>1760000</v>
      </c>
      <c r="L32" s="137">
        <f t="shared" si="1"/>
        <v>300000</v>
      </c>
      <c r="M32" s="147">
        <f t="shared" si="3"/>
        <v>292000</v>
      </c>
    </row>
    <row r="33" spans="1:14" x14ac:dyDescent="0.25">
      <c r="A33" s="10">
        <v>44036</v>
      </c>
      <c r="B33" s="22"/>
      <c r="C33" s="1" t="s">
        <v>35</v>
      </c>
      <c r="D33" s="1"/>
      <c r="E33" s="11">
        <v>10451505</v>
      </c>
      <c r="F33" s="11"/>
      <c r="G33" s="38">
        <f t="shared" si="5"/>
        <v>23270709.289999999</v>
      </c>
      <c r="H33" s="73"/>
      <c r="I33" s="40"/>
      <c r="J33" s="67"/>
      <c r="K33" s="11">
        <f t="shared" si="0"/>
        <v>0</v>
      </c>
      <c r="L33" s="137">
        <f t="shared" si="1"/>
        <v>0</v>
      </c>
      <c r="M33" s="147">
        <f t="shared" si="3"/>
        <v>0</v>
      </c>
    </row>
    <row r="34" spans="1:14" x14ac:dyDescent="0.25">
      <c r="A34" s="10">
        <v>44037</v>
      </c>
      <c r="B34" s="22"/>
      <c r="C34" s="1" t="s">
        <v>36</v>
      </c>
      <c r="D34" s="1"/>
      <c r="E34" s="11"/>
      <c r="F34" s="11">
        <v>180000</v>
      </c>
      <c r="G34" s="38">
        <f t="shared" si="5"/>
        <v>23090709.289999999</v>
      </c>
      <c r="H34" s="73"/>
      <c r="I34" s="40">
        <v>216000</v>
      </c>
      <c r="J34" s="67"/>
      <c r="K34" s="11">
        <f t="shared" si="0"/>
        <v>216000</v>
      </c>
      <c r="L34" s="137">
        <f t="shared" si="1"/>
        <v>36000</v>
      </c>
      <c r="M34" s="147">
        <f t="shared" si="3"/>
        <v>36000</v>
      </c>
    </row>
    <row r="35" spans="1:14" x14ac:dyDescent="0.25">
      <c r="A35" s="10">
        <v>44040</v>
      </c>
      <c r="B35" s="22"/>
      <c r="C35" s="1" t="s">
        <v>36</v>
      </c>
      <c r="D35" s="1" t="s">
        <v>77</v>
      </c>
      <c r="E35" s="11"/>
      <c r="F35" s="11">
        <v>2320000</v>
      </c>
      <c r="G35" s="38">
        <f t="shared" si="5"/>
        <v>20770709.289999999</v>
      </c>
      <c r="H35" s="73">
        <v>590000</v>
      </c>
      <c r="I35" s="40">
        <v>2194000</v>
      </c>
      <c r="J35" s="67"/>
      <c r="K35" s="11">
        <f t="shared" si="0"/>
        <v>2784000</v>
      </c>
      <c r="L35" s="137">
        <f t="shared" si="1"/>
        <v>464000</v>
      </c>
      <c r="M35" s="147">
        <f t="shared" si="3"/>
        <v>464000</v>
      </c>
    </row>
    <row r="36" spans="1:14" x14ac:dyDescent="0.25">
      <c r="A36" s="10">
        <v>44042</v>
      </c>
      <c r="B36" s="22"/>
      <c r="C36" s="1" t="s">
        <v>36</v>
      </c>
      <c r="D36" s="1" t="s">
        <v>42</v>
      </c>
      <c r="E36" s="11"/>
      <c r="F36" s="11">
        <v>1100000</v>
      </c>
      <c r="G36" s="38">
        <f t="shared" si="5"/>
        <v>19670709.289999999</v>
      </c>
      <c r="H36" s="73">
        <v>298000</v>
      </c>
      <c r="I36" s="40">
        <v>1022000</v>
      </c>
      <c r="J36" s="67"/>
      <c r="K36" s="11">
        <f t="shared" si="0"/>
        <v>1320000</v>
      </c>
      <c r="L36" s="137">
        <f t="shared" si="1"/>
        <v>220000</v>
      </c>
      <c r="M36" s="147">
        <f t="shared" si="3"/>
        <v>220000</v>
      </c>
    </row>
    <row r="37" spans="1:14" x14ac:dyDescent="0.25">
      <c r="A37" s="10">
        <v>44046</v>
      </c>
      <c r="B37" s="22"/>
      <c r="C37" s="1" t="s">
        <v>36</v>
      </c>
      <c r="D37" s="1" t="s">
        <v>145</v>
      </c>
      <c r="E37" s="11"/>
      <c r="F37" s="11">
        <v>2220000</v>
      </c>
      <c r="G37" s="38">
        <f t="shared" si="5"/>
        <v>17450709.289999999</v>
      </c>
      <c r="H37" s="73">
        <v>812000</v>
      </c>
      <c r="I37" s="40">
        <v>1872000</v>
      </c>
      <c r="J37" s="67"/>
      <c r="K37" s="11">
        <f t="shared" si="0"/>
        <v>2684000</v>
      </c>
      <c r="L37" s="137">
        <f t="shared" si="1"/>
        <v>464000</v>
      </c>
      <c r="M37" s="147">
        <f t="shared" si="3"/>
        <v>444000</v>
      </c>
    </row>
    <row r="38" spans="1:14" x14ac:dyDescent="0.25">
      <c r="A38" s="16">
        <v>44046</v>
      </c>
      <c r="B38" s="23"/>
      <c r="C38" s="17" t="s">
        <v>35</v>
      </c>
      <c r="D38" s="17"/>
      <c r="E38" s="18">
        <v>10311505</v>
      </c>
      <c r="F38" s="18"/>
      <c r="G38" s="38">
        <f t="shared" si="5"/>
        <v>27762214.289999999</v>
      </c>
      <c r="H38" s="74"/>
      <c r="I38" s="75"/>
      <c r="J38" s="67"/>
      <c r="K38" s="11">
        <f t="shared" si="0"/>
        <v>0</v>
      </c>
      <c r="L38" s="137">
        <f t="shared" si="1"/>
        <v>0</v>
      </c>
      <c r="M38" s="147">
        <f t="shared" si="3"/>
        <v>0</v>
      </c>
    </row>
    <row r="39" spans="1:14" x14ac:dyDescent="0.25">
      <c r="A39" s="10">
        <v>44048</v>
      </c>
      <c r="B39" s="22"/>
      <c r="C39" s="1" t="s">
        <v>36</v>
      </c>
      <c r="D39" s="1" t="s">
        <v>42</v>
      </c>
      <c r="E39" s="11"/>
      <c r="F39" s="11">
        <v>1500000</v>
      </c>
      <c r="G39" s="38">
        <f t="shared" si="5"/>
        <v>26262214.289999999</v>
      </c>
      <c r="H39" s="73">
        <v>305000</v>
      </c>
      <c r="I39" s="40">
        <v>1668000</v>
      </c>
      <c r="J39" s="67"/>
      <c r="K39" s="11">
        <f t="shared" si="0"/>
        <v>1973000</v>
      </c>
      <c r="L39" s="137">
        <f t="shared" si="1"/>
        <v>473000</v>
      </c>
      <c r="M39" s="147">
        <f t="shared" si="3"/>
        <v>300000</v>
      </c>
      <c r="N39" t="s">
        <v>149</v>
      </c>
    </row>
    <row r="40" spans="1:14" x14ac:dyDescent="0.25">
      <c r="A40" s="10">
        <v>44052</v>
      </c>
      <c r="B40" s="22"/>
      <c r="C40" s="1" t="s">
        <v>36</v>
      </c>
      <c r="D40" s="1" t="s">
        <v>151</v>
      </c>
      <c r="E40" s="11"/>
      <c r="F40" s="11">
        <v>3950000</v>
      </c>
      <c r="G40" s="38">
        <f t="shared" si="5"/>
        <v>22312214.289999999</v>
      </c>
      <c r="H40" s="73">
        <v>1920000</v>
      </c>
      <c r="I40" s="40">
        <v>2700000</v>
      </c>
      <c r="J40" s="67"/>
      <c r="K40" s="11">
        <f t="shared" si="0"/>
        <v>4620000</v>
      </c>
      <c r="L40" s="137">
        <f t="shared" si="1"/>
        <v>670000</v>
      </c>
      <c r="M40" s="147">
        <f t="shared" si="3"/>
        <v>790000</v>
      </c>
      <c r="N40" t="s">
        <v>154</v>
      </c>
    </row>
    <row r="41" spans="1:14" x14ac:dyDescent="0.25">
      <c r="A41" s="10">
        <v>44054</v>
      </c>
      <c r="B41" s="22"/>
      <c r="C41" s="1" t="s">
        <v>36</v>
      </c>
      <c r="D41" s="1" t="s">
        <v>51</v>
      </c>
      <c r="E41" s="11"/>
      <c r="F41" s="11">
        <v>2150000</v>
      </c>
      <c r="G41" s="38">
        <f t="shared" si="5"/>
        <v>20162214.289999999</v>
      </c>
      <c r="H41" s="73">
        <v>404000</v>
      </c>
      <c r="I41" s="40">
        <v>2176000</v>
      </c>
      <c r="J41" s="67"/>
      <c r="K41" s="11">
        <f t="shared" si="0"/>
        <v>2580000</v>
      </c>
      <c r="L41" s="137">
        <f t="shared" si="1"/>
        <v>430000</v>
      </c>
      <c r="M41" s="147">
        <f t="shared" si="3"/>
        <v>430000</v>
      </c>
    </row>
    <row r="42" spans="1:14" x14ac:dyDescent="0.25">
      <c r="A42" s="10">
        <v>44057</v>
      </c>
      <c r="B42" s="22"/>
      <c r="C42" s="1" t="s">
        <v>36</v>
      </c>
      <c r="D42" s="1" t="s">
        <v>61</v>
      </c>
      <c r="E42" s="11"/>
      <c r="F42" s="11">
        <v>1400000</v>
      </c>
      <c r="G42" s="38">
        <f t="shared" si="5"/>
        <v>18762214.289999999</v>
      </c>
      <c r="H42" s="73"/>
      <c r="I42" s="40">
        <v>1680000</v>
      </c>
      <c r="J42" s="67"/>
      <c r="K42" s="11">
        <f t="shared" si="0"/>
        <v>1680000</v>
      </c>
      <c r="L42" s="137">
        <f t="shared" si="1"/>
        <v>280000</v>
      </c>
      <c r="M42" s="147">
        <f t="shared" si="3"/>
        <v>280000</v>
      </c>
    </row>
    <row r="43" spans="1:14" x14ac:dyDescent="0.25">
      <c r="A43" s="10">
        <v>44063</v>
      </c>
      <c r="B43" s="22"/>
      <c r="C43" s="1" t="s">
        <v>36</v>
      </c>
      <c r="D43" s="1" t="s">
        <v>42</v>
      </c>
      <c r="E43" s="11"/>
      <c r="F43" s="11">
        <v>3200000</v>
      </c>
      <c r="G43" s="38">
        <f t="shared" si="5"/>
        <v>15562214.289999999</v>
      </c>
      <c r="H43" s="73">
        <v>1380000</v>
      </c>
      <c r="I43" s="40">
        <v>2340000</v>
      </c>
      <c r="J43" s="67">
        <v>120000</v>
      </c>
      <c r="K43" s="11">
        <f t="shared" si="0"/>
        <v>3600000</v>
      </c>
      <c r="L43" s="137">
        <f t="shared" si="1"/>
        <v>640000</v>
      </c>
      <c r="M43" s="147">
        <f t="shared" si="3"/>
        <v>640000</v>
      </c>
    </row>
    <row r="44" spans="1:14" x14ac:dyDescent="0.25">
      <c r="A44" s="10">
        <v>44068</v>
      </c>
      <c r="B44" s="22"/>
      <c r="C44" s="1" t="s">
        <v>35</v>
      </c>
      <c r="D44" s="1"/>
      <c r="E44" s="18">
        <v>10311505</v>
      </c>
      <c r="F44" s="11"/>
      <c r="G44" s="38">
        <f t="shared" si="5"/>
        <v>25873719.289999999</v>
      </c>
      <c r="H44" s="73"/>
      <c r="I44" s="40"/>
      <c r="J44" s="67"/>
      <c r="K44" s="11">
        <f t="shared" si="0"/>
        <v>0</v>
      </c>
      <c r="L44" s="137">
        <f t="shared" si="1"/>
        <v>0</v>
      </c>
      <c r="M44" s="147">
        <f t="shared" si="3"/>
        <v>0</v>
      </c>
    </row>
    <row r="45" spans="1:14" x14ac:dyDescent="0.25">
      <c r="A45" s="10">
        <v>44068</v>
      </c>
      <c r="B45" s="22"/>
      <c r="C45" s="1" t="s">
        <v>36</v>
      </c>
      <c r="D45" s="1" t="s">
        <v>77</v>
      </c>
      <c r="E45" s="11"/>
      <c r="F45" s="11">
        <v>360000</v>
      </c>
      <c r="G45" s="38">
        <f t="shared" si="5"/>
        <v>25513719.289999999</v>
      </c>
      <c r="H45" s="73">
        <v>120000</v>
      </c>
      <c r="I45" s="40">
        <v>1080000</v>
      </c>
      <c r="J45" s="67"/>
      <c r="K45" s="11">
        <f t="shared" si="0"/>
        <v>1200000</v>
      </c>
      <c r="L45" s="137">
        <f t="shared" si="1"/>
        <v>840000</v>
      </c>
      <c r="M45" s="147">
        <f t="shared" si="3"/>
        <v>72000</v>
      </c>
      <c r="N45" t="s">
        <v>193</v>
      </c>
    </row>
    <row r="46" spans="1:14" x14ac:dyDescent="0.25">
      <c r="A46" s="10">
        <v>44070</v>
      </c>
      <c r="B46" s="22"/>
      <c r="C46" s="1" t="s">
        <v>36</v>
      </c>
      <c r="D46" s="1" t="s">
        <v>151</v>
      </c>
      <c r="E46" s="11"/>
      <c r="F46" s="11">
        <v>1500000</v>
      </c>
      <c r="G46" s="38">
        <f t="shared" si="5"/>
        <v>24013719.289999999</v>
      </c>
      <c r="H46" s="73">
        <v>280000</v>
      </c>
      <c r="I46" s="40">
        <v>920000</v>
      </c>
      <c r="J46" s="67">
        <v>600000</v>
      </c>
      <c r="K46" s="11">
        <f t="shared" si="0"/>
        <v>600000</v>
      </c>
      <c r="L46" s="137">
        <f t="shared" si="1"/>
        <v>300000</v>
      </c>
      <c r="M46" s="147">
        <f t="shared" si="3"/>
        <v>300000</v>
      </c>
    </row>
    <row r="47" spans="1:14" x14ac:dyDescent="0.25">
      <c r="A47" s="10">
        <v>44071</v>
      </c>
      <c r="B47" s="22"/>
      <c r="C47" s="1" t="s">
        <v>36</v>
      </c>
      <c r="D47" s="1" t="s">
        <v>151</v>
      </c>
      <c r="E47" s="11"/>
      <c r="F47" s="11">
        <v>1100000</v>
      </c>
      <c r="G47" s="38">
        <f t="shared" si="5"/>
        <v>22913719.289999999</v>
      </c>
      <c r="H47" s="73">
        <v>540000</v>
      </c>
      <c r="I47" s="40">
        <v>780000</v>
      </c>
      <c r="J47" s="67"/>
      <c r="K47" s="11">
        <f t="shared" si="0"/>
        <v>1320000</v>
      </c>
      <c r="L47" s="137">
        <f t="shared" si="1"/>
        <v>220000</v>
      </c>
      <c r="M47" s="147">
        <f t="shared" si="3"/>
        <v>220000</v>
      </c>
    </row>
    <row r="48" spans="1:14" x14ac:dyDescent="0.25">
      <c r="A48" s="10">
        <v>44073</v>
      </c>
      <c r="B48" s="22"/>
      <c r="C48" s="1" t="s">
        <v>36</v>
      </c>
      <c r="D48" s="1" t="s">
        <v>61</v>
      </c>
      <c r="E48" s="11"/>
      <c r="F48" s="11">
        <v>1350000</v>
      </c>
      <c r="G48" s="38">
        <f t="shared" si="5"/>
        <v>21563719.289999999</v>
      </c>
      <c r="H48" s="73">
        <v>1370000</v>
      </c>
      <c r="I48" s="40">
        <v>300000</v>
      </c>
      <c r="J48" s="67"/>
      <c r="K48" s="11">
        <f t="shared" si="0"/>
        <v>1670000</v>
      </c>
      <c r="L48" s="137">
        <f t="shared" si="1"/>
        <v>320000</v>
      </c>
      <c r="M48" s="147">
        <f t="shared" si="3"/>
        <v>270000</v>
      </c>
    </row>
    <row r="49" spans="1:17" x14ac:dyDescent="0.25">
      <c r="A49" s="10">
        <v>44077</v>
      </c>
      <c r="B49" s="22"/>
      <c r="C49" s="1" t="s">
        <v>36</v>
      </c>
      <c r="D49" s="1" t="s">
        <v>61</v>
      </c>
      <c r="E49" s="11"/>
      <c r="F49" s="11">
        <v>2600000</v>
      </c>
      <c r="G49" s="38">
        <f t="shared" si="5"/>
        <v>18963719.289999999</v>
      </c>
      <c r="H49" s="73">
        <v>17000</v>
      </c>
      <c r="I49" s="40">
        <v>3100000</v>
      </c>
      <c r="J49" s="67"/>
      <c r="K49" s="11">
        <f t="shared" si="0"/>
        <v>3117000</v>
      </c>
      <c r="L49" s="137">
        <f t="shared" si="1"/>
        <v>517000</v>
      </c>
      <c r="M49" s="147">
        <f t="shared" si="3"/>
        <v>520000</v>
      </c>
      <c r="P49">
        <v>14</v>
      </c>
    </row>
    <row r="50" spans="1:17" x14ac:dyDescent="0.25">
      <c r="A50" s="10">
        <v>44079</v>
      </c>
      <c r="B50" s="22"/>
      <c r="C50" s="1" t="s">
        <v>36</v>
      </c>
      <c r="D50" s="1" t="s">
        <v>77</v>
      </c>
      <c r="E50" s="11"/>
      <c r="F50" s="11">
        <v>2050000</v>
      </c>
      <c r="G50" s="38">
        <f t="shared" si="5"/>
        <v>16913719.289999999</v>
      </c>
      <c r="H50" s="73">
        <v>475000</v>
      </c>
      <c r="I50" s="40">
        <v>1985000</v>
      </c>
      <c r="J50" s="67"/>
      <c r="K50" s="11">
        <f t="shared" si="0"/>
        <v>2460000</v>
      </c>
      <c r="L50" s="137">
        <f t="shared" si="1"/>
        <v>410000</v>
      </c>
      <c r="M50" s="147">
        <f t="shared" si="3"/>
        <v>410000</v>
      </c>
      <c r="P50">
        <v>200</v>
      </c>
    </row>
    <row r="51" spans="1:17" x14ac:dyDescent="0.25">
      <c r="A51" s="10">
        <v>44081</v>
      </c>
      <c r="B51" s="22"/>
      <c r="C51" s="1" t="s">
        <v>36</v>
      </c>
      <c r="D51" s="1" t="s">
        <v>54</v>
      </c>
      <c r="E51" s="11"/>
      <c r="F51" s="11">
        <v>1650000</v>
      </c>
      <c r="G51" s="38">
        <f t="shared" si="5"/>
        <v>15263719.289999999</v>
      </c>
      <c r="H51" s="73">
        <v>600000</v>
      </c>
      <c r="I51" s="40">
        <v>1380000</v>
      </c>
      <c r="J51" s="67"/>
      <c r="K51" s="11">
        <f t="shared" si="0"/>
        <v>1980000</v>
      </c>
      <c r="L51" s="137">
        <f t="shared" si="1"/>
        <v>330000</v>
      </c>
      <c r="M51" s="147">
        <f t="shared" si="3"/>
        <v>330000</v>
      </c>
      <c r="P51">
        <v>220</v>
      </c>
    </row>
    <row r="52" spans="1:17" x14ac:dyDescent="0.25">
      <c r="A52" s="10">
        <v>44085</v>
      </c>
      <c r="B52" s="22"/>
      <c r="C52" s="1" t="s">
        <v>36</v>
      </c>
      <c r="D52" s="1" t="s">
        <v>51</v>
      </c>
      <c r="E52" s="11"/>
      <c r="F52" s="11">
        <v>950000</v>
      </c>
      <c r="G52" s="38">
        <f t="shared" si="5"/>
        <v>14313719.289999999</v>
      </c>
      <c r="H52" s="73">
        <v>365000</v>
      </c>
      <c r="I52" s="40">
        <v>780000</v>
      </c>
      <c r="J52" s="67"/>
      <c r="K52" s="11">
        <f t="shared" si="0"/>
        <v>1145000</v>
      </c>
      <c r="L52" s="137">
        <f t="shared" si="1"/>
        <v>195000</v>
      </c>
      <c r="M52" s="147">
        <f t="shared" si="3"/>
        <v>190000</v>
      </c>
      <c r="P52">
        <v>40</v>
      </c>
    </row>
    <row r="53" spans="1:17" x14ac:dyDescent="0.25">
      <c r="A53" s="10">
        <v>44089</v>
      </c>
      <c r="B53" s="22"/>
      <c r="C53" s="1" t="s">
        <v>36</v>
      </c>
      <c r="D53" s="1" t="s">
        <v>77</v>
      </c>
      <c r="E53" s="11"/>
      <c r="F53" s="11">
        <v>1700000</v>
      </c>
      <c r="G53" s="38">
        <f t="shared" si="5"/>
        <v>12613719.289999999</v>
      </c>
      <c r="H53" s="73">
        <v>180000</v>
      </c>
      <c r="I53" s="40">
        <v>2100000</v>
      </c>
      <c r="J53" s="67"/>
      <c r="K53" s="11">
        <f t="shared" si="0"/>
        <v>2280000</v>
      </c>
      <c r="L53" s="137">
        <f t="shared" si="1"/>
        <v>580000</v>
      </c>
      <c r="M53" s="147">
        <f t="shared" si="3"/>
        <v>340000</v>
      </c>
      <c r="P53">
        <f>SUM(P49:P52)</f>
        <v>474</v>
      </c>
    </row>
    <row r="54" spans="1:17" x14ac:dyDescent="0.25">
      <c r="A54" s="10">
        <v>44092</v>
      </c>
      <c r="B54" s="22"/>
      <c r="C54" s="1" t="s">
        <v>36</v>
      </c>
      <c r="D54" s="1" t="s">
        <v>245</v>
      </c>
      <c r="E54" s="11"/>
      <c r="F54" s="11">
        <v>4050000</v>
      </c>
      <c r="G54" s="38">
        <f t="shared" si="5"/>
        <v>8563719.2899999991</v>
      </c>
      <c r="H54" s="73">
        <v>1230000</v>
      </c>
      <c r="I54" s="40">
        <v>3660000</v>
      </c>
      <c r="J54" s="67"/>
      <c r="K54" s="11">
        <f t="shared" si="0"/>
        <v>4890000</v>
      </c>
      <c r="L54" s="137">
        <f t="shared" si="1"/>
        <v>840000</v>
      </c>
      <c r="M54" s="147">
        <f t="shared" si="3"/>
        <v>810000</v>
      </c>
    </row>
    <row r="55" spans="1:17" x14ac:dyDescent="0.25">
      <c r="A55" s="16">
        <v>44095</v>
      </c>
      <c r="B55" s="23"/>
      <c r="C55" s="17" t="s">
        <v>36</v>
      </c>
      <c r="D55" s="17" t="s">
        <v>225</v>
      </c>
      <c r="E55" s="18"/>
      <c r="F55" s="18">
        <v>600000</v>
      </c>
      <c r="G55" s="38">
        <f t="shared" si="5"/>
        <v>7963719.2899999991</v>
      </c>
      <c r="H55" s="74">
        <v>735000</v>
      </c>
      <c r="I55" s="75"/>
      <c r="J55" s="67"/>
      <c r="K55" s="11">
        <f t="shared" si="0"/>
        <v>735000</v>
      </c>
      <c r="L55" s="137">
        <f t="shared" si="1"/>
        <v>135000</v>
      </c>
      <c r="M55" s="147">
        <f t="shared" si="3"/>
        <v>120000</v>
      </c>
      <c r="Q55">
        <f>3*290</f>
        <v>870</v>
      </c>
    </row>
    <row r="56" spans="1:17" x14ac:dyDescent="0.25">
      <c r="A56" s="10">
        <v>44098</v>
      </c>
      <c r="B56" s="22"/>
      <c r="C56" s="1" t="s">
        <v>35</v>
      </c>
      <c r="D56" s="1"/>
      <c r="E56" s="11">
        <v>10451505</v>
      </c>
      <c r="F56" s="11"/>
      <c r="G56" s="38">
        <f t="shared" si="5"/>
        <v>18415224.289999999</v>
      </c>
      <c r="H56" s="73"/>
      <c r="I56" s="40"/>
      <c r="J56" s="67"/>
      <c r="K56" s="11">
        <f t="shared" si="0"/>
        <v>0</v>
      </c>
      <c r="L56" s="137">
        <f t="shared" si="1"/>
        <v>0</v>
      </c>
      <c r="M56" s="147">
        <f t="shared" si="3"/>
        <v>0</v>
      </c>
    </row>
    <row r="57" spans="1:17" x14ac:dyDescent="0.25">
      <c r="A57" s="10">
        <v>44102</v>
      </c>
      <c r="B57" s="22"/>
      <c r="C57" s="1" t="s">
        <v>36</v>
      </c>
      <c r="D57" s="1" t="s">
        <v>54</v>
      </c>
      <c r="E57" s="11"/>
      <c r="F57" s="11">
        <v>2900000</v>
      </c>
      <c r="G57" s="38">
        <f t="shared" si="5"/>
        <v>15515224.289999999</v>
      </c>
      <c r="H57" s="73">
        <f>1663000+40000</f>
        <v>1703000</v>
      </c>
      <c r="I57" s="40">
        <v>1800000</v>
      </c>
      <c r="J57" s="67"/>
      <c r="K57" s="11">
        <f t="shared" si="0"/>
        <v>3503000</v>
      </c>
      <c r="L57" s="137">
        <f t="shared" si="1"/>
        <v>603000</v>
      </c>
      <c r="M57" s="147">
        <f t="shared" si="3"/>
        <v>580000</v>
      </c>
    </row>
    <row r="58" spans="1:17" x14ac:dyDescent="0.25">
      <c r="A58" s="10" t="s">
        <v>273</v>
      </c>
      <c r="B58" s="22"/>
      <c r="C58" s="1" t="s">
        <v>36</v>
      </c>
      <c r="D58" s="1" t="s">
        <v>274</v>
      </c>
      <c r="E58" s="11"/>
      <c r="F58" s="11">
        <v>2600000</v>
      </c>
      <c r="G58" s="38">
        <f t="shared" si="5"/>
        <v>12915224.289999999</v>
      </c>
      <c r="H58" s="73">
        <v>300000</v>
      </c>
      <c r="I58" s="40">
        <v>2820000</v>
      </c>
      <c r="J58" s="67"/>
      <c r="K58" s="11">
        <f t="shared" si="0"/>
        <v>3120000</v>
      </c>
      <c r="L58" s="137">
        <f t="shared" si="1"/>
        <v>520000</v>
      </c>
      <c r="M58" s="147">
        <f t="shared" si="3"/>
        <v>520000</v>
      </c>
    </row>
    <row r="59" spans="1:17" x14ac:dyDescent="0.25">
      <c r="A59" s="10">
        <v>44107</v>
      </c>
      <c r="B59" s="22"/>
      <c r="C59" s="1" t="s">
        <v>36</v>
      </c>
      <c r="D59" s="1" t="s">
        <v>51</v>
      </c>
      <c r="E59" s="11"/>
      <c r="F59" s="11">
        <v>5900000</v>
      </c>
      <c r="G59" s="38">
        <f t="shared" si="5"/>
        <v>7015224.2899999991</v>
      </c>
      <c r="H59" s="73">
        <v>232000</v>
      </c>
      <c r="I59" s="40">
        <v>6848000</v>
      </c>
      <c r="J59" s="67"/>
      <c r="K59" s="11">
        <f t="shared" si="0"/>
        <v>7080000</v>
      </c>
      <c r="L59" s="137">
        <f t="shared" si="1"/>
        <v>1180000</v>
      </c>
      <c r="M59" s="147">
        <f t="shared" si="3"/>
        <v>1180000</v>
      </c>
    </row>
    <row r="60" spans="1:17" x14ac:dyDescent="0.25">
      <c r="A60" s="10"/>
      <c r="B60" s="22"/>
      <c r="C60" s="1"/>
      <c r="D60" s="1"/>
      <c r="E60" s="11"/>
      <c r="F60" s="11"/>
      <c r="G60" s="38">
        <f t="shared" si="5"/>
        <v>7015224.2899999991</v>
      </c>
      <c r="H60" s="73"/>
      <c r="I60" s="40"/>
      <c r="J60" s="67"/>
      <c r="K60" s="11">
        <f t="shared" si="0"/>
        <v>0</v>
      </c>
      <c r="L60" s="137">
        <f t="shared" si="1"/>
        <v>0</v>
      </c>
      <c r="M60" s="147">
        <f t="shared" si="3"/>
        <v>0</v>
      </c>
    </row>
    <row r="61" spans="1:17" x14ac:dyDescent="0.25">
      <c r="A61" s="10"/>
      <c r="B61" s="22"/>
      <c r="C61" s="1"/>
      <c r="D61" s="1"/>
      <c r="E61" s="11"/>
      <c r="F61" s="11"/>
      <c r="G61" s="38">
        <f t="shared" si="5"/>
        <v>7015224.2899999991</v>
      </c>
      <c r="H61" s="73"/>
      <c r="I61" s="40"/>
      <c r="J61" s="67"/>
      <c r="K61" s="11">
        <f t="shared" si="0"/>
        <v>0</v>
      </c>
      <c r="L61" s="137">
        <f t="shared" si="1"/>
        <v>0</v>
      </c>
      <c r="M61" s="147">
        <f t="shared" si="3"/>
        <v>0</v>
      </c>
    </row>
    <row r="62" spans="1:17" x14ac:dyDescent="0.25">
      <c r="A62" s="16"/>
      <c r="B62" s="23"/>
      <c r="C62" s="17"/>
      <c r="D62" s="17"/>
      <c r="E62" s="18"/>
      <c r="F62" s="18"/>
      <c r="G62" s="38">
        <f t="shared" si="5"/>
        <v>7015224.2899999991</v>
      </c>
      <c r="H62" s="74"/>
      <c r="I62" s="75"/>
      <c r="J62" s="67"/>
      <c r="K62" s="11">
        <f t="shared" si="0"/>
        <v>0</v>
      </c>
      <c r="L62" s="137">
        <f t="shared" si="1"/>
        <v>0</v>
      </c>
      <c r="M62" s="147">
        <f t="shared" si="3"/>
        <v>0</v>
      </c>
    </row>
    <row r="63" spans="1:17" x14ac:dyDescent="0.25">
      <c r="A63" s="10"/>
      <c r="B63" s="22"/>
      <c r="C63" s="1"/>
      <c r="D63" s="1"/>
      <c r="E63" s="11"/>
      <c r="F63" s="11"/>
      <c r="G63" s="38">
        <f t="shared" si="5"/>
        <v>7015224.2899999991</v>
      </c>
      <c r="H63" s="73"/>
      <c r="I63" s="40"/>
      <c r="J63" s="67"/>
      <c r="K63" s="11">
        <f t="shared" si="0"/>
        <v>0</v>
      </c>
      <c r="L63" s="137">
        <f t="shared" si="1"/>
        <v>0</v>
      </c>
      <c r="M63" s="147">
        <f t="shared" si="3"/>
        <v>0</v>
      </c>
    </row>
    <row r="64" spans="1:17" x14ac:dyDescent="0.25">
      <c r="A64" s="10"/>
      <c r="B64" s="22"/>
      <c r="C64" s="1"/>
      <c r="D64" s="1"/>
      <c r="E64" s="11"/>
      <c r="F64" s="11"/>
      <c r="G64" s="38">
        <f t="shared" si="5"/>
        <v>7015224.2899999991</v>
      </c>
      <c r="H64" s="73"/>
      <c r="I64" s="40"/>
      <c r="J64" s="67"/>
      <c r="K64" s="11">
        <f t="shared" si="0"/>
        <v>0</v>
      </c>
      <c r="L64" s="137">
        <f t="shared" si="1"/>
        <v>0</v>
      </c>
      <c r="M64" s="147">
        <f t="shared" si="3"/>
        <v>0</v>
      </c>
    </row>
    <row r="65" spans="1:13" x14ac:dyDescent="0.25">
      <c r="A65" s="10"/>
      <c r="B65" s="22"/>
      <c r="C65" s="1"/>
      <c r="D65" s="1"/>
      <c r="E65" s="11"/>
      <c r="F65" s="11"/>
      <c r="G65" s="38">
        <f t="shared" si="5"/>
        <v>7015224.2899999991</v>
      </c>
      <c r="H65" s="73"/>
      <c r="I65" s="40"/>
      <c r="J65" s="67"/>
      <c r="K65" s="11">
        <f t="shared" si="0"/>
        <v>0</v>
      </c>
      <c r="L65" s="137">
        <f t="shared" si="1"/>
        <v>0</v>
      </c>
      <c r="M65" s="147">
        <f t="shared" si="3"/>
        <v>0</v>
      </c>
    </row>
    <row r="66" spans="1:13" x14ac:dyDescent="0.25">
      <c r="A66" s="10"/>
      <c r="B66" s="22"/>
      <c r="C66" s="1"/>
      <c r="D66" s="1"/>
      <c r="E66" s="11"/>
      <c r="F66" s="11"/>
      <c r="G66" s="38">
        <f t="shared" si="5"/>
        <v>7015224.2899999991</v>
      </c>
      <c r="H66" s="73"/>
      <c r="I66" s="40"/>
      <c r="J66" s="67"/>
      <c r="K66" s="11">
        <f t="shared" si="0"/>
        <v>0</v>
      </c>
      <c r="L66" s="137">
        <f t="shared" si="1"/>
        <v>0</v>
      </c>
      <c r="M66" s="147">
        <f t="shared" si="3"/>
        <v>0</v>
      </c>
    </row>
    <row r="67" spans="1:13" x14ac:dyDescent="0.25">
      <c r="A67" s="10"/>
      <c r="B67" s="22"/>
      <c r="C67" s="1"/>
      <c r="D67" s="1"/>
      <c r="E67" s="11"/>
      <c r="F67" s="11"/>
      <c r="G67" s="38">
        <f t="shared" si="5"/>
        <v>7015224.2899999991</v>
      </c>
      <c r="H67" s="73"/>
      <c r="I67" s="40"/>
      <c r="J67" s="67"/>
      <c r="K67" s="11">
        <f t="shared" si="0"/>
        <v>0</v>
      </c>
      <c r="L67" s="137">
        <f t="shared" si="1"/>
        <v>0</v>
      </c>
      <c r="M67" s="147">
        <f t="shared" si="3"/>
        <v>0</v>
      </c>
    </row>
    <row r="68" spans="1:13" x14ac:dyDescent="0.25">
      <c r="A68" s="34"/>
      <c r="B68" s="35"/>
      <c r="C68" s="36"/>
      <c r="D68" s="36"/>
      <c r="E68" s="37"/>
      <c r="F68" s="37"/>
      <c r="G68" s="38">
        <f t="shared" si="5"/>
        <v>7015224.2899999991</v>
      </c>
      <c r="H68" s="72"/>
      <c r="I68" s="53"/>
      <c r="J68" s="67"/>
      <c r="K68" s="11">
        <f t="shared" si="0"/>
        <v>0</v>
      </c>
      <c r="L68" s="137">
        <f t="shared" si="1"/>
        <v>0</v>
      </c>
      <c r="M68" s="147">
        <f t="shared" si="3"/>
        <v>0</v>
      </c>
    </row>
    <row r="69" spans="1:13" x14ac:dyDescent="0.25">
      <c r="A69" s="34"/>
      <c r="B69" s="22"/>
      <c r="C69" s="1"/>
      <c r="D69" s="1"/>
      <c r="E69" s="37"/>
      <c r="F69" s="37"/>
      <c r="G69" s="38">
        <f t="shared" si="5"/>
        <v>7015224.2899999991</v>
      </c>
      <c r="H69" s="72"/>
      <c r="I69" s="53"/>
      <c r="J69" s="67"/>
      <c r="K69" s="11">
        <f t="shared" si="0"/>
        <v>0</v>
      </c>
      <c r="L69" s="137">
        <f t="shared" si="1"/>
        <v>0</v>
      </c>
      <c r="M69" s="147">
        <f t="shared" si="3"/>
        <v>0</v>
      </c>
    </row>
    <row r="70" spans="1:13" x14ac:dyDescent="0.25">
      <c r="A70" s="10"/>
      <c r="B70" s="22"/>
      <c r="C70" s="1"/>
      <c r="D70" s="1"/>
      <c r="E70" s="11"/>
      <c r="F70" s="11"/>
      <c r="G70" s="38">
        <f t="shared" si="5"/>
        <v>7015224.2899999991</v>
      </c>
      <c r="H70" s="73"/>
      <c r="I70" s="40"/>
      <c r="J70" s="67"/>
      <c r="K70" s="11">
        <f t="shared" ref="K70:K80" si="6">H70+I70-J70</f>
        <v>0</v>
      </c>
      <c r="L70" s="137">
        <f t="shared" ref="L70:L80" si="7">H70+I70+J70-F70</f>
        <v>0</v>
      </c>
      <c r="M70" s="147">
        <f t="shared" si="3"/>
        <v>0</v>
      </c>
    </row>
    <row r="71" spans="1:13" x14ac:dyDescent="0.25">
      <c r="A71" s="10"/>
      <c r="B71" s="22"/>
      <c r="C71" s="1"/>
      <c r="D71" s="1"/>
      <c r="E71" s="11"/>
      <c r="F71" s="11"/>
      <c r="G71" s="38">
        <f t="shared" si="5"/>
        <v>7015224.2899999991</v>
      </c>
      <c r="H71" s="73"/>
      <c r="I71" s="40"/>
      <c r="J71" s="67"/>
      <c r="K71" s="11">
        <f t="shared" si="6"/>
        <v>0</v>
      </c>
      <c r="L71" s="137">
        <f t="shared" si="7"/>
        <v>0</v>
      </c>
      <c r="M71" s="147">
        <f t="shared" si="3"/>
        <v>0</v>
      </c>
    </row>
    <row r="72" spans="1:13" x14ac:dyDescent="0.25">
      <c r="A72" s="10"/>
      <c r="B72" s="22"/>
      <c r="C72" s="1"/>
      <c r="D72" s="1"/>
      <c r="E72" s="11"/>
      <c r="F72" s="11"/>
      <c r="G72" s="38">
        <f t="shared" si="5"/>
        <v>7015224.2899999991</v>
      </c>
      <c r="H72" s="73"/>
      <c r="I72" s="40"/>
      <c r="J72" s="67"/>
      <c r="K72" s="11">
        <f t="shared" si="6"/>
        <v>0</v>
      </c>
      <c r="L72" s="137">
        <f t="shared" si="7"/>
        <v>0</v>
      </c>
      <c r="M72" s="147">
        <f t="shared" si="3"/>
        <v>0</v>
      </c>
    </row>
    <row r="73" spans="1:13" x14ac:dyDescent="0.25">
      <c r="A73" s="10"/>
      <c r="B73" s="22"/>
      <c r="C73" s="1"/>
      <c r="D73" s="1"/>
      <c r="E73" s="11"/>
      <c r="F73" s="11"/>
      <c r="G73" s="38">
        <f t="shared" si="5"/>
        <v>7015224.2899999991</v>
      </c>
      <c r="H73" s="73"/>
      <c r="I73" s="40"/>
      <c r="J73" s="67"/>
      <c r="K73" s="11">
        <f t="shared" si="6"/>
        <v>0</v>
      </c>
      <c r="L73" s="137">
        <f t="shared" si="7"/>
        <v>0</v>
      </c>
      <c r="M73" s="147">
        <f t="shared" si="3"/>
        <v>0</v>
      </c>
    </row>
    <row r="74" spans="1:13" x14ac:dyDescent="0.25">
      <c r="A74" s="10"/>
      <c r="B74" s="22"/>
      <c r="C74" s="1"/>
      <c r="D74" s="1"/>
      <c r="E74" s="11"/>
      <c r="F74" s="11"/>
      <c r="G74" s="38">
        <f t="shared" si="5"/>
        <v>7015224.2899999991</v>
      </c>
      <c r="H74" s="73"/>
      <c r="I74" s="40"/>
      <c r="J74" s="67"/>
      <c r="K74" s="11">
        <f t="shared" si="6"/>
        <v>0</v>
      </c>
      <c r="L74" s="137">
        <f t="shared" si="7"/>
        <v>0</v>
      </c>
      <c r="M74" s="147">
        <f t="shared" ref="M74:M80" si="8">F74*0.2</f>
        <v>0</v>
      </c>
    </row>
    <row r="75" spans="1:13" x14ac:dyDescent="0.25">
      <c r="A75" s="10"/>
      <c r="B75" s="22"/>
      <c r="C75" s="1"/>
      <c r="D75" s="1"/>
      <c r="E75" s="11"/>
      <c r="F75" s="11"/>
      <c r="G75" s="38">
        <f t="shared" si="5"/>
        <v>7015224.2899999991</v>
      </c>
      <c r="H75" s="73"/>
      <c r="I75" s="40"/>
      <c r="J75" s="67"/>
      <c r="K75" s="11">
        <f t="shared" si="6"/>
        <v>0</v>
      </c>
      <c r="L75" s="137">
        <f t="shared" si="7"/>
        <v>0</v>
      </c>
      <c r="M75" s="147">
        <f t="shared" si="8"/>
        <v>0</v>
      </c>
    </row>
    <row r="76" spans="1:13" x14ac:dyDescent="0.25">
      <c r="A76" s="10"/>
      <c r="B76" s="22"/>
      <c r="C76" s="1"/>
      <c r="D76" s="1"/>
      <c r="E76" s="11"/>
      <c r="F76" s="11"/>
      <c r="G76" s="38">
        <f t="shared" ref="G76:G80" si="9">G75+E76-F76</f>
        <v>7015224.2899999991</v>
      </c>
      <c r="H76" s="73"/>
      <c r="I76" s="40"/>
      <c r="J76" s="67"/>
      <c r="K76" s="11">
        <f t="shared" si="6"/>
        <v>0</v>
      </c>
      <c r="L76" s="137">
        <f t="shared" si="7"/>
        <v>0</v>
      </c>
      <c r="M76" s="147">
        <f t="shared" si="8"/>
        <v>0</v>
      </c>
    </row>
    <row r="77" spans="1:13" x14ac:dyDescent="0.25">
      <c r="A77" s="10"/>
      <c r="B77" s="22"/>
      <c r="C77" s="1"/>
      <c r="D77" s="1"/>
      <c r="E77" s="11"/>
      <c r="F77" s="11"/>
      <c r="G77" s="38">
        <f t="shared" si="9"/>
        <v>7015224.2899999991</v>
      </c>
      <c r="H77" s="73"/>
      <c r="I77" s="40"/>
      <c r="J77" s="67"/>
      <c r="K77" s="11">
        <f t="shared" si="6"/>
        <v>0</v>
      </c>
      <c r="L77" s="137">
        <f t="shared" si="7"/>
        <v>0</v>
      </c>
      <c r="M77" s="147">
        <f t="shared" si="8"/>
        <v>0</v>
      </c>
    </row>
    <row r="78" spans="1:13" x14ac:dyDescent="0.25">
      <c r="A78" s="10"/>
      <c r="B78" s="22"/>
      <c r="C78" s="1"/>
      <c r="D78" s="1"/>
      <c r="E78" s="11"/>
      <c r="F78" s="11"/>
      <c r="G78" s="38">
        <f t="shared" si="9"/>
        <v>7015224.2899999991</v>
      </c>
      <c r="H78" s="73"/>
      <c r="I78" s="40"/>
      <c r="J78" s="67"/>
      <c r="K78" s="11">
        <f t="shared" si="6"/>
        <v>0</v>
      </c>
      <c r="L78" s="137">
        <f t="shared" si="7"/>
        <v>0</v>
      </c>
      <c r="M78" s="147">
        <f t="shared" si="8"/>
        <v>0</v>
      </c>
    </row>
    <row r="79" spans="1:13" x14ac:dyDescent="0.25">
      <c r="A79" s="10"/>
      <c r="B79" s="22"/>
      <c r="C79" s="1"/>
      <c r="D79" s="1"/>
      <c r="E79" s="11"/>
      <c r="F79" s="11"/>
      <c r="G79" s="38">
        <f t="shared" si="9"/>
        <v>7015224.2899999991</v>
      </c>
      <c r="H79" s="73"/>
      <c r="I79" s="40"/>
      <c r="J79" s="67"/>
      <c r="K79" s="11">
        <f t="shared" si="6"/>
        <v>0</v>
      </c>
      <c r="L79" s="137">
        <f t="shared" si="7"/>
        <v>0</v>
      </c>
      <c r="M79" s="147">
        <f t="shared" si="8"/>
        <v>0</v>
      </c>
    </row>
    <row r="80" spans="1:13" x14ac:dyDescent="0.25">
      <c r="A80" s="10"/>
      <c r="B80" s="22"/>
      <c r="C80" s="1"/>
      <c r="D80" s="1"/>
      <c r="E80" s="11"/>
      <c r="F80" s="11"/>
      <c r="G80" s="38">
        <f t="shared" si="9"/>
        <v>7015224.2899999991</v>
      </c>
      <c r="H80" s="73"/>
      <c r="I80" s="40"/>
      <c r="J80" s="67"/>
      <c r="K80" s="11">
        <f t="shared" si="6"/>
        <v>0</v>
      </c>
      <c r="L80" s="2">
        <f t="shared" si="7"/>
        <v>0</v>
      </c>
      <c r="M80" s="147">
        <f t="shared" si="8"/>
        <v>0</v>
      </c>
    </row>
    <row r="81" spans="13:13" x14ac:dyDescent="0.25">
      <c r="M81" s="149"/>
    </row>
    <row r="82" spans="13:13" x14ac:dyDescent="0.25">
      <c r="M82" s="149"/>
    </row>
    <row r="83" spans="13:13" x14ac:dyDescent="0.25">
      <c r="M83" s="149"/>
    </row>
    <row r="84" spans="13:13" x14ac:dyDescent="0.25">
      <c r="M84" s="149"/>
    </row>
    <row r="85" spans="13:13" x14ac:dyDescent="0.25">
      <c r="M85" s="149"/>
    </row>
    <row r="86" spans="13:13" x14ac:dyDescent="0.25">
      <c r="M86" s="149"/>
    </row>
    <row r="87" spans="13:13" x14ac:dyDescent="0.25">
      <c r="M87" s="149"/>
    </row>
    <row r="88" spans="13:13" x14ac:dyDescent="0.25">
      <c r="M88" s="149"/>
    </row>
    <row r="89" spans="13:13" x14ac:dyDescent="0.25">
      <c r="M89" s="149"/>
    </row>
    <row r="90" spans="13:13" x14ac:dyDescent="0.25">
      <c r="M90" s="149"/>
    </row>
    <row r="91" spans="13:13" x14ac:dyDescent="0.25">
      <c r="M91" s="149"/>
    </row>
    <row r="92" spans="13:13" x14ac:dyDescent="0.25">
      <c r="M92" s="149"/>
    </row>
    <row r="93" spans="13:13" x14ac:dyDescent="0.25">
      <c r="M93" s="149"/>
    </row>
    <row r="94" spans="13:13" x14ac:dyDescent="0.25">
      <c r="M94" s="149"/>
    </row>
    <row r="95" spans="13:13" x14ac:dyDescent="0.25">
      <c r="M95" s="149"/>
    </row>
    <row r="96" spans="13:13" x14ac:dyDescent="0.25">
      <c r="M96" s="149"/>
    </row>
    <row r="97" spans="13:13" x14ac:dyDescent="0.25">
      <c r="M97" s="149"/>
    </row>
    <row r="98" spans="13:13" x14ac:dyDescent="0.25">
      <c r="M98" s="149"/>
    </row>
    <row r="99" spans="13:13" x14ac:dyDescent="0.25">
      <c r="M99" s="149"/>
    </row>
    <row r="100" spans="13:13" x14ac:dyDescent="0.25">
      <c r="M100" s="149"/>
    </row>
    <row r="101" spans="13:13" x14ac:dyDescent="0.25">
      <c r="M101" s="149"/>
    </row>
    <row r="102" spans="13:13" x14ac:dyDescent="0.25">
      <c r="M102" s="149"/>
    </row>
    <row r="103" spans="13:13" x14ac:dyDescent="0.25">
      <c r="M103" s="149"/>
    </row>
    <row r="104" spans="13:13" x14ac:dyDescent="0.25">
      <c r="M104" s="149"/>
    </row>
    <row r="105" spans="13:13" x14ac:dyDescent="0.25">
      <c r="M105" s="149"/>
    </row>
    <row r="106" spans="13:13" x14ac:dyDescent="0.25">
      <c r="M106" s="149"/>
    </row>
    <row r="107" spans="13:13" x14ac:dyDescent="0.25">
      <c r="M107" s="149"/>
    </row>
    <row r="108" spans="13:13" x14ac:dyDescent="0.25">
      <c r="M108" s="149"/>
    </row>
    <row r="109" spans="13:13" x14ac:dyDescent="0.25">
      <c r="M109" s="149"/>
    </row>
    <row r="110" spans="13:13" x14ac:dyDescent="0.25">
      <c r="M110" s="149"/>
    </row>
    <row r="111" spans="13:13" x14ac:dyDescent="0.25">
      <c r="M111" s="149"/>
    </row>
    <row r="112" spans="13:13" x14ac:dyDescent="0.25">
      <c r="M112" s="149"/>
    </row>
  </sheetData>
  <dataValidations count="1">
    <dataValidation type="list" allowBlank="1" showInputMessage="1" showErrorMessage="1" sqref="C5:C80" xr:uid="{4800835E-E0DA-4967-B259-0CEE004BAAE8}">
      <formula1>OPERACION</formula1>
    </dataValidation>
  </dataValidations>
  <pageMargins left="0.7" right="0.7" top="0.75" bottom="0.75" header="0.3" footer="0.3"/>
  <pageSetup paperSize="9"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4"/>
  <dimension ref="A1:O616"/>
  <sheetViews>
    <sheetView topLeftCell="D71" workbookViewId="0">
      <selection activeCell="I81" sqref="I81"/>
    </sheetView>
  </sheetViews>
  <sheetFormatPr baseColWidth="10" defaultRowHeight="15" x14ac:dyDescent="0.25"/>
  <cols>
    <col min="2" max="2" width="12.7109375" style="102" bestFit="1" customWidth="1"/>
    <col min="3" max="3" width="15.85546875" customWidth="1"/>
    <col min="4" max="4" width="22" style="102" customWidth="1"/>
    <col min="5" max="5" width="16.5703125" customWidth="1"/>
    <col min="6" max="6" width="14.7109375" customWidth="1"/>
    <col min="7" max="8" width="13.28515625" customWidth="1"/>
    <col min="9" max="9" width="13.5703125" style="78" bestFit="1" customWidth="1"/>
    <col min="10" max="10" width="14.5703125" style="78" customWidth="1"/>
    <col min="12" max="13" width="13.42578125" customWidth="1"/>
    <col min="14" max="14" width="29.28515625" style="127" customWidth="1"/>
  </cols>
  <sheetData>
    <row r="1" spans="1:15" x14ac:dyDescent="0.25">
      <c r="A1" s="29">
        <v>4128113024</v>
      </c>
    </row>
    <row r="2" spans="1:15" x14ac:dyDescent="0.25">
      <c r="A2" s="4" t="s">
        <v>3</v>
      </c>
      <c r="B2" s="20">
        <v>18012137</v>
      </c>
      <c r="E2" s="26" t="s">
        <v>9</v>
      </c>
      <c r="F2" s="27" t="s">
        <v>10</v>
      </c>
      <c r="G2" s="28" t="s">
        <v>13</v>
      </c>
      <c r="H2" s="28" t="s">
        <v>4</v>
      </c>
      <c r="I2" s="84" t="s">
        <v>8</v>
      </c>
      <c r="J2" s="84" t="s">
        <v>19</v>
      </c>
      <c r="K2" s="30" t="s">
        <v>12</v>
      </c>
      <c r="L2" s="24"/>
      <c r="M2" s="24"/>
      <c r="N2" s="128"/>
    </row>
    <row r="3" spans="1:15" x14ac:dyDescent="0.25">
      <c r="A3" s="4" t="s">
        <v>7</v>
      </c>
      <c r="B3" s="20"/>
      <c r="C3" s="5"/>
      <c r="D3" s="132"/>
      <c r="E3" s="3">
        <f>SUM(E5:E80)</f>
        <v>123500762</v>
      </c>
      <c r="F3" s="3">
        <f>SUM(F5:F80)</f>
        <v>125370000</v>
      </c>
      <c r="G3" s="3">
        <f>B2+E3-F3</f>
        <v>16142899</v>
      </c>
      <c r="H3" s="15">
        <f>SUM(L5:L120)</f>
        <v>22413950</v>
      </c>
      <c r="I3" s="40">
        <f>SUM(H5:H615)</f>
        <v>39328450</v>
      </c>
      <c r="J3" s="40">
        <f>SUM(I5:I615)</f>
        <v>108115500</v>
      </c>
      <c r="K3" s="25">
        <f>SUM(J4:J615)</f>
        <v>340000</v>
      </c>
      <c r="L3" s="13"/>
      <c r="M3" s="13"/>
      <c r="N3" s="128"/>
      <c r="O3" s="5"/>
    </row>
    <row r="4" spans="1:15" x14ac:dyDescent="0.25">
      <c r="A4" s="6" t="s">
        <v>0</v>
      </c>
      <c r="B4" s="103" t="s">
        <v>15</v>
      </c>
      <c r="C4" s="6" t="s">
        <v>16</v>
      </c>
      <c r="D4" s="103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85" t="s">
        <v>19</v>
      </c>
      <c r="J4" s="85" t="s">
        <v>12</v>
      </c>
      <c r="K4" s="7" t="s">
        <v>13</v>
      </c>
      <c r="L4" s="44" t="s">
        <v>4</v>
      </c>
      <c r="M4" s="44" t="s">
        <v>64</v>
      </c>
    </row>
    <row r="5" spans="1:15" x14ac:dyDescent="0.25">
      <c r="A5" s="34">
        <v>43954</v>
      </c>
      <c r="B5" s="35"/>
      <c r="C5" s="36" t="s">
        <v>36</v>
      </c>
      <c r="D5" s="35"/>
      <c r="E5" s="37"/>
      <c r="F5" s="11">
        <v>670000</v>
      </c>
      <c r="G5" s="38">
        <f>B2+E5-F5</f>
        <v>17342137</v>
      </c>
      <c r="H5" s="2">
        <v>190000</v>
      </c>
      <c r="I5" s="40">
        <v>180000</v>
      </c>
      <c r="J5" s="76"/>
      <c r="K5" s="37">
        <f>H5+I5-J5</f>
        <v>370000</v>
      </c>
      <c r="L5" s="38">
        <f>H5+I5+J5-F5</f>
        <v>-300000</v>
      </c>
      <c r="M5" s="141"/>
      <c r="N5" s="127" t="s">
        <v>37</v>
      </c>
    </row>
    <row r="6" spans="1:15" x14ac:dyDescent="0.25">
      <c r="A6" s="34">
        <v>43987</v>
      </c>
      <c r="B6" s="35"/>
      <c r="C6" s="36" t="s">
        <v>36</v>
      </c>
      <c r="D6" s="35" t="s">
        <v>42</v>
      </c>
      <c r="E6" s="37"/>
      <c r="F6" s="11">
        <v>980000</v>
      </c>
      <c r="G6" s="38">
        <f>G5+E6-F6</f>
        <v>16362137</v>
      </c>
      <c r="H6" s="2">
        <v>200000</v>
      </c>
      <c r="I6" s="40">
        <v>780000</v>
      </c>
      <c r="J6" s="76"/>
      <c r="K6" s="37">
        <f t="shared" ref="K6:K69" si="0">H6+I6-J6</f>
        <v>980000</v>
      </c>
      <c r="L6" s="38">
        <f t="shared" ref="L6:L69" si="1">H6+I6+J6-F6</f>
        <v>0</v>
      </c>
      <c r="M6" s="141"/>
    </row>
    <row r="7" spans="1:15" x14ac:dyDescent="0.25">
      <c r="A7" s="34">
        <v>43989</v>
      </c>
      <c r="B7" s="35"/>
      <c r="C7" s="36" t="s">
        <v>36</v>
      </c>
      <c r="D7" s="35" t="s">
        <v>47</v>
      </c>
      <c r="E7" s="37"/>
      <c r="F7" s="11">
        <v>1300000</v>
      </c>
      <c r="G7" s="38">
        <f t="shared" ref="G7:G70" si="2">G6+E7-F7</f>
        <v>15062137</v>
      </c>
      <c r="H7" s="2">
        <v>486000</v>
      </c>
      <c r="I7" s="40">
        <v>1080000</v>
      </c>
      <c r="J7" s="76"/>
      <c r="K7" s="37">
        <f t="shared" si="0"/>
        <v>1566000</v>
      </c>
      <c r="L7" s="38">
        <f t="shared" si="1"/>
        <v>266000</v>
      </c>
      <c r="M7" s="141"/>
    </row>
    <row r="8" spans="1:15" x14ac:dyDescent="0.25">
      <c r="A8" s="34">
        <v>43991</v>
      </c>
      <c r="B8" s="35"/>
      <c r="C8" s="36" t="s">
        <v>36</v>
      </c>
      <c r="D8" s="35" t="s">
        <v>42</v>
      </c>
      <c r="E8" s="37"/>
      <c r="F8" s="11">
        <v>1040000</v>
      </c>
      <c r="G8" s="38">
        <f t="shared" si="2"/>
        <v>14022137</v>
      </c>
      <c r="H8" s="2">
        <v>272000</v>
      </c>
      <c r="I8" s="40">
        <v>974000</v>
      </c>
      <c r="J8" s="76">
        <v>0</v>
      </c>
      <c r="K8" s="37">
        <f t="shared" si="0"/>
        <v>1246000</v>
      </c>
      <c r="L8" s="38">
        <f t="shared" si="1"/>
        <v>206000</v>
      </c>
      <c r="M8" s="141">
        <f>F8*0.2</f>
        <v>208000</v>
      </c>
      <c r="N8" s="127" t="s">
        <v>53</v>
      </c>
    </row>
    <row r="9" spans="1:15" x14ac:dyDescent="0.25">
      <c r="A9" s="34">
        <v>43992</v>
      </c>
      <c r="B9" s="35"/>
      <c r="C9" s="36" t="s">
        <v>36</v>
      </c>
      <c r="D9" s="35" t="s">
        <v>56</v>
      </c>
      <c r="E9" s="37"/>
      <c r="F9" s="11">
        <v>300000</v>
      </c>
      <c r="G9" s="38">
        <f t="shared" si="2"/>
        <v>13722137</v>
      </c>
      <c r="H9" s="2"/>
      <c r="I9" s="40">
        <v>360000</v>
      </c>
      <c r="J9" s="76"/>
      <c r="K9" s="37">
        <f t="shared" si="0"/>
        <v>360000</v>
      </c>
      <c r="L9" s="38">
        <f t="shared" si="1"/>
        <v>60000</v>
      </c>
      <c r="M9" s="141">
        <f t="shared" ref="M9:M72" si="3">F9*0.2</f>
        <v>60000</v>
      </c>
    </row>
    <row r="10" spans="1:15" x14ac:dyDescent="0.25">
      <c r="A10" s="34">
        <v>43994</v>
      </c>
      <c r="B10" s="35"/>
      <c r="C10" s="36" t="s">
        <v>36</v>
      </c>
      <c r="D10" s="35" t="s">
        <v>56</v>
      </c>
      <c r="E10" s="37"/>
      <c r="F10" s="11">
        <v>1280000</v>
      </c>
      <c r="G10" s="38">
        <f t="shared" si="2"/>
        <v>12442137</v>
      </c>
      <c r="H10" s="72">
        <v>96000</v>
      </c>
      <c r="I10" s="72">
        <v>1440000</v>
      </c>
      <c r="J10" s="76"/>
      <c r="K10" s="37">
        <f t="shared" si="0"/>
        <v>1536000</v>
      </c>
      <c r="L10" s="38">
        <f t="shared" si="1"/>
        <v>256000</v>
      </c>
      <c r="M10" s="141">
        <f t="shared" si="3"/>
        <v>256000</v>
      </c>
    </row>
    <row r="11" spans="1:15" x14ac:dyDescent="0.25">
      <c r="A11" s="34">
        <v>43997</v>
      </c>
      <c r="B11" s="35"/>
      <c r="C11" s="36" t="s">
        <v>36</v>
      </c>
      <c r="D11" s="35" t="s">
        <v>39</v>
      </c>
      <c r="E11" s="37"/>
      <c r="F11" s="11">
        <v>440000</v>
      </c>
      <c r="G11" s="38">
        <f>G10+E11-F11</f>
        <v>12002137</v>
      </c>
      <c r="H11" s="2">
        <v>240000</v>
      </c>
      <c r="I11" s="40">
        <v>288000</v>
      </c>
      <c r="J11" s="76"/>
      <c r="K11" s="37">
        <f t="shared" si="0"/>
        <v>528000</v>
      </c>
      <c r="L11" s="38">
        <f t="shared" si="1"/>
        <v>88000</v>
      </c>
      <c r="M11" s="141">
        <f t="shared" si="3"/>
        <v>88000</v>
      </c>
    </row>
    <row r="12" spans="1:15" x14ac:dyDescent="0.25">
      <c r="A12" s="34">
        <v>43998</v>
      </c>
      <c r="B12" s="35"/>
      <c r="C12" s="35" t="s">
        <v>36</v>
      </c>
      <c r="D12" s="35" t="s">
        <v>39</v>
      </c>
      <c r="E12" s="37"/>
      <c r="F12" s="11">
        <v>1520000</v>
      </c>
      <c r="G12" s="38">
        <f t="shared" si="2"/>
        <v>10482137</v>
      </c>
      <c r="H12" s="2">
        <v>280000</v>
      </c>
      <c r="I12" s="40">
        <v>1554000</v>
      </c>
      <c r="J12" s="76"/>
      <c r="K12" s="37">
        <f t="shared" si="0"/>
        <v>1834000</v>
      </c>
      <c r="L12" s="38">
        <f t="shared" si="1"/>
        <v>314000</v>
      </c>
      <c r="M12" s="141">
        <f t="shared" si="3"/>
        <v>304000</v>
      </c>
    </row>
    <row r="13" spans="1:15" x14ac:dyDescent="0.25">
      <c r="A13" s="34">
        <v>43999</v>
      </c>
      <c r="B13" s="35"/>
      <c r="C13" s="36" t="s">
        <v>35</v>
      </c>
      <c r="D13" s="35"/>
      <c r="E13" s="37">
        <v>4500027</v>
      </c>
      <c r="F13" s="11"/>
      <c r="G13" s="38">
        <f t="shared" si="2"/>
        <v>14982164</v>
      </c>
      <c r="H13" s="2"/>
      <c r="I13" s="40"/>
      <c r="J13" s="67"/>
      <c r="K13" s="37">
        <f t="shared" si="0"/>
        <v>0</v>
      </c>
      <c r="L13" s="38">
        <f t="shared" si="1"/>
        <v>0</v>
      </c>
      <c r="M13" s="141">
        <f t="shared" si="3"/>
        <v>0</v>
      </c>
    </row>
    <row r="14" spans="1:15" x14ac:dyDescent="0.25">
      <c r="A14" s="34">
        <v>43999</v>
      </c>
      <c r="B14" s="35"/>
      <c r="C14" s="36" t="s">
        <v>36</v>
      </c>
      <c r="D14" s="35"/>
      <c r="E14" s="37"/>
      <c r="F14" s="11">
        <v>1240000</v>
      </c>
      <c r="G14" s="2">
        <f t="shared" si="2"/>
        <v>13742164</v>
      </c>
      <c r="H14" s="2">
        <v>635700</v>
      </c>
      <c r="I14" s="40">
        <v>864000</v>
      </c>
      <c r="J14" s="67"/>
      <c r="K14" s="11">
        <f t="shared" si="0"/>
        <v>1499700</v>
      </c>
      <c r="L14" s="2">
        <f t="shared" si="1"/>
        <v>259700</v>
      </c>
      <c r="M14" s="141">
        <f t="shared" si="3"/>
        <v>248000</v>
      </c>
    </row>
    <row r="15" spans="1:15" x14ac:dyDescent="0.25">
      <c r="A15" s="10">
        <v>44001</v>
      </c>
      <c r="B15" s="22"/>
      <c r="C15" s="1" t="s">
        <v>36</v>
      </c>
      <c r="D15" s="22" t="s">
        <v>42</v>
      </c>
      <c r="E15" s="11"/>
      <c r="F15" s="11">
        <v>739000</v>
      </c>
      <c r="G15" s="2">
        <f t="shared" si="2"/>
        <v>13003164</v>
      </c>
      <c r="H15" s="2">
        <v>72000</v>
      </c>
      <c r="I15" s="40">
        <v>816000</v>
      </c>
      <c r="J15" s="67"/>
      <c r="K15" s="11">
        <f t="shared" si="0"/>
        <v>888000</v>
      </c>
      <c r="L15" s="2">
        <f t="shared" si="1"/>
        <v>149000</v>
      </c>
      <c r="M15" s="141">
        <f t="shared" si="3"/>
        <v>147800</v>
      </c>
    </row>
    <row r="16" spans="1:15" x14ac:dyDescent="0.25">
      <c r="A16" s="10">
        <v>44003</v>
      </c>
      <c r="B16" s="22"/>
      <c r="C16" s="1" t="s">
        <v>36</v>
      </c>
      <c r="D16" s="22" t="s">
        <v>56</v>
      </c>
      <c r="E16" s="11"/>
      <c r="F16" s="11">
        <v>1841000</v>
      </c>
      <c r="G16" s="2">
        <f t="shared" si="2"/>
        <v>11162164</v>
      </c>
      <c r="H16" s="2">
        <v>1575000</v>
      </c>
      <c r="I16" s="40">
        <v>696000</v>
      </c>
      <c r="J16" s="67"/>
      <c r="K16" s="11">
        <f t="shared" si="0"/>
        <v>2271000</v>
      </c>
      <c r="L16" s="2">
        <f t="shared" si="1"/>
        <v>430000</v>
      </c>
      <c r="M16" s="141">
        <f t="shared" si="3"/>
        <v>368200</v>
      </c>
    </row>
    <row r="17" spans="1:14" x14ac:dyDescent="0.25">
      <c r="A17" s="10">
        <v>44004</v>
      </c>
      <c r="B17" s="22"/>
      <c r="C17" s="1" t="s">
        <v>36</v>
      </c>
      <c r="D17" s="22" t="s">
        <v>81</v>
      </c>
      <c r="E17" s="11"/>
      <c r="F17" s="11">
        <v>140000</v>
      </c>
      <c r="G17" s="2">
        <f t="shared" si="2"/>
        <v>11022164</v>
      </c>
      <c r="H17" s="2">
        <v>120000</v>
      </c>
      <c r="I17" s="40">
        <v>48000</v>
      </c>
      <c r="J17" s="67"/>
      <c r="K17" s="11">
        <f t="shared" si="0"/>
        <v>168000</v>
      </c>
      <c r="L17" s="2">
        <f t="shared" si="1"/>
        <v>28000</v>
      </c>
      <c r="M17" s="141">
        <f t="shared" si="3"/>
        <v>28000</v>
      </c>
    </row>
    <row r="18" spans="1:14" x14ac:dyDescent="0.25">
      <c r="A18" s="10">
        <v>44005</v>
      </c>
      <c r="B18" s="22"/>
      <c r="C18" s="1" t="s">
        <v>36</v>
      </c>
      <c r="D18" s="22" t="s">
        <v>40</v>
      </c>
      <c r="E18" s="11"/>
      <c r="F18" s="11">
        <v>540000</v>
      </c>
      <c r="G18" s="2">
        <f t="shared" si="2"/>
        <v>10482164</v>
      </c>
      <c r="H18" s="2">
        <v>433750</v>
      </c>
      <c r="I18" s="40">
        <v>264000</v>
      </c>
      <c r="J18" s="67"/>
      <c r="K18" s="11">
        <f t="shared" si="0"/>
        <v>697750</v>
      </c>
      <c r="L18" s="2">
        <f t="shared" si="1"/>
        <v>157750</v>
      </c>
      <c r="M18" s="141">
        <f t="shared" si="3"/>
        <v>108000</v>
      </c>
      <c r="N18" s="127" t="s">
        <v>83</v>
      </c>
    </row>
    <row r="19" spans="1:14" x14ac:dyDescent="0.25">
      <c r="A19" s="10">
        <v>44007</v>
      </c>
      <c r="B19" s="22"/>
      <c r="C19" s="1" t="s">
        <v>36</v>
      </c>
      <c r="D19" s="22" t="s">
        <v>56</v>
      </c>
      <c r="E19" s="11"/>
      <c r="F19" s="11">
        <v>920000</v>
      </c>
      <c r="G19" s="2">
        <f t="shared" si="2"/>
        <v>9562164</v>
      </c>
      <c r="H19" s="2">
        <v>491500</v>
      </c>
      <c r="I19" s="40">
        <v>744000</v>
      </c>
      <c r="J19" s="67"/>
      <c r="K19" s="11">
        <f t="shared" si="0"/>
        <v>1235500</v>
      </c>
      <c r="L19" s="2">
        <f t="shared" si="1"/>
        <v>315500</v>
      </c>
      <c r="M19" s="141">
        <f t="shared" si="3"/>
        <v>184000</v>
      </c>
    </row>
    <row r="20" spans="1:14" x14ac:dyDescent="0.25">
      <c r="A20" s="10">
        <v>44009</v>
      </c>
      <c r="B20" s="22"/>
      <c r="C20" s="1" t="s">
        <v>36</v>
      </c>
      <c r="D20" s="22" t="s">
        <v>88</v>
      </c>
      <c r="E20" s="11"/>
      <c r="F20" s="11">
        <v>400000</v>
      </c>
      <c r="G20" s="2">
        <f t="shared" si="2"/>
        <v>9162164</v>
      </c>
      <c r="H20" s="2">
        <v>72000</v>
      </c>
      <c r="I20" s="40">
        <v>408000</v>
      </c>
      <c r="J20" s="67"/>
      <c r="K20" s="11">
        <f t="shared" si="0"/>
        <v>480000</v>
      </c>
      <c r="L20" s="2">
        <f t="shared" si="1"/>
        <v>80000</v>
      </c>
      <c r="M20" s="141">
        <f t="shared" si="3"/>
        <v>80000</v>
      </c>
    </row>
    <row r="21" spans="1:14" x14ac:dyDescent="0.25">
      <c r="A21" s="10">
        <v>44009</v>
      </c>
      <c r="B21" s="22"/>
      <c r="C21" s="1" t="s">
        <v>36</v>
      </c>
      <c r="D21" s="22"/>
      <c r="E21" s="11"/>
      <c r="F21" s="11">
        <v>820000</v>
      </c>
      <c r="G21" s="2">
        <f t="shared" si="2"/>
        <v>8342164</v>
      </c>
      <c r="H21" s="2">
        <v>336000</v>
      </c>
      <c r="I21" s="40">
        <v>648000</v>
      </c>
      <c r="J21" s="67"/>
      <c r="K21" s="11">
        <f t="shared" si="0"/>
        <v>984000</v>
      </c>
      <c r="L21" s="2">
        <f t="shared" si="1"/>
        <v>164000</v>
      </c>
      <c r="M21" s="141">
        <f t="shared" si="3"/>
        <v>164000</v>
      </c>
    </row>
    <row r="22" spans="1:14" x14ac:dyDescent="0.25">
      <c r="A22" s="10">
        <v>44012</v>
      </c>
      <c r="B22" s="22"/>
      <c r="C22" s="1" t="s">
        <v>36</v>
      </c>
      <c r="D22" s="22" t="s">
        <v>89</v>
      </c>
      <c r="E22" s="11"/>
      <c r="F22" s="11">
        <v>420000</v>
      </c>
      <c r="G22" s="2">
        <f t="shared" si="2"/>
        <v>7922164</v>
      </c>
      <c r="H22" s="2">
        <v>147000</v>
      </c>
      <c r="I22" s="40">
        <v>360000</v>
      </c>
      <c r="J22" s="67"/>
      <c r="K22" s="11">
        <f t="shared" si="0"/>
        <v>507000</v>
      </c>
      <c r="L22" s="2">
        <f t="shared" si="1"/>
        <v>87000</v>
      </c>
      <c r="M22" s="141">
        <f t="shared" si="3"/>
        <v>84000</v>
      </c>
    </row>
    <row r="23" spans="1:14" x14ac:dyDescent="0.25">
      <c r="A23" s="10">
        <v>44013</v>
      </c>
      <c r="B23" s="22"/>
      <c r="C23" s="1" t="s">
        <v>35</v>
      </c>
      <c r="D23" s="22"/>
      <c r="E23" s="11">
        <v>4500028</v>
      </c>
      <c r="F23" s="11"/>
      <c r="G23" s="2">
        <f t="shared" si="2"/>
        <v>12422192</v>
      </c>
      <c r="H23" s="2"/>
      <c r="I23" s="40"/>
      <c r="J23" s="67"/>
      <c r="K23" s="11">
        <f t="shared" si="0"/>
        <v>0</v>
      </c>
      <c r="L23" s="2">
        <f t="shared" si="1"/>
        <v>0</v>
      </c>
      <c r="M23" s="141">
        <f t="shared" si="3"/>
        <v>0</v>
      </c>
    </row>
    <row r="24" spans="1:14" x14ac:dyDescent="0.25">
      <c r="A24" s="10">
        <v>44013</v>
      </c>
      <c r="B24" s="22"/>
      <c r="C24" s="1" t="s">
        <v>36</v>
      </c>
      <c r="D24" s="22" t="s">
        <v>40</v>
      </c>
      <c r="E24" s="11"/>
      <c r="F24" s="11">
        <v>2020000</v>
      </c>
      <c r="G24" s="2">
        <f t="shared" si="2"/>
        <v>10402192</v>
      </c>
      <c r="H24" s="2">
        <v>404000</v>
      </c>
      <c r="I24" s="40">
        <v>2020000</v>
      </c>
      <c r="J24" s="67"/>
      <c r="K24" s="11">
        <f t="shared" si="0"/>
        <v>2424000</v>
      </c>
      <c r="L24" s="2">
        <f t="shared" si="1"/>
        <v>404000</v>
      </c>
      <c r="M24" s="141">
        <f t="shared" si="3"/>
        <v>404000</v>
      </c>
    </row>
    <row r="25" spans="1:14" x14ac:dyDescent="0.25">
      <c r="A25" s="10">
        <v>44016</v>
      </c>
      <c r="B25" s="22"/>
      <c r="C25" s="22" t="s">
        <v>36</v>
      </c>
      <c r="D25" s="22" t="s">
        <v>39</v>
      </c>
      <c r="E25" s="11"/>
      <c r="F25" s="11">
        <v>2820000</v>
      </c>
      <c r="G25" s="2">
        <f t="shared" si="2"/>
        <v>7582192</v>
      </c>
      <c r="H25" s="2">
        <v>701000</v>
      </c>
      <c r="I25" s="40">
        <v>2688000</v>
      </c>
      <c r="J25" s="67"/>
      <c r="K25" s="11">
        <f t="shared" si="0"/>
        <v>3389000</v>
      </c>
      <c r="L25" s="2">
        <f t="shared" si="1"/>
        <v>569000</v>
      </c>
      <c r="M25" s="141">
        <f t="shared" si="3"/>
        <v>564000</v>
      </c>
    </row>
    <row r="26" spans="1:14" x14ac:dyDescent="0.25">
      <c r="A26" s="10">
        <v>44018</v>
      </c>
      <c r="B26" s="22"/>
      <c r="C26" s="1" t="s">
        <v>36</v>
      </c>
      <c r="D26" s="22" t="s">
        <v>98</v>
      </c>
      <c r="E26" s="11"/>
      <c r="F26" s="11">
        <v>2100000</v>
      </c>
      <c r="G26" s="2">
        <f t="shared" si="2"/>
        <v>5482192</v>
      </c>
      <c r="H26" s="2">
        <v>530000</v>
      </c>
      <c r="I26" s="40">
        <v>1992000</v>
      </c>
      <c r="J26" s="67"/>
      <c r="K26" s="11">
        <f t="shared" si="0"/>
        <v>2522000</v>
      </c>
      <c r="L26" s="2">
        <f t="shared" si="1"/>
        <v>422000</v>
      </c>
      <c r="M26" s="141">
        <f t="shared" si="3"/>
        <v>420000</v>
      </c>
    </row>
    <row r="27" spans="1:14" x14ac:dyDescent="0.25">
      <c r="A27" s="10">
        <v>44020</v>
      </c>
      <c r="B27" s="22"/>
      <c r="C27" s="1" t="s">
        <v>36</v>
      </c>
      <c r="D27" s="22" t="s">
        <v>56</v>
      </c>
      <c r="E27" s="11"/>
      <c r="F27" s="11">
        <v>920000</v>
      </c>
      <c r="G27" s="2">
        <f t="shared" si="2"/>
        <v>4562192</v>
      </c>
      <c r="H27" s="2">
        <v>48000</v>
      </c>
      <c r="I27" s="40">
        <v>1056000</v>
      </c>
      <c r="J27" s="67"/>
      <c r="K27" s="11">
        <f t="shared" si="0"/>
        <v>1104000</v>
      </c>
      <c r="L27" s="2">
        <f t="shared" si="1"/>
        <v>184000</v>
      </c>
      <c r="M27" s="141">
        <f t="shared" si="3"/>
        <v>184000</v>
      </c>
    </row>
    <row r="28" spans="1:14" x14ac:dyDescent="0.25">
      <c r="A28" s="10"/>
      <c r="B28" s="22"/>
      <c r="C28" s="1"/>
      <c r="D28" s="22"/>
      <c r="E28" s="37">
        <v>4500027</v>
      </c>
      <c r="F28" s="11"/>
      <c r="G28" s="2">
        <f t="shared" si="2"/>
        <v>9062219</v>
      </c>
      <c r="H28" s="2"/>
      <c r="I28" s="40"/>
      <c r="J28" s="67"/>
      <c r="K28" s="11">
        <f t="shared" si="0"/>
        <v>0</v>
      </c>
      <c r="L28" s="2">
        <f t="shared" si="1"/>
        <v>0</v>
      </c>
      <c r="M28" s="141">
        <f t="shared" si="3"/>
        <v>0</v>
      </c>
    </row>
    <row r="29" spans="1:14" x14ac:dyDescent="0.25">
      <c r="A29" s="10"/>
      <c r="B29" s="22"/>
      <c r="C29" s="1"/>
      <c r="D29" s="22"/>
      <c r="E29" s="11"/>
      <c r="F29" s="11">
        <v>2080000</v>
      </c>
      <c r="G29" s="2">
        <f t="shared" si="2"/>
        <v>6982219</v>
      </c>
      <c r="H29" s="2">
        <v>460000</v>
      </c>
      <c r="I29" s="40">
        <v>2036000</v>
      </c>
      <c r="J29" s="67"/>
      <c r="K29" s="11">
        <f t="shared" si="0"/>
        <v>2496000</v>
      </c>
      <c r="L29" s="2">
        <f t="shared" si="1"/>
        <v>416000</v>
      </c>
      <c r="M29" s="141">
        <f t="shared" si="3"/>
        <v>416000</v>
      </c>
      <c r="N29" s="127" t="s">
        <v>33</v>
      </c>
    </row>
    <row r="30" spans="1:14" x14ac:dyDescent="0.25">
      <c r="A30" s="10">
        <v>44024</v>
      </c>
      <c r="B30" s="22"/>
      <c r="C30" s="1" t="s">
        <v>36</v>
      </c>
      <c r="D30" s="22" t="s">
        <v>54</v>
      </c>
      <c r="E30" s="11"/>
      <c r="F30" s="11">
        <v>2100000</v>
      </c>
      <c r="G30" s="2">
        <f t="shared" si="2"/>
        <v>4882219</v>
      </c>
      <c r="H30" s="2">
        <v>672000</v>
      </c>
      <c r="I30" s="40">
        <v>1848000</v>
      </c>
      <c r="J30" s="67"/>
      <c r="K30" s="11">
        <f t="shared" si="0"/>
        <v>2520000</v>
      </c>
      <c r="L30" s="2">
        <f t="shared" si="1"/>
        <v>420000</v>
      </c>
      <c r="M30" s="141">
        <f t="shared" si="3"/>
        <v>420000</v>
      </c>
    </row>
    <row r="31" spans="1:14" x14ac:dyDescent="0.25">
      <c r="A31" s="10">
        <v>44025</v>
      </c>
      <c r="B31" s="22"/>
      <c r="C31" s="1" t="s">
        <v>36</v>
      </c>
      <c r="D31" s="22" t="s">
        <v>77</v>
      </c>
      <c r="E31" s="11"/>
      <c r="F31" s="11">
        <v>200000</v>
      </c>
      <c r="G31" s="2">
        <f t="shared" si="2"/>
        <v>4682219</v>
      </c>
      <c r="H31" s="2">
        <v>96000</v>
      </c>
      <c r="I31" s="40">
        <v>144000</v>
      </c>
      <c r="J31" s="67"/>
      <c r="K31" s="11">
        <f t="shared" si="0"/>
        <v>240000</v>
      </c>
      <c r="L31" s="2">
        <f t="shared" si="1"/>
        <v>40000</v>
      </c>
      <c r="M31" s="141">
        <f t="shared" si="3"/>
        <v>40000</v>
      </c>
    </row>
    <row r="32" spans="1:14" x14ac:dyDescent="0.25">
      <c r="A32" s="10">
        <v>44026</v>
      </c>
      <c r="B32" s="22"/>
      <c r="C32" s="1" t="s">
        <v>36</v>
      </c>
      <c r="D32" s="22" t="s">
        <v>114</v>
      </c>
      <c r="E32" s="11"/>
      <c r="F32" s="11">
        <v>220000</v>
      </c>
      <c r="G32" s="2">
        <f t="shared" si="2"/>
        <v>4462219</v>
      </c>
      <c r="H32" s="2">
        <v>264000</v>
      </c>
      <c r="I32" s="40"/>
      <c r="J32" s="67"/>
      <c r="K32" s="11">
        <f t="shared" si="0"/>
        <v>264000</v>
      </c>
      <c r="L32" s="2">
        <f t="shared" si="1"/>
        <v>44000</v>
      </c>
      <c r="M32" s="141">
        <f t="shared" si="3"/>
        <v>44000</v>
      </c>
    </row>
    <row r="33" spans="1:14" x14ac:dyDescent="0.25">
      <c r="A33" s="10">
        <v>44027</v>
      </c>
      <c r="B33" s="22"/>
      <c r="C33" s="1" t="s">
        <v>35</v>
      </c>
      <c r="D33" s="22"/>
      <c r="E33" s="11">
        <v>10000062</v>
      </c>
      <c r="F33" s="11"/>
      <c r="G33" s="2">
        <f t="shared" si="2"/>
        <v>14462281</v>
      </c>
      <c r="H33" s="2"/>
      <c r="I33" s="40"/>
      <c r="J33" s="67"/>
      <c r="K33" s="11">
        <f t="shared" si="0"/>
        <v>0</v>
      </c>
      <c r="L33" s="2">
        <f t="shared" si="1"/>
        <v>0</v>
      </c>
      <c r="M33" s="141">
        <f t="shared" si="3"/>
        <v>0</v>
      </c>
    </row>
    <row r="34" spans="1:14" x14ac:dyDescent="0.25">
      <c r="A34" s="10">
        <v>44027</v>
      </c>
      <c r="B34" s="22"/>
      <c r="C34" s="1" t="s">
        <v>36</v>
      </c>
      <c r="D34" s="22" t="s">
        <v>47</v>
      </c>
      <c r="E34" s="11"/>
      <c r="F34" s="11">
        <v>960000</v>
      </c>
      <c r="G34" s="2">
        <f t="shared" si="2"/>
        <v>13502281</v>
      </c>
      <c r="H34" s="2">
        <v>174000</v>
      </c>
      <c r="I34" s="40">
        <v>984000</v>
      </c>
      <c r="J34" s="67"/>
      <c r="K34" s="11">
        <f t="shared" si="0"/>
        <v>1158000</v>
      </c>
      <c r="L34" s="2">
        <f t="shared" si="1"/>
        <v>198000</v>
      </c>
      <c r="M34" s="141">
        <f t="shared" si="3"/>
        <v>192000</v>
      </c>
      <c r="N34" s="127" t="s">
        <v>115</v>
      </c>
    </row>
    <row r="35" spans="1:14" x14ac:dyDescent="0.25">
      <c r="A35" s="10">
        <v>44029</v>
      </c>
      <c r="B35" s="22"/>
      <c r="C35" s="1" t="s">
        <v>36</v>
      </c>
      <c r="D35" s="22" t="s">
        <v>98</v>
      </c>
      <c r="E35" s="11"/>
      <c r="F35" s="11">
        <v>2540000</v>
      </c>
      <c r="G35" s="2">
        <f t="shared" si="2"/>
        <v>10962281</v>
      </c>
      <c r="H35" s="2">
        <v>431500</v>
      </c>
      <c r="I35" s="40">
        <v>2616000</v>
      </c>
      <c r="J35" s="67"/>
      <c r="K35" s="11">
        <f t="shared" si="0"/>
        <v>3047500</v>
      </c>
      <c r="L35" s="2">
        <f t="shared" si="1"/>
        <v>507500</v>
      </c>
      <c r="M35" s="141">
        <f t="shared" si="3"/>
        <v>508000</v>
      </c>
    </row>
    <row r="36" spans="1:14" x14ac:dyDescent="0.25">
      <c r="A36" s="10">
        <v>44030</v>
      </c>
      <c r="B36" s="22"/>
      <c r="C36" s="1" t="s">
        <v>36</v>
      </c>
      <c r="D36" s="22" t="s">
        <v>47</v>
      </c>
      <c r="E36" s="11"/>
      <c r="F36" s="11">
        <v>1100000</v>
      </c>
      <c r="G36" s="2">
        <f t="shared" si="2"/>
        <v>9862281</v>
      </c>
      <c r="H36" s="2">
        <v>498000</v>
      </c>
      <c r="I36" s="40">
        <v>829000</v>
      </c>
      <c r="J36" s="67"/>
      <c r="K36" s="11">
        <f t="shared" si="0"/>
        <v>1327000</v>
      </c>
      <c r="L36" s="2">
        <f t="shared" si="1"/>
        <v>227000</v>
      </c>
      <c r="M36" s="141">
        <f t="shared" si="3"/>
        <v>220000</v>
      </c>
    </row>
    <row r="37" spans="1:14" x14ac:dyDescent="0.25">
      <c r="A37" s="10">
        <v>44031</v>
      </c>
      <c r="B37" s="22"/>
      <c r="C37" s="1" t="s">
        <v>36</v>
      </c>
      <c r="D37" s="22" t="s">
        <v>89</v>
      </c>
      <c r="E37" s="11"/>
      <c r="F37" s="11">
        <v>780000</v>
      </c>
      <c r="G37" s="2">
        <f t="shared" si="2"/>
        <v>9082281</v>
      </c>
      <c r="H37" s="2">
        <v>268000</v>
      </c>
      <c r="I37" s="40">
        <v>552000</v>
      </c>
      <c r="J37" s="67"/>
      <c r="K37" s="11">
        <f t="shared" si="0"/>
        <v>820000</v>
      </c>
      <c r="L37" s="2">
        <f t="shared" si="1"/>
        <v>40000</v>
      </c>
      <c r="M37" s="141">
        <f t="shared" si="3"/>
        <v>156000</v>
      </c>
    </row>
    <row r="38" spans="1:14" x14ac:dyDescent="0.25">
      <c r="A38" s="16">
        <v>44032</v>
      </c>
      <c r="B38" s="23"/>
      <c r="C38" s="17" t="s">
        <v>36</v>
      </c>
      <c r="D38" s="23"/>
      <c r="E38" s="18"/>
      <c r="F38" s="11">
        <v>2420000</v>
      </c>
      <c r="G38" s="2">
        <f t="shared" si="2"/>
        <v>6662281</v>
      </c>
      <c r="H38" s="2">
        <v>456000</v>
      </c>
      <c r="I38" s="40">
        <v>2448000</v>
      </c>
      <c r="J38" s="67"/>
      <c r="K38" s="11">
        <f t="shared" si="0"/>
        <v>2904000</v>
      </c>
      <c r="L38" s="2">
        <f t="shared" si="1"/>
        <v>484000</v>
      </c>
      <c r="M38" s="141">
        <f t="shared" si="3"/>
        <v>484000</v>
      </c>
    </row>
    <row r="39" spans="1:14" x14ac:dyDescent="0.25">
      <c r="A39" s="10">
        <v>44034</v>
      </c>
      <c r="B39" s="22"/>
      <c r="C39" s="17" t="s">
        <v>36</v>
      </c>
      <c r="D39" s="22" t="s">
        <v>127</v>
      </c>
      <c r="E39" s="11"/>
      <c r="F39" s="11">
        <v>3380000</v>
      </c>
      <c r="G39" s="2">
        <f t="shared" si="2"/>
        <v>3282281</v>
      </c>
      <c r="H39" s="2">
        <v>712000</v>
      </c>
      <c r="I39" s="40">
        <v>3248000</v>
      </c>
      <c r="J39" s="67">
        <v>100000</v>
      </c>
      <c r="K39" s="11">
        <f t="shared" si="0"/>
        <v>3860000</v>
      </c>
      <c r="L39" s="2">
        <f t="shared" si="1"/>
        <v>680000</v>
      </c>
      <c r="M39" s="141">
        <f t="shared" si="3"/>
        <v>676000</v>
      </c>
    </row>
    <row r="40" spans="1:14" x14ac:dyDescent="0.25">
      <c r="A40" s="10">
        <v>44036</v>
      </c>
      <c r="B40" s="22"/>
      <c r="C40" s="1" t="s">
        <v>36</v>
      </c>
      <c r="D40" s="22" t="s">
        <v>89</v>
      </c>
      <c r="E40" s="11"/>
      <c r="F40" s="11">
        <v>2780000</v>
      </c>
      <c r="G40" s="2">
        <f t="shared" si="2"/>
        <v>502281</v>
      </c>
      <c r="H40" s="2">
        <v>1668000</v>
      </c>
      <c r="I40" s="40">
        <v>1368000</v>
      </c>
      <c r="J40" s="67"/>
      <c r="K40" s="11">
        <f t="shared" si="0"/>
        <v>3036000</v>
      </c>
      <c r="L40" s="2">
        <f t="shared" si="1"/>
        <v>256000</v>
      </c>
      <c r="M40" s="141">
        <f t="shared" si="3"/>
        <v>556000</v>
      </c>
      <c r="N40" s="127" t="s">
        <v>132</v>
      </c>
    </row>
    <row r="41" spans="1:14" x14ac:dyDescent="0.25">
      <c r="A41" s="10">
        <v>44037</v>
      </c>
      <c r="B41" s="22"/>
      <c r="C41" s="1" t="s">
        <v>36</v>
      </c>
      <c r="D41" s="22" t="s">
        <v>73</v>
      </c>
      <c r="E41" s="11"/>
      <c r="F41" s="11">
        <v>480000</v>
      </c>
      <c r="G41" s="2">
        <f t="shared" si="2"/>
        <v>22281</v>
      </c>
      <c r="H41" s="2">
        <v>240000</v>
      </c>
      <c r="I41" s="40">
        <v>312000</v>
      </c>
      <c r="J41" s="67"/>
      <c r="K41" s="11">
        <f t="shared" si="0"/>
        <v>552000</v>
      </c>
      <c r="L41" s="2">
        <f t="shared" si="1"/>
        <v>72000</v>
      </c>
      <c r="M41" s="141">
        <f t="shared" si="3"/>
        <v>96000</v>
      </c>
      <c r="N41" s="127" t="s">
        <v>134</v>
      </c>
    </row>
    <row r="42" spans="1:14" x14ac:dyDescent="0.25">
      <c r="A42" s="10">
        <v>44039</v>
      </c>
      <c r="B42" s="22"/>
      <c r="C42" s="1" t="s">
        <v>35</v>
      </c>
      <c r="D42" s="22"/>
      <c r="E42" s="11">
        <v>10000061</v>
      </c>
      <c r="F42" s="11"/>
      <c r="G42" s="2">
        <f t="shared" si="2"/>
        <v>10022342</v>
      </c>
      <c r="H42" s="2"/>
      <c r="I42" s="40"/>
      <c r="J42" s="67"/>
      <c r="K42" s="11">
        <f t="shared" si="0"/>
        <v>0</v>
      </c>
      <c r="L42" s="2">
        <f t="shared" si="1"/>
        <v>0</v>
      </c>
      <c r="M42" s="141">
        <f t="shared" si="3"/>
        <v>0</v>
      </c>
    </row>
    <row r="43" spans="1:14" x14ac:dyDescent="0.25">
      <c r="A43" s="10">
        <v>44041</v>
      </c>
      <c r="B43" s="22"/>
      <c r="C43" s="1" t="s">
        <v>36</v>
      </c>
      <c r="D43" s="22" t="s">
        <v>140</v>
      </c>
      <c r="E43" s="11"/>
      <c r="F43" s="11">
        <v>3460000</v>
      </c>
      <c r="G43" s="2">
        <f t="shared" si="2"/>
        <v>6562342</v>
      </c>
      <c r="H43" s="2">
        <v>442000</v>
      </c>
      <c r="I43" s="40">
        <v>1560000</v>
      </c>
      <c r="J43" s="67"/>
      <c r="K43" s="11">
        <f t="shared" si="0"/>
        <v>2002000</v>
      </c>
      <c r="L43" s="2">
        <f t="shared" si="1"/>
        <v>-1458000</v>
      </c>
      <c r="M43" s="141">
        <f t="shared" si="3"/>
        <v>692000</v>
      </c>
      <c r="N43" s="127" t="s">
        <v>139</v>
      </c>
    </row>
    <row r="44" spans="1:14" x14ac:dyDescent="0.25">
      <c r="A44" s="10">
        <v>44043</v>
      </c>
      <c r="B44" s="22"/>
      <c r="C44" s="1" t="s">
        <v>36</v>
      </c>
      <c r="D44" s="22" t="s">
        <v>47</v>
      </c>
      <c r="E44" s="11"/>
      <c r="F44" s="11">
        <v>580000</v>
      </c>
      <c r="G44" s="2">
        <f t="shared" si="2"/>
        <v>5982342</v>
      </c>
      <c r="H44" s="2">
        <v>170000</v>
      </c>
      <c r="I44" s="40">
        <v>528000</v>
      </c>
      <c r="J44" s="67"/>
      <c r="K44" s="11">
        <f t="shared" si="0"/>
        <v>698000</v>
      </c>
      <c r="L44" s="2">
        <f t="shared" si="1"/>
        <v>118000</v>
      </c>
      <c r="M44" s="141">
        <f t="shared" si="3"/>
        <v>116000</v>
      </c>
    </row>
    <row r="45" spans="1:14" x14ac:dyDescent="0.25">
      <c r="A45" s="10">
        <v>44045</v>
      </c>
      <c r="B45" s="22"/>
      <c r="C45" s="1" t="s">
        <v>36</v>
      </c>
      <c r="D45" s="22"/>
      <c r="E45" s="11"/>
      <c r="F45" s="11">
        <v>3120000</v>
      </c>
      <c r="G45" s="2">
        <f t="shared" si="2"/>
        <v>2862342</v>
      </c>
      <c r="H45" s="2">
        <v>1124000</v>
      </c>
      <c r="I45" s="40">
        <v>2500000</v>
      </c>
      <c r="J45" s="67"/>
      <c r="K45" s="11">
        <f t="shared" si="0"/>
        <v>3624000</v>
      </c>
      <c r="L45" s="2">
        <f t="shared" si="1"/>
        <v>504000</v>
      </c>
      <c r="M45" s="141">
        <f t="shared" si="3"/>
        <v>624000</v>
      </c>
    </row>
    <row r="46" spans="1:14" x14ac:dyDescent="0.25">
      <c r="A46" s="10">
        <v>44047</v>
      </c>
      <c r="B46" s="22"/>
      <c r="C46" s="1" t="s">
        <v>36</v>
      </c>
      <c r="D46" s="22"/>
      <c r="E46" s="11"/>
      <c r="F46" s="11">
        <v>1980000</v>
      </c>
      <c r="G46" s="2">
        <f t="shared" si="2"/>
        <v>882342</v>
      </c>
      <c r="H46" s="2">
        <v>409000</v>
      </c>
      <c r="I46" s="40">
        <v>1968000</v>
      </c>
      <c r="J46" s="67"/>
      <c r="K46" s="11">
        <f t="shared" si="0"/>
        <v>2377000</v>
      </c>
      <c r="L46" s="2">
        <f t="shared" si="1"/>
        <v>397000</v>
      </c>
      <c r="M46" s="141">
        <f t="shared" si="3"/>
        <v>396000</v>
      </c>
    </row>
    <row r="47" spans="1:14" x14ac:dyDescent="0.25">
      <c r="A47" s="10">
        <v>5</v>
      </c>
      <c r="B47" s="22"/>
      <c r="C47" s="1" t="s">
        <v>35</v>
      </c>
      <c r="D47" s="22"/>
      <c r="E47" s="11">
        <v>10000061</v>
      </c>
      <c r="F47" s="11"/>
      <c r="G47" s="2">
        <f t="shared" si="2"/>
        <v>10882403</v>
      </c>
      <c r="H47" s="2"/>
      <c r="I47" s="40"/>
      <c r="J47" s="67"/>
      <c r="K47" s="11">
        <f t="shared" si="0"/>
        <v>0</v>
      </c>
      <c r="L47" s="2">
        <f t="shared" si="1"/>
        <v>0</v>
      </c>
      <c r="M47" s="141">
        <f t="shared" si="3"/>
        <v>0</v>
      </c>
    </row>
    <row r="48" spans="1:14" x14ac:dyDescent="0.25">
      <c r="A48" s="10">
        <v>44049</v>
      </c>
      <c r="B48" s="22"/>
      <c r="C48" s="1" t="s">
        <v>36</v>
      </c>
      <c r="D48" s="22"/>
      <c r="E48" s="11"/>
      <c r="F48" s="11">
        <v>3040000</v>
      </c>
      <c r="G48" s="2">
        <f t="shared" si="2"/>
        <v>7842403</v>
      </c>
      <c r="H48" s="2">
        <v>1494000</v>
      </c>
      <c r="I48" s="40">
        <v>2154000</v>
      </c>
      <c r="J48" s="67"/>
      <c r="K48" s="11">
        <f t="shared" si="0"/>
        <v>3648000</v>
      </c>
      <c r="L48" s="2">
        <f t="shared" si="1"/>
        <v>608000</v>
      </c>
      <c r="M48" s="141">
        <f t="shared" si="3"/>
        <v>608000</v>
      </c>
    </row>
    <row r="49" spans="1:14" x14ac:dyDescent="0.25">
      <c r="A49" s="10">
        <v>44051</v>
      </c>
      <c r="B49" s="22"/>
      <c r="C49" s="1" t="s">
        <v>36</v>
      </c>
      <c r="D49" s="22"/>
      <c r="E49" s="11"/>
      <c r="F49" s="11">
        <v>2480000</v>
      </c>
      <c r="G49" s="2">
        <f t="shared" si="2"/>
        <v>5362403</v>
      </c>
      <c r="H49" s="2">
        <v>1319000</v>
      </c>
      <c r="I49" s="40">
        <v>1668000</v>
      </c>
      <c r="J49" s="67"/>
      <c r="K49" s="11">
        <f t="shared" si="0"/>
        <v>2987000</v>
      </c>
      <c r="L49" s="2">
        <f t="shared" si="1"/>
        <v>507000</v>
      </c>
      <c r="M49" s="141">
        <f t="shared" si="3"/>
        <v>496000</v>
      </c>
    </row>
    <row r="50" spans="1:14" x14ac:dyDescent="0.25">
      <c r="A50" s="10">
        <v>44053</v>
      </c>
      <c r="B50" s="22"/>
      <c r="C50" s="1" t="s">
        <v>36</v>
      </c>
      <c r="D50" s="22" t="s">
        <v>47</v>
      </c>
      <c r="E50" s="11"/>
      <c r="F50" s="11">
        <v>2980000</v>
      </c>
      <c r="G50" s="2">
        <f t="shared" si="2"/>
        <v>2382403</v>
      </c>
      <c r="H50" s="2">
        <v>816000</v>
      </c>
      <c r="I50" s="40">
        <v>2760000</v>
      </c>
      <c r="J50" s="67"/>
      <c r="K50" s="11">
        <f t="shared" si="0"/>
        <v>3576000</v>
      </c>
      <c r="L50" s="2">
        <f t="shared" si="1"/>
        <v>596000</v>
      </c>
      <c r="M50" s="141">
        <f t="shared" si="3"/>
        <v>596000</v>
      </c>
    </row>
    <row r="51" spans="1:14" x14ac:dyDescent="0.25">
      <c r="A51" s="10">
        <v>44055</v>
      </c>
      <c r="B51" s="22"/>
      <c r="C51" s="1" t="s">
        <v>36</v>
      </c>
      <c r="D51" s="22" t="s">
        <v>164</v>
      </c>
      <c r="E51" s="11"/>
      <c r="F51" s="11">
        <v>2140000</v>
      </c>
      <c r="G51" s="2">
        <f t="shared" si="2"/>
        <v>242403</v>
      </c>
      <c r="H51" s="2">
        <v>1542000</v>
      </c>
      <c r="I51" s="40">
        <v>1026000</v>
      </c>
      <c r="J51" s="67"/>
      <c r="K51" s="11">
        <f t="shared" si="0"/>
        <v>2568000</v>
      </c>
      <c r="L51" s="2">
        <f t="shared" si="1"/>
        <v>428000</v>
      </c>
      <c r="M51" s="141">
        <f t="shared" si="3"/>
        <v>428000</v>
      </c>
    </row>
    <row r="52" spans="1:14" x14ac:dyDescent="0.25">
      <c r="A52" s="10">
        <v>44056</v>
      </c>
      <c r="B52" s="22"/>
      <c r="C52" s="1" t="s">
        <v>35</v>
      </c>
      <c r="D52" s="22"/>
      <c r="E52" s="11">
        <v>10000062</v>
      </c>
      <c r="F52" s="11"/>
      <c r="G52" s="2">
        <f t="shared" si="2"/>
        <v>10242465</v>
      </c>
      <c r="H52" s="2"/>
      <c r="I52" s="40"/>
      <c r="J52" s="67"/>
      <c r="K52" s="11">
        <f t="shared" si="0"/>
        <v>0</v>
      </c>
      <c r="L52" s="2">
        <f t="shared" si="1"/>
        <v>0</v>
      </c>
      <c r="M52" s="141">
        <f t="shared" si="3"/>
        <v>0</v>
      </c>
    </row>
    <row r="53" spans="1:14" x14ac:dyDescent="0.25">
      <c r="A53" s="10">
        <v>44057</v>
      </c>
      <c r="B53" s="22"/>
      <c r="C53" s="1" t="s">
        <v>36</v>
      </c>
      <c r="D53" s="22" t="s">
        <v>98</v>
      </c>
      <c r="E53" s="11"/>
      <c r="F53" s="11">
        <v>2880000</v>
      </c>
      <c r="G53" s="2">
        <f t="shared" si="2"/>
        <v>7362465</v>
      </c>
      <c r="H53" s="2">
        <v>428000</v>
      </c>
      <c r="I53" s="40">
        <v>3028000</v>
      </c>
      <c r="J53" s="67"/>
      <c r="K53" s="11">
        <f t="shared" si="0"/>
        <v>3456000</v>
      </c>
      <c r="L53" s="2">
        <f t="shared" si="1"/>
        <v>576000</v>
      </c>
      <c r="M53" s="141">
        <f t="shared" si="3"/>
        <v>576000</v>
      </c>
    </row>
    <row r="54" spans="1:14" x14ac:dyDescent="0.25">
      <c r="A54" s="10">
        <v>44058</v>
      </c>
      <c r="B54" s="22"/>
      <c r="C54" s="1" t="s">
        <v>36</v>
      </c>
      <c r="D54" s="22" t="s">
        <v>47</v>
      </c>
      <c r="E54" s="11"/>
      <c r="F54" s="11">
        <v>540000</v>
      </c>
      <c r="G54" s="2">
        <f t="shared" si="2"/>
        <v>6822465</v>
      </c>
      <c r="H54" s="2">
        <v>463000</v>
      </c>
      <c r="I54" s="40">
        <v>240000</v>
      </c>
      <c r="J54" s="67"/>
      <c r="K54" s="11">
        <f t="shared" si="0"/>
        <v>703000</v>
      </c>
      <c r="L54" s="2">
        <f t="shared" si="1"/>
        <v>163000</v>
      </c>
      <c r="M54" s="141">
        <f t="shared" si="3"/>
        <v>108000</v>
      </c>
    </row>
    <row r="55" spans="1:14" x14ac:dyDescent="0.25">
      <c r="A55" s="16">
        <v>44060</v>
      </c>
      <c r="B55" s="23"/>
      <c r="C55" s="17" t="s">
        <v>36</v>
      </c>
      <c r="D55" s="23" t="s">
        <v>98</v>
      </c>
      <c r="E55" s="18"/>
      <c r="F55" s="11">
        <v>1900000</v>
      </c>
      <c r="G55" s="2">
        <f t="shared" si="2"/>
        <v>4922465</v>
      </c>
      <c r="H55" s="2">
        <v>212000</v>
      </c>
      <c r="I55" s="40">
        <v>2068000</v>
      </c>
      <c r="J55" s="67"/>
      <c r="K55" s="11">
        <f t="shared" si="0"/>
        <v>2280000</v>
      </c>
      <c r="L55" s="2">
        <f t="shared" si="1"/>
        <v>380000</v>
      </c>
      <c r="M55" s="141">
        <f t="shared" si="3"/>
        <v>380000</v>
      </c>
    </row>
    <row r="56" spans="1:14" x14ac:dyDescent="0.25">
      <c r="A56" s="10">
        <v>44062</v>
      </c>
      <c r="B56" s="22"/>
      <c r="C56" s="1" t="s">
        <v>36</v>
      </c>
      <c r="D56" s="22" t="s">
        <v>164</v>
      </c>
      <c r="E56" s="11"/>
      <c r="F56" s="11">
        <v>3000000</v>
      </c>
      <c r="G56" s="2">
        <f t="shared" si="2"/>
        <v>1922465</v>
      </c>
      <c r="H56" s="2">
        <v>514000</v>
      </c>
      <c r="I56" s="40">
        <v>3096000</v>
      </c>
      <c r="J56" s="67"/>
      <c r="K56" s="11">
        <f t="shared" si="0"/>
        <v>3610000</v>
      </c>
      <c r="L56" s="2">
        <f t="shared" si="1"/>
        <v>610000</v>
      </c>
      <c r="M56" s="141">
        <f t="shared" si="3"/>
        <v>600000</v>
      </c>
    </row>
    <row r="57" spans="1:14" x14ac:dyDescent="0.25">
      <c r="A57" s="10">
        <v>44063</v>
      </c>
      <c r="B57" s="22"/>
      <c r="C57" s="1" t="s">
        <v>35</v>
      </c>
      <c r="D57" s="22"/>
      <c r="E57" s="11">
        <v>10000062</v>
      </c>
      <c r="F57" s="11"/>
      <c r="G57" s="2">
        <f t="shared" si="2"/>
        <v>11922527</v>
      </c>
      <c r="H57" s="2"/>
      <c r="I57" s="40"/>
      <c r="J57" s="67"/>
      <c r="K57" s="11">
        <f t="shared" si="0"/>
        <v>0</v>
      </c>
      <c r="L57" s="2">
        <f t="shared" si="1"/>
        <v>0</v>
      </c>
      <c r="M57" s="141">
        <f t="shared" si="3"/>
        <v>0</v>
      </c>
    </row>
    <row r="58" spans="1:14" x14ac:dyDescent="0.25">
      <c r="A58" s="10">
        <v>44063</v>
      </c>
      <c r="B58" s="22"/>
      <c r="C58" s="1" t="s">
        <v>36</v>
      </c>
      <c r="D58" s="22" t="s">
        <v>54</v>
      </c>
      <c r="E58" s="11"/>
      <c r="F58" s="11">
        <v>2220000</v>
      </c>
      <c r="G58" s="2">
        <f t="shared" si="2"/>
        <v>9702527</v>
      </c>
      <c r="H58" s="2">
        <v>484000</v>
      </c>
      <c r="I58" s="40">
        <v>2156000</v>
      </c>
      <c r="J58" s="67"/>
      <c r="K58" s="11">
        <f t="shared" si="0"/>
        <v>2640000</v>
      </c>
      <c r="L58" s="2">
        <f t="shared" si="1"/>
        <v>420000</v>
      </c>
      <c r="M58" s="141">
        <f t="shared" si="3"/>
        <v>444000</v>
      </c>
    </row>
    <row r="59" spans="1:14" x14ac:dyDescent="0.25">
      <c r="A59" s="10">
        <v>44066</v>
      </c>
      <c r="B59" s="22"/>
      <c r="C59" s="1" t="s">
        <v>36</v>
      </c>
      <c r="D59" s="22" t="s">
        <v>54</v>
      </c>
      <c r="E59" s="11"/>
      <c r="F59" s="11">
        <v>2000000</v>
      </c>
      <c r="G59" s="2">
        <f t="shared" si="2"/>
        <v>7702527</v>
      </c>
      <c r="H59" s="2">
        <v>838000</v>
      </c>
      <c r="I59" s="40">
        <v>1848000</v>
      </c>
      <c r="J59" s="67"/>
      <c r="K59" s="11">
        <f t="shared" si="0"/>
        <v>2686000</v>
      </c>
      <c r="L59" s="2">
        <f t="shared" si="1"/>
        <v>686000</v>
      </c>
      <c r="M59" s="141">
        <f t="shared" si="3"/>
        <v>400000</v>
      </c>
      <c r="N59" s="127" t="s">
        <v>192</v>
      </c>
    </row>
    <row r="60" spans="1:14" x14ac:dyDescent="0.25">
      <c r="A60" s="10">
        <v>44068</v>
      </c>
      <c r="B60" s="22"/>
      <c r="C60" s="1" t="s">
        <v>36</v>
      </c>
      <c r="D60" s="22" t="s">
        <v>98</v>
      </c>
      <c r="E60" s="11"/>
      <c r="F60" s="11">
        <v>4860000</v>
      </c>
      <c r="G60" s="2">
        <f t="shared" si="2"/>
        <v>2842527</v>
      </c>
      <c r="H60" s="2">
        <v>3661000</v>
      </c>
      <c r="I60" s="40">
        <v>1931000</v>
      </c>
      <c r="J60" s="67">
        <v>240000</v>
      </c>
      <c r="K60" s="11">
        <f t="shared" si="0"/>
        <v>5352000</v>
      </c>
      <c r="L60" s="2">
        <f t="shared" si="1"/>
        <v>972000</v>
      </c>
      <c r="M60" s="141">
        <f t="shared" si="3"/>
        <v>972000</v>
      </c>
    </row>
    <row r="61" spans="1:14" x14ac:dyDescent="0.25">
      <c r="A61" s="10">
        <v>44069</v>
      </c>
      <c r="B61" s="22"/>
      <c r="C61" s="1" t="s">
        <v>36</v>
      </c>
      <c r="D61" s="22" t="s">
        <v>164</v>
      </c>
      <c r="E61" s="11"/>
      <c r="F61" s="11">
        <v>1300000</v>
      </c>
      <c r="G61" s="2">
        <f t="shared" si="2"/>
        <v>1542527</v>
      </c>
      <c r="H61" s="2">
        <v>960000</v>
      </c>
      <c r="I61" s="40">
        <v>600000</v>
      </c>
      <c r="J61" s="67"/>
      <c r="K61" s="11">
        <f t="shared" si="0"/>
        <v>1560000</v>
      </c>
      <c r="L61" s="2">
        <f t="shared" si="1"/>
        <v>260000</v>
      </c>
      <c r="M61" s="141">
        <f t="shared" si="3"/>
        <v>260000</v>
      </c>
    </row>
    <row r="62" spans="1:14" x14ac:dyDescent="0.25">
      <c r="A62" s="16">
        <v>44070</v>
      </c>
      <c r="B62" s="23"/>
      <c r="C62" s="17" t="s">
        <v>36</v>
      </c>
      <c r="D62" s="23" t="s">
        <v>164</v>
      </c>
      <c r="E62" s="18"/>
      <c r="F62" s="11">
        <v>1520000</v>
      </c>
      <c r="G62" s="2">
        <f t="shared" si="2"/>
        <v>22527</v>
      </c>
      <c r="H62" s="2">
        <v>315000</v>
      </c>
      <c r="I62" s="40">
        <v>1536000</v>
      </c>
      <c r="J62" s="67"/>
      <c r="K62" s="11">
        <f t="shared" si="0"/>
        <v>1851000</v>
      </c>
      <c r="L62" s="2">
        <f t="shared" si="1"/>
        <v>331000</v>
      </c>
      <c r="M62" s="141">
        <f t="shared" si="3"/>
        <v>304000</v>
      </c>
    </row>
    <row r="63" spans="1:14" x14ac:dyDescent="0.25">
      <c r="A63" s="10">
        <v>44074</v>
      </c>
      <c r="B63" s="22"/>
      <c r="C63" s="17" t="s">
        <v>36</v>
      </c>
      <c r="D63" s="22"/>
      <c r="E63" s="11">
        <v>20000124</v>
      </c>
      <c r="F63" s="11"/>
      <c r="G63" s="2">
        <f t="shared" si="2"/>
        <v>20022651</v>
      </c>
      <c r="H63" s="2"/>
      <c r="I63" s="40"/>
      <c r="J63" s="67"/>
      <c r="K63" s="11">
        <f t="shared" si="0"/>
        <v>0</v>
      </c>
      <c r="L63" s="2">
        <f t="shared" si="1"/>
        <v>0</v>
      </c>
      <c r="M63" s="141">
        <f t="shared" si="3"/>
        <v>0</v>
      </c>
    </row>
    <row r="64" spans="1:14" x14ac:dyDescent="0.25">
      <c r="A64" s="10">
        <v>44076</v>
      </c>
      <c r="B64" s="22"/>
      <c r="C64" s="17" t="s">
        <v>36</v>
      </c>
      <c r="D64" s="22"/>
      <c r="E64" s="11"/>
      <c r="F64" s="11">
        <v>3100000</v>
      </c>
      <c r="G64" s="2">
        <f t="shared" si="2"/>
        <v>16922651</v>
      </c>
      <c r="H64" s="2">
        <v>1128000</v>
      </c>
      <c r="I64" s="40">
        <v>2592000</v>
      </c>
      <c r="J64" s="67"/>
      <c r="K64" s="11">
        <f t="shared" si="0"/>
        <v>3720000</v>
      </c>
      <c r="L64" s="2">
        <f>H64+I64+J64-F64</f>
        <v>620000</v>
      </c>
      <c r="M64" s="141">
        <f t="shared" si="3"/>
        <v>620000</v>
      </c>
    </row>
    <row r="65" spans="1:14" x14ac:dyDescent="0.25">
      <c r="A65" s="10">
        <v>44078</v>
      </c>
      <c r="B65" s="22"/>
      <c r="C65" s="17" t="s">
        <v>36</v>
      </c>
      <c r="D65" s="22" t="s">
        <v>54</v>
      </c>
      <c r="E65" s="11"/>
      <c r="F65" s="11">
        <v>4200000</v>
      </c>
      <c r="G65" s="2">
        <f t="shared" si="2"/>
        <v>12722651</v>
      </c>
      <c r="H65" s="2">
        <v>384000</v>
      </c>
      <c r="I65" s="40">
        <v>4656000</v>
      </c>
      <c r="J65" s="67"/>
      <c r="K65" s="11">
        <f t="shared" si="0"/>
        <v>5040000</v>
      </c>
      <c r="L65" s="2">
        <f t="shared" si="1"/>
        <v>840000</v>
      </c>
      <c r="M65" s="141">
        <f t="shared" si="3"/>
        <v>840000</v>
      </c>
      <c r="N65" s="127" t="s">
        <v>216</v>
      </c>
    </row>
    <row r="66" spans="1:14" x14ac:dyDescent="0.25">
      <c r="A66" s="10">
        <v>44079</v>
      </c>
      <c r="B66" s="22"/>
      <c r="C66" s="17" t="s">
        <v>36</v>
      </c>
      <c r="D66" s="22" t="s">
        <v>98</v>
      </c>
      <c r="E66" s="11"/>
      <c r="F66" s="11">
        <v>3760000</v>
      </c>
      <c r="G66" s="2">
        <f t="shared" si="2"/>
        <v>8962651</v>
      </c>
      <c r="H66" s="2">
        <v>960000</v>
      </c>
      <c r="I66" s="40">
        <v>3552000</v>
      </c>
      <c r="J66" s="67"/>
      <c r="K66" s="11">
        <f t="shared" si="0"/>
        <v>4512000</v>
      </c>
      <c r="L66" s="2">
        <f t="shared" si="1"/>
        <v>752000</v>
      </c>
      <c r="M66" s="141">
        <f t="shared" si="3"/>
        <v>752000</v>
      </c>
    </row>
    <row r="67" spans="1:14" x14ac:dyDescent="0.25">
      <c r="A67" s="10">
        <v>44081</v>
      </c>
      <c r="B67" s="22"/>
      <c r="C67" s="17" t="s">
        <v>36</v>
      </c>
      <c r="D67" s="22" t="s">
        <v>98</v>
      </c>
      <c r="E67" s="11"/>
      <c r="F67" s="11">
        <v>2300000</v>
      </c>
      <c r="G67" s="2">
        <f t="shared" si="2"/>
        <v>6662651</v>
      </c>
      <c r="H67" s="2">
        <v>524000</v>
      </c>
      <c r="I67" s="40">
        <v>2236000</v>
      </c>
      <c r="J67" s="67"/>
      <c r="K67" s="11">
        <f t="shared" si="0"/>
        <v>2760000</v>
      </c>
      <c r="L67" s="2">
        <f t="shared" si="1"/>
        <v>460000</v>
      </c>
      <c r="M67" s="141">
        <f t="shared" si="3"/>
        <v>460000</v>
      </c>
    </row>
    <row r="68" spans="1:14" x14ac:dyDescent="0.25">
      <c r="A68" s="34">
        <v>44082</v>
      </c>
      <c r="B68" s="35"/>
      <c r="C68" s="17" t="s">
        <v>36</v>
      </c>
      <c r="D68" s="35" t="s">
        <v>222</v>
      </c>
      <c r="E68" s="37"/>
      <c r="F68" s="11">
        <v>3740000</v>
      </c>
      <c r="G68" s="2">
        <f t="shared" si="2"/>
        <v>2922651</v>
      </c>
      <c r="H68" s="2">
        <v>1300000</v>
      </c>
      <c r="I68" s="40">
        <v>3192000</v>
      </c>
      <c r="J68" s="67"/>
      <c r="K68" s="11">
        <f t="shared" si="0"/>
        <v>4492000</v>
      </c>
      <c r="L68" s="2">
        <f t="shared" si="1"/>
        <v>752000</v>
      </c>
      <c r="M68" s="141">
        <f t="shared" si="3"/>
        <v>748000</v>
      </c>
    </row>
    <row r="69" spans="1:14" x14ac:dyDescent="0.25">
      <c r="A69" s="34">
        <v>44083</v>
      </c>
      <c r="B69" s="35"/>
      <c r="C69" s="17" t="s">
        <v>36</v>
      </c>
      <c r="D69" s="35" t="s">
        <v>225</v>
      </c>
      <c r="E69" s="37"/>
      <c r="F69" s="11">
        <v>2860000</v>
      </c>
      <c r="G69" s="2">
        <f t="shared" si="2"/>
        <v>62651</v>
      </c>
      <c r="H69" s="2">
        <v>984000</v>
      </c>
      <c r="I69" s="40">
        <v>2448000</v>
      </c>
      <c r="J69" s="67"/>
      <c r="K69" s="11">
        <f t="shared" si="0"/>
        <v>3432000</v>
      </c>
      <c r="L69" s="2">
        <f t="shared" si="1"/>
        <v>572000</v>
      </c>
      <c r="M69" s="141">
        <f t="shared" si="3"/>
        <v>572000</v>
      </c>
    </row>
    <row r="70" spans="1:14" x14ac:dyDescent="0.25">
      <c r="A70" s="10">
        <v>44090</v>
      </c>
      <c r="B70" s="22"/>
      <c r="C70" s="17" t="s">
        <v>35</v>
      </c>
      <c r="D70" s="22"/>
      <c r="E70" s="11">
        <v>20000124</v>
      </c>
      <c r="F70" s="11"/>
      <c r="G70" s="2">
        <f t="shared" si="2"/>
        <v>20062775</v>
      </c>
      <c r="H70" s="2"/>
      <c r="I70" s="40"/>
      <c r="J70" s="67"/>
      <c r="K70" s="11">
        <f t="shared" ref="K70:K112" si="4">H70+I70-J70</f>
        <v>0</v>
      </c>
      <c r="L70" s="2">
        <f t="shared" ref="L70:L112" si="5">H70+I70+J70-F70</f>
        <v>0</v>
      </c>
      <c r="M70" s="141">
        <f t="shared" si="3"/>
        <v>0</v>
      </c>
    </row>
    <row r="71" spans="1:14" x14ac:dyDescent="0.25">
      <c r="A71" s="10">
        <v>44090</v>
      </c>
      <c r="B71" s="22"/>
      <c r="C71" s="17" t="s">
        <v>36</v>
      </c>
      <c r="D71" s="22"/>
      <c r="E71" s="11">
        <v>20000124</v>
      </c>
      <c r="F71" s="11"/>
      <c r="G71" s="2">
        <f t="shared" ref="G71:G80" si="6">G70+E71-F71</f>
        <v>40062899</v>
      </c>
      <c r="H71" s="2"/>
      <c r="I71" s="40"/>
      <c r="J71" s="67"/>
      <c r="K71" s="11">
        <f t="shared" si="4"/>
        <v>0</v>
      </c>
      <c r="L71" s="2">
        <f t="shared" si="5"/>
        <v>0</v>
      </c>
      <c r="M71" s="141">
        <f t="shared" si="3"/>
        <v>0</v>
      </c>
    </row>
    <row r="72" spans="1:14" x14ac:dyDescent="0.25">
      <c r="A72" s="10">
        <v>44091</v>
      </c>
      <c r="B72" s="22"/>
      <c r="C72" s="17" t="s">
        <v>36</v>
      </c>
      <c r="D72" s="22" t="s">
        <v>42</v>
      </c>
      <c r="E72" s="11"/>
      <c r="F72" s="11">
        <v>2700000</v>
      </c>
      <c r="G72" s="2">
        <f t="shared" si="6"/>
        <v>37362899</v>
      </c>
      <c r="H72" s="2">
        <v>240000</v>
      </c>
      <c r="I72" s="40">
        <v>3000000</v>
      </c>
      <c r="J72" s="67"/>
      <c r="K72" s="11">
        <f t="shared" si="4"/>
        <v>3240000</v>
      </c>
      <c r="L72" s="2">
        <f t="shared" si="5"/>
        <v>540000</v>
      </c>
      <c r="M72" s="141">
        <f t="shared" si="3"/>
        <v>540000</v>
      </c>
    </row>
    <row r="73" spans="1:14" x14ac:dyDescent="0.25">
      <c r="A73" s="10">
        <v>44092</v>
      </c>
      <c r="B73" s="22"/>
      <c r="C73" s="17" t="s">
        <v>36</v>
      </c>
      <c r="D73" s="22" t="s">
        <v>244</v>
      </c>
      <c r="E73" s="11"/>
      <c r="F73" s="11">
        <v>700000</v>
      </c>
      <c r="G73" s="2">
        <f t="shared" si="6"/>
        <v>36662899</v>
      </c>
      <c r="H73" s="2">
        <v>120000</v>
      </c>
      <c r="I73" s="40">
        <v>720000</v>
      </c>
      <c r="J73" s="67"/>
      <c r="K73" s="11">
        <f t="shared" si="4"/>
        <v>840000</v>
      </c>
      <c r="L73" s="2">
        <f t="shared" si="5"/>
        <v>140000</v>
      </c>
      <c r="M73" s="141">
        <f t="shared" ref="M73:M136" si="7">F73*0.2</f>
        <v>140000</v>
      </c>
    </row>
    <row r="74" spans="1:14" x14ac:dyDescent="0.25">
      <c r="A74" s="10">
        <v>44095</v>
      </c>
      <c r="B74" s="22"/>
      <c r="C74" s="17" t="s">
        <v>36</v>
      </c>
      <c r="D74" s="22" t="s">
        <v>98</v>
      </c>
      <c r="E74" s="11"/>
      <c r="F74" s="11">
        <v>2460000</v>
      </c>
      <c r="G74" s="2">
        <f t="shared" si="6"/>
        <v>34202899</v>
      </c>
      <c r="H74" s="2">
        <v>408000</v>
      </c>
      <c r="I74" s="40">
        <v>2544000</v>
      </c>
      <c r="J74" s="67"/>
      <c r="K74" s="11">
        <f t="shared" si="4"/>
        <v>2952000</v>
      </c>
      <c r="L74" s="2">
        <f t="shared" si="5"/>
        <v>492000</v>
      </c>
      <c r="M74" s="141">
        <f t="shared" si="7"/>
        <v>492000</v>
      </c>
    </row>
    <row r="75" spans="1:14" x14ac:dyDescent="0.25">
      <c r="A75" s="10">
        <v>44097</v>
      </c>
      <c r="B75" s="22"/>
      <c r="C75" s="17" t="s">
        <v>36</v>
      </c>
      <c r="D75" s="22" t="s">
        <v>241</v>
      </c>
      <c r="E75" s="11"/>
      <c r="F75" s="11">
        <v>1340000</v>
      </c>
      <c r="G75" s="2">
        <f t="shared" si="6"/>
        <v>32862899</v>
      </c>
      <c r="H75" s="2">
        <v>408000</v>
      </c>
      <c r="I75" s="40">
        <v>1200000</v>
      </c>
      <c r="J75" s="67"/>
      <c r="K75" s="11">
        <f t="shared" si="4"/>
        <v>1608000</v>
      </c>
      <c r="L75" s="2">
        <f t="shared" si="5"/>
        <v>268000</v>
      </c>
      <c r="M75" s="141">
        <f t="shared" si="7"/>
        <v>268000</v>
      </c>
    </row>
    <row r="76" spans="1:14" x14ac:dyDescent="0.25">
      <c r="A76" s="10">
        <v>44100</v>
      </c>
      <c r="B76" s="22"/>
      <c r="C76" s="17" t="s">
        <v>36</v>
      </c>
      <c r="D76" s="22" t="s">
        <v>42</v>
      </c>
      <c r="E76" s="11"/>
      <c r="F76" s="11">
        <v>820000</v>
      </c>
      <c r="G76" s="2">
        <f t="shared" si="6"/>
        <v>32042899</v>
      </c>
      <c r="H76" s="2">
        <v>481000</v>
      </c>
      <c r="I76" s="40">
        <v>504500</v>
      </c>
      <c r="J76" s="67"/>
      <c r="K76" s="11">
        <f t="shared" si="4"/>
        <v>985500</v>
      </c>
      <c r="L76" s="2">
        <f t="shared" si="5"/>
        <v>165500</v>
      </c>
      <c r="M76" s="141">
        <f t="shared" si="7"/>
        <v>164000</v>
      </c>
    </row>
    <row r="77" spans="1:14" x14ac:dyDescent="0.25">
      <c r="A77" s="10">
        <v>44101</v>
      </c>
      <c r="B77" s="22"/>
      <c r="C77" s="17" t="s">
        <v>36</v>
      </c>
      <c r="D77" s="22" t="s">
        <v>225</v>
      </c>
      <c r="E77" s="11"/>
      <c r="F77" s="11">
        <v>2240000</v>
      </c>
      <c r="G77" s="2">
        <f t="shared" si="6"/>
        <v>29802899</v>
      </c>
      <c r="H77" s="2">
        <v>127000</v>
      </c>
      <c r="I77" s="40">
        <v>2561000</v>
      </c>
      <c r="J77" s="67"/>
      <c r="K77" s="11">
        <f t="shared" si="4"/>
        <v>2688000</v>
      </c>
      <c r="L77" s="2">
        <f t="shared" si="5"/>
        <v>448000</v>
      </c>
      <c r="M77" s="141">
        <f t="shared" si="7"/>
        <v>448000</v>
      </c>
    </row>
    <row r="78" spans="1:14" x14ac:dyDescent="0.25">
      <c r="A78" s="10">
        <v>44102</v>
      </c>
      <c r="B78" s="22"/>
      <c r="C78" s="17" t="s">
        <v>36</v>
      </c>
      <c r="D78" s="22" t="s">
        <v>98</v>
      </c>
      <c r="E78" s="11"/>
      <c r="F78" s="11">
        <v>4540000</v>
      </c>
      <c r="G78" s="2">
        <f t="shared" si="6"/>
        <v>25262899</v>
      </c>
      <c r="H78" s="2">
        <f>1174000+360000</f>
        <v>1534000</v>
      </c>
      <c r="I78" s="40">
        <v>3914000</v>
      </c>
      <c r="J78" s="67"/>
      <c r="K78" s="11">
        <f t="shared" si="4"/>
        <v>5448000</v>
      </c>
      <c r="L78" s="2">
        <f t="shared" si="5"/>
        <v>908000</v>
      </c>
      <c r="M78" s="141">
        <f t="shared" si="7"/>
        <v>908000</v>
      </c>
    </row>
    <row r="79" spans="1:14" x14ac:dyDescent="0.25">
      <c r="A79" s="10">
        <v>44104</v>
      </c>
      <c r="B79" s="22"/>
      <c r="C79" s="17" t="s">
        <v>36</v>
      </c>
      <c r="D79" s="22" t="s">
        <v>271</v>
      </c>
      <c r="E79" s="11"/>
      <c r="F79" s="11">
        <v>3900000</v>
      </c>
      <c r="G79" s="2">
        <f t="shared" si="6"/>
        <v>21362899</v>
      </c>
      <c r="H79" s="2">
        <v>480000</v>
      </c>
      <c r="I79" s="40">
        <v>4200000</v>
      </c>
      <c r="J79" s="67"/>
      <c r="K79" s="11">
        <f t="shared" si="4"/>
        <v>4680000</v>
      </c>
      <c r="L79" s="2">
        <f t="shared" si="5"/>
        <v>780000</v>
      </c>
      <c r="M79" s="141">
        <f t="shared" si="7"/>
        <v>780000</v>
      </c>
    </row>
    <row r="80" spans="1:14" x14ac:dyDescent="0.25">
      <c r="A80" s="10">
        <v>44106</v>
      </c>
      <c r="B80" s="22"/>
      <c r="C80" s="17" t="s">
        <v>36</v>
      </c>
      <c r="D80" s="22" t="s">
        <v>279</v>
      </c>
      <c r="E80" s="11"/>
      <c r="F80" s="11">
        <v>5220000</v>
      </c>
      <c r="G80" s="2">
        <f t="shared" si="6"/>
        <v>16142899</v>
      </c>
      <c r="H80" s="2">
        <v>1790000</v>
      </c>
      <c r="I80" s="40">
        <v>4484000</v>
      </c>
      <c r="J80" s="67"/>
      <c r="K80" s="11">
        <f t="shared" si="4"/>
        <v>6274000</v>
      </c>
      <c r="L80" s="2">
        <f t="shared" si="5"/>
        <v>1054000</v>
      </c>
      <c r="M80" s="141">
        <f t="shared" si="7"/>
        <v>1044000</v>
      </c>
    </row>
    <row r="81" spans="1:13" x14ac:dyDescent="0.25">
      <c r="A81" s="10"/>
      <c r="B81" s="22"/>
      <c r="C81" s="17" t="s">
        <v>36</v>
      </c>
      <c r="D81" s="22"/>
      <c r="E81" s="11"/>
      <c r="F81" s="11"/>
      <c r="G81" s="2">
        <f t="shared" ref="G81:G112" si="8">G80+E81-F81</f>
        <v>16142899</v>
      </c>
      <c r="H81" s="2"/>
      <c r="I81" s="40"/>
      <c r="J81" s="67"/>
      <c r="K81" s="11">
        <f t="shared" si="4"/>
        <v>0</v>
      </c>
      <c r="L81" s="2">
        <f t="shared" si="5"/>
        <v>0</v>
      </c>
      <c r="M81" s="141">
        <f t="shared" si="7"/>
        <v>0</v>
      </c>
    </row>
    <row r="82" spans="1:13" x14ac:dyDescent="0.25">
      <c r="A82" s="10"/>
      <c r="B82" s="22"/>
      <c r="C82" s="17" t="s">
        <v>36</v>
      </c>
      <c r="D82" s="22"/>
      <c r="E82" s="11"/>
      <c r="F82" s="11"/>
      <c r="G82" s="2">
        <f t="shared" si="8"/>
        <v>16142899</v>
      </c>
      <c r="H82" s="2"/>
      <c r="I82" s="40"/>
      <c r="J82" s="67"/>
      <c r="K82" s="11">
        <f t="shared" si="4"/>
        <v>0</v>
      </c>
      <c r="L82" s="2">
        <f t="shared" si="5"/>
        <v>0</v>
      </c>
      <c r="M82" s="141">
        <f t="shared" si="7"/>
        <v>0</v>
      </c>
    </row>
    <row r="83" spans="1:13" x14ac:dyDescent="0.25">
      <c r="A83" s="10"/>
      <c r="B83" s="22"/>
      <c r="C83" s="17" t="s">
        <v>36</v>
      </c>
      <c r="D83" s="22"/>
      <c r="E83" s="11"/>
      <c r="F83" s="11"/>
      <c r="G83" s="2">
        <f t="shared" si="8"/>
        <v>16142899</v>
      </c>
      <c r="H83" s="2"/>
      <c r="I83" s="40"/>
      <c r="J83" s="67"/>
      <c r="K83" s="11">
        <f t="shared" si="4"/>
        <v>0</v>
      </c>
      <c r="L83" s="2">
        <f t="shared" si="5"/>
        <v>0</v>
      </c>
      <c r="M83" s="141">
        <f t="shared" si="7"/>
        <v>0</v>
      </c>
    </row>
    <row r="84" spans="1:13" x14ac:dyDescent="0.25">
      <c r="A84" s="10"/>
      <c r="B84" s="22"/>
      <c r="C84" s="17" t="s">
        <v>36</v>
      </c>
      <c r="D84" s="22"/>
      <c r="E84" s="11"/>
      <c r="F84" s="11"/>
      <c r="G84" s="2">
        <f t="shared" si="8"/>
        <v>16142899</v>
      </c>
      <c r="H84" s="2"/>
      <c r="I84" s="40"/>
      <c r="J84" s="67"/>
      <c r="K84" s="11">
        <f t="shared" si="4"/>
        <v>0</v>
      </c>
      <c r="L84" s="2">
        <f t="shared" si="5"/>
        <v>0</v>
      </c>
      <c r="M84" s="141">
        <f t="shared" si="7"/>
        <v>0</v>
      </c>
    </row>
    <row r="85" spans="1:13" x14ac:dyDescent="0.25">
      <c r="A85" s="10"/>
      <c r="B85" s="22"/>
      <c r="C85" s="17" t="s">
        <v>36</v>
      </c>
      <c r="D85" s="22"/>
      <c r="E85" s="11"/>
      <c r="F85" s="11"/>
      <c r="G85" s="2">
        <f t="shared" si="8"/>
        <v>16142899</v>
      </c>
      <c r="H85" s="2"/>
      <c r="I85" s="40"/>
      <c r="J85" s="67"/>
      <c r="K85" s="11">
        <f t="shared" si="4"/>
        <v>0</v>
      </c>
      <c r="L85" s="2">
        <f t="shared" si="5"/>
        <v>0</v>
      </c>
      <c r="M85" s="141">
        <f t="shared" si="7"/>
        <v>0</v>
      </c>
    </row>
    <row r="86" spans="1:13" x14ac:dyDescent="0.25">
      <c r="A86" s="10"/>
      <c r="B86" s="22"/>
      <c r="C86" s="17" t="s">
        <v>36</v>
      </c>
      <c r="D86" s="22"/>
      <c r="E86" s="11"/>
      <c r="F86" s="11"/>
      <c r="G86" s="2">
        <f t="shared" si="8"/>
        <v>16142899</v>
      </c>
      <c r="H86" s="2"/>
      <c r="I86" s="40"/>
      <c r="J86" s="67"/>
      <c r="K86" s="11">
        <f t="shared" si="4"/>
        <v>0</v>
      </c>
      <c r="L86" s="2">
        <f t="shared" si="5"/>
        <v>0</v>
      </c>
      <c r="M86" s="141">
        <f t="shared" si="7"/>
        <v>0</v>
      </c>
    </row>
    <row r="87" spans="1:13" x14ac:dyDescent="0.25">
      <c r="A87" s="10"/>
      <c r="B87" s="22"/>
      <c r="C87" s="17" t="s">
        <v>36</v>
      </c>
      <c r="D87" s="22"/>
      <c r="E87" s="11"/>
      <c r="F87" s="11"/>
      <c r="G87" s="2">
        <f t="shared" si="8"/>
        <v>16142899</v>
      </c>
      <c r="H87" s="2"/>
      <c r="I87" s="40"/>
      <c r="J87" s="67"/>
      <c r="K87" s="11">
        <f t="shared" si="4"/>
        <v>0</v>
      </c>
      <c r="L87" s="2">
        <f t="shared" si="5"/>
        <v>0</v>
      </c>
      <c r="M87" s="141">
        <f t="shared" si="7"/>
        <v>0</v>
      </c>
    </row>
    <row r="88" spans="1:13" x14ac:dyDescent="0.25">
      <c r="A88" s="10"/>
      <c r="B88" s="22"/>
      <c r="C88" s="17" t="s">
        <v>36</v>
      </c>
      <c r="D88" s="22"/>
      <c r="E88" s="11"/>
      <c r="F88" s="11"/>
      <c r="G88" s="2">
        <f t="shared" si="8"/>
        <v>16142899</v>
      </c>
      <c r="H88" s="2"/>
      <c r="I88" s="40"/>
      <c r="J88" s="67"/>
      <c r="K88" s="11">
        <f t="shared" si="4"/>
        <v>0</v>
      </c>
      <c r="L88" s="2">
        <f t="shared" si="5"/>
        <v>0</v>
      </c>
      <c r="M88" s="141">
        <f t="shared" si="7"/>
        <v>0</v>
      </c>
    </row>
    <row r="89" spans="1:13" x14ac:dyDescent="0.25">
      <c r="A89" s="10"/>
      <c r="B89" s="22"/>
      <c r="C89" s="17" t="s">
        <v>36</v>
      </c>
      <c r="D89" s="22"/>
      <c r="E89" s="11"/>
      <c r="F89" s="11"/>
      <c r="G89" s="2">
        <f t="shared" si="8"/>
        <v>16142899</v>
      </c>
      <c r="H89" s="2"/>
      <c r="I89" s="40"/>
      <c r="J89" s="67"/>
      <c r="K89" s="11">
        <f t="shared" si="4"/>
        <v>0</v>
      </c>
      <c r="L89" s="2">
        <f t="shared" si="5"/>
        <v>0</v>
      </c>
      <c r="M89" s="141">
        <f t="shared" si="7"/>
        <v>0</v>
      </c>
    </row>
    <row r="90" spans="1:13" x14ac:dyDescent="0.25">
      <c r="A90" s="10"/>
      <c r="B90" s="22"/>
      <c r="C90" s="17" t="s">
        <v>36</v>
      </c>
      <c r="D90" s="22"/>
      <c r="E90" s="11"/>
      <c r="F90" s="11"/>
      <c r="G90" s="2">
        <f t="shared" si="8"/>
        <v>16142899</v>
      </c>
      <c r="H90" s="2"/>
      <c r="I90" s="40"/>
      <c r="J90" s="67"/>
      <c r="K90" s="11">
        <f t="shared" si="4"/>
        <v>0</v>
      </c>
      <c r="L90" s="2">
        <f t="shared" si="5"/>
        <v>0</v>
      </c>
      <c r="M90" s="141">
        <f t="shared" si="7"/>
        <v>0</v>
      </c>
    </row>
    <row r="91" spans="1:13" x14ac:dyDescent="0.25">
      <c r="A91" s="10"/>
      <c r="B91" s="22"/>
      <c r="C91" s="17" t="s">
        <v>36</v>
      </c>
      <c r="D91" s="22"/>
      <c r="E91" s="11"/>
      <c r="F91" s="11"/>
      <c r="G91" s="2">
        <f t="shared" si="8"/>
        <v>16142899</v>
      </c>
      <c r="H91" s="2"/>
      <c r="I91" s="40"/>
      <c r="J91" s="67"/>
      <c r="K91" s="11">
        <f t="shared" si="4"/>
        <v>0</v>
      </c>
      <c r="L91" s="2">
        <f t="shared" si="5"/>
        <v>0</v>
      </c>
      <c r="M91" s="141">
        <f t="shared" si="7"/>
        <v>0</v>
      </c>
    </row>
    <row r="92" spans="1:13" x14ac:dyDescent="0.25">
      <c r="A92" s="10"/>
      <c r="B92" s="22"/>
      <c r="C92" s="17" t="s">
        <v>36</v>
      </c>
      <c r="D92" s="22"/>
      <c r="E92" s="11"/>
      <c r="F92" s="11"/>
      <c r="G92" s="2">
        <f t="shared" si="8"/>
        <v>16142899</v>
      </c>
      <c r="H92" s="2"/>
      <c r="I92" s="40"/>
      <c r="J92" s="67"/>
      <c r="K92" s="11">
        <f t="shared" si="4"/>
        <v>0</v>
      </c>
      <c r="L92" s="2">
        <f t="shared" si="5"/>
        <v>0</v>
      </c>
      <c r="M92" s="141">
        <f t="shared" si="7"/>
        <v>0</v>
      </c>
    </row>
    <row r="93" spans="1:13" x14ac:dyDescent="0.25">
      <c r="A93" s="10"/>
      <c r="B93" s="22"/>
      <c r="C93" s="17" t="s">
        <v>36</v>
      </c>
      <c r="D93" s="22"/>
      <c r="E93" s="11"/>
      <c r="F93" s="11"/>
      <c r="G93" s="2">
        <f t="shared" si="8"/>
        <v>16142899</v>
      </c>
      <c r="H93" s="2"/>
      <c r="I93" s="40"/>
      <c r="J93" s="67"/>
      <c r="K93" s="11">
        <f t="shared" si="4"/>
        <v>0</v>
      </c>
      <c r="L93" s="2">
        <f t="shared" si="5"/>
        <v>0</v>
      </c>
      <c r="M93" s="141">
        <f t="shared" si="7"/>
        <v>0</v>
      </c>
    </row>
    <row r="94" spans="1:13" x14ac:dyDescent="0.25">
      <c r="A94" s="10"/>
      <c r="B94" s="22"/>
      <c r="C94" s="17" t="s">
        <v>36</v>
      </c>
      <c r="D94" s="22"/>
      <c r="E94" s="11"/>
      <c r="F94" s="11"/>
      <c r="G94" s="2">
        <f t="shared" si="8"/>
        <v>16142899</v>
      </c>
      <c r="H94" s="2"/>
      <c r="I94" s="40"/>
      <c r="J94" s="67"/>
      <c r="K94" s="11">
        <f t="shared" si="4"/>
        <v>0</v>
      </c>
      <c r="L94" s="2">
        <f t="shared" si="5"/>
        <v>0</v>
      </c>
      <c r="M94" s="141">
        <f t="shared" si="7"/>
        <v>0</v>
      </c>
    </row>
    <row r="95" spans="1:13" x14ac:dyDescent="0.25">
      <c r="A95" s="10"/>
      <c r="B95" s="22"/>
      <c r="C95" s="17" t="s">
        <v>36</v>
      </c>
      <c r="D95" s="22"/>
      <c r="E95" s="11"/>
      <c r="F95" s="11"/>
      <c r="G95" s="2">
        <f t="shared" si="8"/>
        <v>16142899</v>
      </c>
      <c r="H95" s="2"/>
      <c r="I95" s="40"/>
      <c r="J95" s="67"/>
      <c r="K95" s="11">
        <f t="shared" si="4"/>
        <v>0</v>
      </c>
      <c r="L95" s="2">
        <f t="shared" si="5"/>
        <v>0</v>
      </c>
      <c r="M95" s="141">
        <f t="shared" si="7"/>
        <v>0</v>
      </c>
    </row>
    <row r="96" spans="1:13" x14ac:dyDescent="0.25">
      <c r="A96" s="10"/>
      <c r="B96" s="22"/>
      <c r="C96" s="17" t="s">
        <v>36</v>
      </c>
      <c r="D96" s="22"/>
      <c r="E96" s="11"/>
      <c r="F96" s="11"/>
      <c r="G96" s="2">
        <f t="shared" si="8"/>
        <v>16142899</v>
      </c>
      <c r="H96" s="2"/>
      <c r="I96" s="40"/>
      <c r="J96" s="67"/>
      <c r="K96" s="11">
        <f t="shared" si="4"/>
        <v>0</v>
      </c>
      <c r="L96" s="2">
        <f t="shared" si="5"/>
        <v>0</v>
      </c>
      <c r="M96" s="141">
        <f t="shared" si="7"/>
        <v>0</v>
      </c>
    </row>
    <row r="97" spans="1:13" x14ac:dyDescent="0.25">
      <c r="A97" s="10"/>
      <c r="B97" s="22"/>
      <c r="C97" s="17" t="s">
        <v>36</v>
      </c>
      <c r="D97" s="22"/>
      <c r="E97" s="11"/>
      <c r="F97" s="11"/>
      <c r="G97" s="2">
        <f t="shared" si="8"/>
        <v>16142899</v>
      </c>
      <c r="H97" s="2"/>
      <c r="I97" s="40"/>
      <c r="J97" s="67"/>
      <c r="K97" s="11">
        <f t="shared" si="4"/>
        <v>0</v>
      </c>
      <c r="L97" s="2">
        <f t="shared" si="5"/>
        <v>0</v>
      </c>
      <c r="M97" s="141">
        <f t="shared" si="7"/>
        <v>0</v>
      </c>
    </row>
    <row r="98" spans="1:13" x14ac:dyDescent="0.25">
      <c r="A98" s="10"/>
      <c r="B98" s="22"/>
      <c r="C98" s="17" t="s">
        <v>36</v>
      </c>
      <c r="D98" s="22"/>
      <c r="E98" s="11"/>
      <c r="F98" s="11"/>
      <c r="G98" s="2">
        <f t="shared" si="8"/>
        <v>16142899</v>
      </c>
      <c r="H98" s="2"/>
      <c r="I98" s="40"/>
      <c r="J98" s="67"/>
      <c r="K98" s="11">
        <f t="shared" si="4"/>
        <v>0</v>
      </c>
      <c r="L98" s="2">
        <f t="shared" si="5"/>
        <v>0</v>
      </c>
      <c r="M98" s="141">
        <f t="shared" si="7"/>
        <v>0</v>
      </c>
    </row>
    <row r="99" spans="1:13" x14ac:dyDescent="0.25">
      <c r="A99" s="10"/>
      <c r="B99" s="22"/>
      <c r="C99" s="17" t="s">
        <v>36</v>
      </c>
      <c r="D99" s="22"/>
      <c r="E99" s="11"/>
      <c r="F99" s="11"/>
      <c r="G99" s="2">
        <f t="shared" si="8"/>
        <v>16142899</v>
      </c>
      <c r="H99" s="2"/>
      <c r="I99" s="40"/>
      <c r="J99" s="67"/>
      <c r="K99" s="11">
        <f t="shared" si="4"/>
        <v>0</v>
      </c>
      <c r="L99" s="2">
        <f t="shared" si="5"/>
        <v>0</v>
      </c>
      <c r="M99" s="141">
        <f t="shared" si="7"/>
        <v>0</v>
      </c>
    </row>
    <row r="100" spans="1:13" x14ac:dyDescent="0.25">
      <c r="A100" s="10"/>
      <c r="B100" s="22"/>
      <c r="C100" s="17" t="s">
        <v>36</v>
      </c>
      <c r="D100" s="22"/>
      <c r="E100" s="11"/>
      <c r="F100" s="11"/>
      <c r="G100" s="2">
        <f t="shared" si="8"/>
        <v>16142899</v>
      </c>
      <c r="H100" s="2"/>
      <c r="I100" s="40"/>
      <c r="J100" s="67"/>
      <c r="K100" s="11">
        <f t="shared" si="4"/>
        <v>0</v>
      </c>
      <c r="L100" s="2">
        <f t="shared" si="5"/>
        <v>0</v>
      </c>
      <c r="M100" s="141">
        <f t="shared" si="7"/>
        <v>0</v>
      </c>
    </row>
    <row r="101" spans="1:13" x14ac:dyDescent="0.25">
      <c r="A101" s="10"/>
      <c r="B101" s="22"/>
      <c r="C101" s="17" t="s">
        <v>36</v>
      </c>
      <c r="D101" s="22"/>
      <c r="E101" s="11"/>
      <c r="F101" s="11"/>
      <c r="G101" s="2">
        <f t="shared" si="8"/>
        <v>16142899</v>
      </c>
      <c r="H101" s="2"/>
      <c r="I101" s="40"/>
      <c r="J101" s="67"/>
      <c r="K101" s="11">
        <f t="shared" si="4"/>
        <v>0</v>
      </c>
      <c r="L101" s="2">
        <f t="shared" si="5"/>
        <v>0</v>
      </c>
      <c r="M101" s="141">
        <f t="shared" si="7"/>
        <v>0</v>
      </c>
    </row>
    <row r="102" spans="1:13" x14ac:dyDescent="0.25">
      <c r="A102" s="10"/>
      <c r="B102" s="22"/>
      <c r="C102" s="17" t="s">
        <v>36</v>
      </c>
      <c r="D102" s="22"/>
      <c r="E102" s="11"/>
      <c r="F102" s="11"/>
      <c r="G102" s="2">
        <f t="shared" si="8"/>
        <v>16142899</v>
      </c>
      <c r="H102" s="2"/>
      <c r="I102" s="40"/>
      <c r="J102" s="67"/>
      <c r="K102" s="11">
        <f t="shared" si="4"/>
        <v>0</v>
      </c>
      <c r="L102" s="2">
        <f t="shared" si="5"/>
        <v>0</v>
      </c>
      <c r="M102" s="141">
        <f t="shared" si="7"/>
        <v>0</v>
      </c>
    </row>
    <row r="103" spans="1:13" x14ac:dyDescent="0.25">
      <c r="A103" s="10"/>
      <c r="B103" s="22"/>
      <c r="C103" s="17" t="s">
        <v>36</v>
      </c>
      <c r="D103" s="22"/>
      <c r="E103" s="11"/>
      <c r="F103" s="11"/>
      <c r="G103" s="2">
        <f t="shared" si="8"/>
        <v>16142899</v>
      </c>
      <c r="H103" s="2"/>
      <c r="I103" s="40"/>
      <c r="J103" s="67"/>
      <c r="K103" s="11">
        <f t="shared" si="4"/>
        <v>0</v>
      </c>
      <c r="L103" s="2">
        <f t="shared" si="5"/>
        <v>0</v>
      </c>
      <c r="M103" s="141">
        <f t="shared" si="7"/>
        <v>0</v>
      </c>
    </row>
    <row r="104" spans="1:13" x14ac:dyDescent="0.25">
      <c r="A104" s="10"/>
      <c r="B104" s="22"/>
      <c r="C104" s="17" t="s">
        <v>36</v>
      </c>
      <c r="D104" s="22"/>
      <c r="E104" s="11"/>
      <c r="F104" s="11"/>
      <c r="G104" s="2">
        <f t="shared" si="8"/>
        <v>16142899</v>
      </c>
      <c r="H104" s="2"/>
      <c r="I104" s="40"/>
      <c r="J104" s="67"/>
      <c r="K104" s="11">
        <f t="shared" si="4"/>
        <v>0</v>
      </c>
      <c r="L104" s="2">
        <f t="shared" si="5"/>
        <v>0</v>
      </c>
      <c r="M104" s="141">
        <f t="shared" si="7"/>
        <v>0</v>
      </c>
    </row>
    <row r="105" spans="1:13" x14ac:dyDescent="0.25">
      <c r="A105" s="10"/>
      <c r="B105" s="22"/>
      <c r="C105" s="17" t="s">
        <v>36</v>
      </c>
      <c r="D105" s="22"/>
      <c r="E105" s="11"/>
      <c r="F105" s="11"/>
      <c r="G105" s="2">
        <f t="shared" si="8"/>
        <v>16142899</v>
      </c>
      <c r="H105" s="2"/>
      <c r="I105" s="40"/>
      <c r="J105" s="67"/>
      <c r="K105" s="11">
        <f t="shared" si="4"/>
        <v>0</v>
      </c>
      <c r="L105" s="2">
        <f t="shared" si="5"/>
        <v>0</v>
      </c>
      <c r="M105" s="141">
        <f t="shared" si="7"/>
        <v>0</v>
      </c>
    </row>
    <row r="106" spans="1:13" x14ac:dyDescent="0.25">
      <c r="A106" s="10"/>
      <c r="B106" s="22"/>
      <c r="C106" s="17" t="s">
        <v>36</v>
      </c>
      <c r="D106" s="22"/>
      <c r="E106" s="11"/>
      <c r="F106" s="11"/>
      <c r="G106" s="2">
        <f t="shared" si="8"/>
        <v>16142899</v>
      </c>
      <c r="H106" s="2"/>
      <c r="I106" s="40"/>
      <c r="J106" s="67"/>
      <c r="K106" s="11">
        <f t="shared" si="4"/>
        <v>0</v>
      </c>
      <c r="L106" s="2">
        <f t="shared" si="5"/>
        <v>0</v>
      </c>
      <c r="M106" s="141">
        <f t="shared" si="7"/>
        <v>0</v>
      </c>
    </row>
    <row r="107" spans="1:13" x14ac:dyDescent="0.25">
      <c r="A107" s="10"/>
      <c r="B107" s="22"/>
      <c r="C107" s="17" t="s">
        <v>36</v>
      </c>
      <c r="D107" s="22"/>
      <c r="E107" s="11"/>
      <c r="F107" s="11"/>
      <c r="G107" s="2">
        <f t="shared" si="8"/>
        <v>16142899</v>
      </c>
      <c r="H107" s="2"/>
      <c r="I107" s="40"/>
      <c r="J107" s="67"/>
      <c r="K107" s="11">
        <f t="shared" si="4"/>
        <v>0</v>
      </c>
      <c r="L107" s="2">
        <f t="shared" si="5"/>
        <v>0</v>
      </c>
      <c r="M107" s="141">
        <f t="shared" si="7"/>
        <v>0</v>
      </c>
    </row>
    <row r="108" spans="1:13" x14ac:dyDescent="0.25">
      <c r="A108" s="10"/>
      <c r="B108" s="22"/>
      <c r="C108" s="17" t="s">
        <v>36</v>
      </c>
      <c r="D108" s="22"/>
      <c r="E108" s="11"/>
      <c r="F108" s="11"/>
      <c r="G108" s="2">
        <f t="shared" si="8"/>
        <v>16142899</v>
      </c>
      <c r="H108" s="2"/>
      <c r="I108" s="40"/>
      <c r="J108" s="67"/>
      <c r="K108" s="11">
        <f t="shared" si="4"/>
        <v>0</v>
      </c>
      <c r="L108" s="2">
        <f t="shared" si="5"/>
        <v>0</v>
      </c>
      <c r="M108" s="141">
        <f t="shared" si="7"/>
        <v>0</v>
      </c>
    </row>
    <row r="109" spans="1:13" x14ac:dyDescent="0.25">
      <c r="A109" s="10"/>
      <c r="B109" s="22"/>
      <c r="C109" s="17" t="s">
        <v>36</v>
      </c>
      <c r="D109" s="22"/>
      <c r="E109" s="11"/>
      <c r="F109" s="11"/>
      <c r="G109" s="2">
        <f t="shared" si="8"/>
        <v>16142899</v>
      </c>
      <c r="H109" s="2"/>
      <c r="I109" s="40"/>
      <c r="J109" s="67"/>
      <c r="K109" s="11">
        <f t="shared" si="4"/>
        <v>0</v>
      </c>
      <c r="L109" s="2">
        <f t="shared" si="5"/>
        <v>0</v>
      </c>
      <c r="M109" s="141">
        <f t="shared" si="7"/>
        <v>0</v>
      </c>
    </row>
    <row r="110" spans="1:13" x14ac:dyDescent="0.25">
      <c r="A110" s="10"/>
      <c r="B110" s="22"/>
      <c r="C110" s="17" t="s">
        <v>36</v>
      </c>
      <c r="D110" s="22"/>
      <c r="E110" s="11"/>
      <c r="F110" s="11"/>
      <c r="G110" s="2">
        <f t="shared" si="8"/>
        <v>16142899</v>
      </c>
      <c r="H110" s="2"/>
      <c r="I110" s="40"/>
      <c r="J110" s="67"/>
      <c r="K110" s="11">
        <f t="shared" si="4"/>
        <v>0</v>
      </c>
      <c r="L110" s="2">
        <f t="shared" si="5"/>
        <v>0</v>
      </c>
      <c r="M110" s="141">
        <f t="shared" si="7"/>
        <v>0</v>
      </c>
    </row>
    <row r="111" spans="1:13" x14ac:dyDescent="0.25">
      <c r="A111" s="10"/>
      <c r="B111" s="22"/>
      <c r="C111" s="17" t="s">
        <v>36</v>
      </c>
      <c r="D111" s="22"/>
      <c r="E111" s="11"/>
      <c r="F111" s="11"/>
      <c r="G111" s="2">
        <f t="shared" si="8"/>
        <v>16142899</v>
      </c>
      <c r="H111" s="2"/>
      <c r="I111" s="40"/>
      <c r="J111" s="67"/>
      <c r="K111" s="11">
        <f t="shared" si="4"/>
        <v>0</v>
      </c>
      <c r="L111" s="2">
        <f t="shared" si="5"/>
        <v>0</v>
      </c>
      <c r="M111" s="141">
        <f t="shared" si="7"/>
        <v>0</v>
      </c>
    </row>
    <row r="112" spans="1:13" x14ac:dyDescent="0.25">
      <c r="A112" s="10"/>
      <c r="B112" s="22"/>
      <c r="C112" s="17" t="s">
        <v>36</v>
      </c>
      <c r="D112" s="22"/>
      <c r="E112" s="11"/>
      <c r="F112" s="11"/>
      <c r="G112" s="2">
        <f t="shared" si="8"/>
        <v>16142899</v>
      </c>
      <c r="H112" s="2"/>
      <c r="I112" s="40"/>
      <c r="J112" s="67"/>
      <c r="K112" s="11">
        <f t="shared" si="4"/>
        <v>0</v>
      </c>
      <c r="L112" s="2">
        <f t="shared" si="5"/>
        <v>0</v>
      </c>
      <c r="M112" s="141">
        <f t="shared" si="7"/>
        <v>0</v>
      </c>
    </row>
    <row r="113" spans="1:13" x14ac:dyDescent="0.25">
      <c r="A113" s="10"/>
      <c r="B113" s="22"/>
      <c r="C113" s="17" t="s">
        <v>36</v>
      </c>
      <c r="D113" s="22"/>
      <c r="E113" s="11"/>
      <c r="F113" s="11"/>
      <c r="G113" s="2">
        <f t="shared" ref="G113:G176" si="9">G112+E113-F113</f>
        <v>16142899</v>
      </c>
      <c r="H113" s="2"/>
      <c r="I113" s="40"/>
      <c r="J113" s="67"/>
      <c r="K113" s="11">
        <f t="shared" ref="K113:K176" si="10">H113+I113-J113</f>
        <v>0</v>
      </c>
      <c r="L113" s="2">
        <f t="shared" ref="L113:L176" si="11">H113+I113+J113-F113</f>
        <v>0</v>
      </c>
      <c r="M113" s="141">
        <f t="shared" si="7"/>
        <v>0</v>
      </c>
    </row>
    <row r="114" spans="1:13" x14ac:dyDescent="0.25">
      <c r="A114" s="10"/>
      <c r="B114" s="22"/>
      <c r="C114" s="17" t="s">
        <v>36</v>
      </c>
      <c r="D114" s="22"/>
      <c r="E114" s="11"/>
      <c r="F114" s="11"/>
      <c r="G114" s="2">
        <f t="shared" si="9"/>
        <v>16142899</v>
      </c>
      <c r="H114" s="2"/>
      <c r="I114" s="40"/>
      <c r="J114" s="67"/>
      <c r="K114" s="11">
        <f t="shared" si="10"/>
        <v>0</v>
      </c>
      <c r="L114" s="2">
        <f t="shared" si="11"/>
        <v>0</v>
      </c>
      <c r="M114" s="141">
        <f t="shared" si="7"/>
        <v>0</v>
      </c>
    </row>
    <row r="115" spans="1:13" x14ac:dyDescent="0.25">
      <c r="A115" s="10"/>
      <c r="B115" s="22"/>
      <c r="C115" s="17" t="s">
        <v>36</v>
      </c>
      <c r="D115" s="22"/>
      <c r="E115" s="11"/>
      <c r="F115" s="11"/>
      <c r="G115" s="2">
        <f t="shared" si="9"/>
        <v>16142899</v>
      </c>
      <c r="H115" s="2"/>
      <c r="I115" s="40"/>
      <c r="J115" s="67"/>
      <c r="K115" s="11">
        <f t="shared" si="10"/>
        <v>0</v>
      </c>
      <c r="L115" s="2">
        <f t="shared" si="11"/>
        <v>0</v>
      </c>
      <c r="M115" s="141">
        <f t="shared" si="7"/>
        <v>0</v>
      </c>
    </row>
    <row r="116" spans="1:13" x14ac:dyDescent="0.25">
      <c r="A116" s="10"/>
      <c r="B116" s="22"/>
      <c r="C116" s="17" t="s">
        <v>36</v>
      </c>
      <c r="D116" s="22"/>
      <c r="E116" s="11"/>
      <c r="F116" s="11"/>
      <c r="G116" s="2">
        <f t="shared" si="9"/>
        <v>16142899</v>
      </c>
      <c r="H116" s="2"/>
      <c r="I116" s="40"/>
      <c r="J116" s="67"/>
      <c r="K116" s="11">
        <f t="shared" si="10"/>
        <v>0</v>
      </c>
      <c r="L116" s="2">
        <f t="shared" si="11"/>
        <v>0</v>
      </c>
      <c r="M116" s="141">
        <f t="shared" si="7"/>
        <v>0</v>
      </c>
    </row>
    <row r="117" spans="1:13" x14ac:dyDescent="0.25">
      <c r="A117" s="10"/>
      <c r="B117" s="22"/>
      <c r="C117" s="17" t="s">
        <v>36</v>
      </c>
      <c r="D117" s="22"/>
      <c r="E117" s="11"/>
      <c r="F117" s="11"/>
      <c r="G117" s="2">
        <f t="shared" si="9"/>
        <v>16142899</v>
      </c>
      <c r="H117" s="2"/>
      <c r="I117" s="40"/>
      <c r="J117" s="67"/>
      <c r="K117" s="11">
        <f t="shared" si="10"/>
        <v>0</v>
      </c>
      <c r="L117" s="2">
        <f t="shared" si="11"/>
        <v>0</v>
      </c>
      <c r="M117" s="141">
        <f t="shared" si="7"/>
        <v>0</v>
      </c>
    </row>
    <row r="118" spans="1:13" x14ac:dyDescent="0.25">
      <c r="A118" s="10"/>
      <c r="B118" s="22"/>
      <c r="C118" s="17" t="s">
        <v>36</v>
      </c>
      <c r="D118" s="22"/>
      <c r="E118" s="11"/>
      <c r="F118" s="11"/>
      <c r="G118" s="2">
        <f t="shared" si="9"/>
        <v>16142899</v>
      </c>
      <c r="H118" s="2"/>
      <c r="I118" s="40"/>
      <c r="J118" s="67"/>
      <c r="K118" s="11">
        <f t="shared" si="10"/>
        <v>0</v>
      </c>
      <c r="L118" s="2">
        <f t="shared" si="11"/>
        <v>0</v>
      </c>
      <c r="M118" s="141">
        <f t="shared" si="7"/>
        <v>0</v>
      </c>
    </row>
    <row r="119" spans="1:13" x14ac:dyDescent="0.25">
      <c r="A119" s="10"/>
      <c r="B119" s="22"/>
      <c r="C119" s="17" t="s">
        <v>36</v>
      </c>
      <c r="D119" s="22"/>
      <c r="E119" s="11"/>
      <c r="F119" s="11"/>
      <c r="G119" s="2">
        <f t="shared" si="9"/>
        <v>16142899</v>
      </c>
      <c r="H119" s="2"/>
      <c r="I119" s="40"/>
      <c r="J119" s="67"/>
      <c r="K119" s="11">
        <f t="shared" si="10"/>
        <v>0</v>
      </c>
      <c r="L119" s="2">
        <f t="shared" si="11"/>
        <v>0</v>
      </c>
      <c r="M119" s="141">
        <f t="shared" si="7"/>
        <v>0</v>
      </c>
    </row>
    <row r="120" spans="1:13" x14ac:dyDescent="0.25">
      <c r="A120" s="10"/>
      <c r="B120" s="22"/>
      <c r="C120" s="17" t="s">
        <v>36</v>
      </c>
      <c r="D120" s="22"/>
      <c r="E120" s="11"/>
      <c r="F120" s="11"/>
      <c r="G120" s="2">
        <f t="shared" si="9"/>
        <v>16142899</v>
      </c>
      <c r="H120" s="2"/>
      <c r="I120" s="40"/>
      <c r="J120" s="67"/>
      <c r="K120" s="11">
        <f t="shared" si="10"/>
        <v>0</v>
      </c>
      <c r="L120" s="2">
        <f t="shared" si="11"/>
        <v>0</v>
      </c>
      <c r="M120" s="141">
        <f t="shared" si="7"/>
        <v>0</v>
      </c>
    </row>
    <row r="121" spans="1:13" x14ac:dyDescent="0.25">
      <c r="A121" s="10"/>
      <c r="B121" s="22"/>
      <c r="C121" s="17" t="s">
        <v>36</v>
      </c>
      <c r="D121" s="22"/>
      <c r="E121" s="11"/>
      <c r="F121" s="11"/>
      <c r="G121" s="2">
        <f t="shared" si="9"/>
        <v>16142899</v>
      </c>
      <c r="H121" s="2"/>
      <c r="I121" s="40"/>
      <c r="J121" s="67"/>
      <c r="K121" s="11">
        <f t="shared" si="10"/>
        <v>0</v>
      </c>
      <c r="L121" s="2">
        <f t="shared" si="11"/>
        <v>0</v>
      </c>
      <c r="M121" s="141">
        <f t="shared" si="7"/>
        <v>0</v>
      </c>
    </row>
    <row r="122" spans="1:13" x14ac:dyDescent="0.25">
      <c r="A122" s="10"/>
      <c r="B122" s="22"/>
      <c r="C122" s="17" t="s">
        <v>36</v>
      </c>
      <c r="D122" s="22"/>
      <c r="E122" s="11"/>
      <c r="F122" s="11"/>
      <c r="G122" s="2">
        <f t="shared" si="9"/>
        <v>16142899</v>
      </c>
      <c r="H122" s="2"/>
      <c r="I122" s="40"/>
      <c r="J122" s="67"/>
      <c r="K122" s="11">
        <f t="shared" si="10"/>
        <v>0</v>
      </c>
      <c r="L122" s="2">
        <f t="shared" si="11"/>
        <v>0</v>
      </c>
      <c r="M122" s="141">
        <f t="shared" si="7"/>
        <v>0</v>
      </c>
    </row>
    <row r="123" spans="1:13" x14ac:dyDescent="0.25">
      <c r="A123" s="10"/>
      <c r="B123" s="22"/>
      <c r="C123" s="17" t="s">
        <v>36</v>
      </c>
      <c r="D123" s="22"/>
      <c r="E123" s="11"/>
      <c r="F123" s="11"/>
      <c r="G123" s="2">
        <f t="shared" si="9"/>
        <v>16142899</v>
      </c>
      <c r="H123" s="2"/>
      <c r="I123" s="40"/>
      <c r="J123" s="67"/>
      <c r="K123" s="11">
        <f t="shared" si="10"/>
        <v>0</v>
      </c>
      <c r="L123" s="2">
        <f t="shared" si="11"/>
        <v>0</v>
      </c>
      <c r="M123" s="141">
        <f t="shared" si="7"/>
        <v>0</v>
      </c>
    </row>
    <row r="124" spans="1:13" x14ac:dyDescent="0.25">
      <c r="A124" s="10"/>
      <c r="B124" s="22"/>
      <c r="C124" s="17" t="s">
        <v>36</v>
      </c>
      <c r="D124" s="22"/>
      <c r="E124" s="11"/>
      <c r="F124" s="11"/>
      <c r="G124" s="2">
        <f t="shared" si="9"/>
        <v>16142899</v>
      </c>
      <c r="H124" s="2"/>
      <c r="I124" s="40"/>
      <c r="J124" s="67"/>
      <c r="K124" s="11">
        <f t="shared" si="10"/>
        <v>0</v>
      </c>
      <c r="L124" s="2">
        <f t="shared" si="11"/>
        <v>0</v>
      </c>
      <c r="M124" s="141">
        <f t="shared" si="7"/>
        <v>0</v>
      </c>
    </row>
    <row r="125" spans="1:13" x14ac:dyDescent="0.25">
      <c r="A125" s="10"/>
      <c r="B125" s="22"/>
      <c r="C125" s="17" t="s">
        <v>36</v>
      </c>
      <c r="D125" s="22"/>
      <c r="E125" s="11"/>
      <c r="F125" s="11"/>
      <c r="G125" s="2">
        <f t="shared" si="9"/>
        <v>16142899</v>
      </c>
      <c r="H125" s="2"/>
      <c r="I125" s="40"/>
      <c r="J125" s="67"/>
      <c r="K125" s="11">
        <f t="shared" si="10"/>
        <v>0</v>
      </c>
      <c r="L125" s="2">
        <f t="shared" si="11"/>
        <v>0</v>
      </c>
      <c r="M125" s="141">
        <f t="shared" si="7"/>
        <v>0</v>
      </c>
    </row>
    <row r="126" spans="1:13" x14ac:dyDescent="0.25">
      <c r="A126" s="10"/>
      <c r="B126" s="22"/>
      <c r="C126" s="17" t="s">
        <v>36</v>
      </c>
      <c r="D126" s="22"/>
      <c r="E126" s="11"/>
      <c r="F126" s="11"/>
      <c r="G126" s="2">
        <f t="shared" si="9"/>
        <v>16142899</v>
      </c>
      <c r="H126" s="2"/>
      <c r="I126" s="40"/>
      <c r="J126" s="67"/>
      <c r="K126" s="11">
        <f t="shared" si="10"/>
        <v>0</v>
      </c>
      <c r="L126" s="2">
        <f t="shared" si="11"/>
        <v>0</v>
      </c>
      <c r="M126" s="141">
        <f t="shared" si="7"/>
        <v>0</v>
      </c>
    </row>
    <row r="127" spans="1:13" x14ac:dyDescent="0.25">
      <c r="A127" s="10"/>
      <c r="B127" s="22"/>
      <c r="C127" s="17" t="s">
        <v>36</v>
      </c>
      <c r="D127" s="22"/>
      <c r="E127" s="11"/>
      <c r="F127" s="11"/>
      <c r="G127" s="2">
        <f t="shared" si="9"/>
        <v>16142899</v>
      </c>
      <c r="H127" s="2"/>
      <c r="I127" s="40"/>
      <c r="J127" s="67"/>
      <c r="K127" s="11">
        <f t="shared" si="10"/>
        <v>0</v>
      </c>
      <c r="L127" s="2">
        <f t="shared" si="11"/>
        <v>0</v>
      </c>
      <c r="M127" s="141">
        <f t="shared" si="7"/>
        <v>0</v>
      </c>
    </row>
    <row r="128" spans="1:13" x14ac:dyDescent="0.25">
      <c r="A128" s="10"/>
      <c r="B128" s="22"/>
      <c r="C128" s="17" t="s">
        <v>36</v>
      </c>
      <c r="D128" s="22"/>
      <c r="E128" s="11"/>
      <c r="F128" s="11"/>
      <c r="G128" s="2">
        <f t="shared" si="9"/>
        <v>16142899</v>
      </c>
      <c r="H128" s="2"/>
      <c r="I128" s="40"/>
      <c r="J128" s="67"/>
      <c r="K128" s="11">
        <f t="shared" si="10"/>
        <v>0</v>
      </c>
      <c r="L128" s="2">
        <f t="shared" si="11"/>
        <v>0</v>
      </c>
      <c r="M128" s="141">
        <f t="shared" si="7"/>
        <v>0</v>
      </c>
    </row>
    <row r="129" spans="1:13" x14ac:dyDescent="0.25">
      <c r="A129" s="10"/>
      <c r="B129" s="22"/>
      <c r="C129" s="17" t="s">
        <v>36</v>
      </c>
      <c r="D129" s="22"/>
      <c r="E129" s="11"/>
      <c r="F129" s="11"/>
      <c r="G129" s="2">
        <f t="shared" si="9"/>
        <v>16142899</v>
      </c>
      <c r="H129" s="2"/>
      <c r="I129" s="40"/>
      <c r="J129" s="67"/>
      <c r="K129" s="11">
        <f t="shared" si="10"/>
        <v>0</v>
      </c>
      <c r="L129" s="2">
        <f t="shared" si="11"/>
        <v>0</v>
      </c>
      <c r="M129" s="141">
        <f t="shared" si="7"/>
        <v>0</v>
      </c>
    </row>
    <row r="130" spans="1:13" x14ac:dyDescent="0.25">
      <c r="A130" s="10"/>
      <c r="B130" s="22"/>
      <c r="C130" s="17" t="s">
        <v>36</v>
      </c>
      <c r="D130" s="22"/>
      <c r="E130" s="11"/>
      <c r="F130" s="11"/>
      <c r="G130" s="2">
        <f t="shared" si="9"/>
        <v>16142899</v>
      </c>
      <c r="H130" s="2"/>
      <c r="I130" s="40"/>
      <c r="J130" s="67"/>
      <c r="K130" s="11">
        <f t="shared" si="10"/>
        <v>0</v>
      </c>
      <c r="L130" s="2">
        <f t="shared" si="11"/>
        <v>0</v>
      </c>
      <c r="M130" s="141">
        <f t="shared" si="7"/>
        <v>0</v>
      </c>
    </row>
    <row r="131" spans="1:13" x14ac:dyDescent="0.25">
      <c r="A131" s="10"/>
      <c r="B131" s="22"/>
      <c r="C131" s="17" t="s">
        <v>36</v>
      </c>
      <c r="D131" s="22"/>
      <c r="E131" s="11"/>
      <c r="F131" s="11"/>
      <c r="G131" s="2">
        <f t="shared" si="9"/>
        <v>16142899</v>
      </c>
      <c r="H131" s="2"/>
      <c r="I131" s="40"/>
      <c r="J131" s="67"/>
      <c r="K131" s="11">
        <f t="shared" si="10"/>
        <v>0</v>
      </c>
      <c r="L131" s="2">
        <f t="shared" si="11"/>
        <v>0</v>
      </c>
      <c r="M131" s="141">
        <f t="shared" si="7"/>
        <v>0</v>
      </c>
    </row>
    <row r="132" spans="1:13" x14ac:dyDescent="0.25">
      <c r="A132" s="10"/>
      <c r="B132" s="22"/>
      <c r="C132" s="17" t="s">
        <v>36</v>
      </c>
      <c r="D132" s="22"/>
      <c r="E132" s="11"/>
      <c r="F132" s="11"/>
      <c r="G132" s="2">
        <f t="shared" si="9"/>
        <v>16142899</v>
      </c>
      <c r="H132" s="2"/>
      <c r="I132" s="40"/>
      <c r="J132" s="67"/>
      <c r="K132" s="11">
        <f t="shared" si="10"/>
        <v>0</v>
      </c>
      <c r="L132" s="2">
        <f t="shared" si="11"/>
        <v>0</v>
      </c>
      <c r="M132" s="141">
        <f t="shared" si="7"/>
        <v>0</v>
      </c>
    </row>
    <row r="133" spans="1:13" x14ac:dyDescent="0.25">
      <c r="A133" s="10"/>
      <c r="B133" s="22"/>
      <c r="C133" s="17" t="s">
        <v>36</v>
      </c>
      <c r="D133" s="22"/>
      <c r="E133" s="11"/>
      <c r="F133" s="11"/>
      <c r="G133" s="2">
        <f t="shared" si="9"/>
        <v>16142899</v>
      </c>
      <c r="H133" s="2"/>
      <c r="I133" s="40"/>
      <c r="J133" s="67"/>
      <c r="K133" s="11">
        <f t="shared" si="10"/>
        <v>0</v>
      </c>
      <c r="L133" s="2">
        <f t="shared" si="11"/>
        <v>0</v>
      </c>
      <c r="M133" s="141">
        <f t="shared" si="7"/>
        <v>0</v>
      </c>
    </row>
    <row r="134" spans="1:13" x14ac:dyDescent="0.25">
      <c r="A134" s="10"/>
      <c r="B134" s="22"/>
      <c r="C134" s="17" t="s">
        <v>36</v>
      </c>
      <c r="D134" s="22"/>
      <c r="E134" s="11"/>
      <c r="F134" s="11"/>
      <c r="G134" s="2">
        <f t="shared" si="9"/>
        <v>16142899</v>
      </c>
      <c r="H134" s="2"/>
      <c r="I134" s="40"/>
      <c r="J134" s="67"/>
      <c r="K134" s="11">
        <f t="shared" si="10"/>
        <v>0</v>
      </c>
      <c r="L134" s="2">
        <f t="shared" si="11"/>
        <v>0</v>
      </c>
      <c r="M134" s="141">
        <f t="shared" si="7"/>
        <v>0</v>
      </c>
    </row>
    <row r="135" spans="1:13" x14ac:dyDescent="0.25">
      <c r="A135" s="10"/>
      <c r="B135" s="22"/>
      <c r="C135" s="17" t="s">
        <v>36</v>
      </c>
      <c r="D135" s="22"/>
      <c r="E135" s="11"/>
      <c r="F135" s="11"/>
      <c r="G135" s="2">
        <f t="shared" si="9"/>
        <v>16142899</v>
      </c>
      <c r="H135" s="2"/>
      <c r="I135" s="40"/>
      <c r="J135" s="67"/>
      <c r="K135" s="11">
        <f t="shared" si="10"/>
        <v>0</v>
      </c>
      <c r="L135" s="2">
        <f t="shared" si="11"/>
        <v>0</v>
      </c>
      <c r="M135" s="141">
        <f t="shared" si="7"/>
        <v>0</v>
      </c>
    </row>
    <row r="136" spans="1:13" x14ac:dyDescent="0.25">
      <c r="A136" s="10"/>
      <c r="B136" s="22"/>
      <c r="C136" s="17" t="s">
        <v>36</v>
      </c>
      <c r="D136" s="22"/>
      <c r="E136" s="11"/>
      <c r="F136" s="11"/>
      <c r="G136" s="2">
        <f t="shared" si="9"/>
        <v>16142899</v>
      </c>
      <c r="H136" s="2"/>
      <c r="I136" s="40"/>
      <c r="J136" s="67"/>
      <c r="K136" s="11">
        <f t="shared" si="10"/>
        <v>0</v>
      </c>
      <c r="L136" s="2">
        <f t="shared" si="11"/>
        <v>0</v>
      </c>
      <c r="M136" s="141">
        <f t="shared" si="7"/>
        <v>0</v>
      </c>
    </row>
    <row r="137" spans="1:13" x14ac:dyDescent="0.25">
      <c r="A137" s="10"/>
      <c r="B137" s="22"/>
      <c r="C137" s="17" t="s">
        <v>36</v>
      </c>
      <c r="D137" s="22"/>
      <c r="E137" s="11"/>
      <c r="F137" s="11"/>
      <c r="G137" s="2">
        <f t="shared" si="9"/>
        <v>16142899</v>
      </c>
      <c r="H137" s="2"/>
      <c r="I137" s="40"/>
      <c r="J137" s="67"/>
      <c r="K137" s="11">
        <f t="shared" si="10"/>
        <v>0</v>
      </c>
      <c r="L137" s="2">
        <f t="shared" si="11"/>
        <v>0</v>
      </c>
      <c r="M137" s="141">
        <f t="shared" ref="M137:M200" si="12">F137*0.2</f>
        <v>0</v>
      </c>
    </row>
    <row r="138" spans="1:13" x14ac:dyDescent="0.25">
      <c r="A138" s="10"/>
      <c r="B138" s="22"/>
      <c r="C138" s="17" t="s">
        <v>36</v>
      </c>
      <c r="D138" s="22"/>
      <c r="E138" s="11"/>
      <c r="F138" s="11"/>
      <c r="G138" s="2">
        <f t="shared" si="9"/>
        <v>16142899</v>
      </c>
      <c r="H138" s="2"/>
      <c r="I138" s="40"/>
      <c r="J138" s="67"/>
      <c r="K138" s="11">
        <f t="shared" si="10"/>
        <v>0</v>
      </c>
      <c r="L138" s="2">
        <f t="shared" si="11"/>
        <v>0</v>
      </c>
      <c r="M138" s="141">
        <f t="shared" si="12"/>
        <v>0</v>
      </c>
    </row>
    <row r="139" spans="1:13" x14ac:dyDescent="0.25">
      <c r="A139" s="10"/>
      <c r="B139" s="22"/>
      <c r="C139" s="17" t="s">
        <v>36</v>
      </c>
      <c r="D139" s="22"/>
      <c r="E139" s="11"/>
      <c r="F139" s="11"/>
      <c r="G139" s="2">
        <f t="shared" si="9"/>
        <v>16142899</v>
      </c>
      <c r="H139" s="2"/>
      <c r="I139" s="40"/>
      <c r="J139" s="67"/>
      <c r="K139" s="11">
        <f t="shared" si="10"/>
        <v>0</v>
      </c>
      <c r="L139" s="2">
        <f t="shared" si="11"/>
        <v>0</v>
      </c>
      <c r="M139" s="141">
        <f t="shared" si="12"/>
        <v>0</v>
      </c>
    </row>
    <row r="140" spans="1:13" x14ac:dyDescent="0.25">
      <c r="A140" s="10"/>
      <c r="B140" s="22"/>
      <c r="C140" s="17" t="s">
        <v>36</v>
      </c>
      <c r="D140" s="22"/>
      <c r="E140" s="11"/>
      <c r="F140" s="11"/>
      <c r="G140" s="2">
        <f t="shared" si="9"/>
        <v>16142899</v>
      </c>
      <c r="H140" s="2"/>
      <c r="I140" s="40"/>
      <c r="J140" s="67"/>
      <c r="K140" s="11">
        <f t="shared" si="10"/>
        <v>0</v>
      </c>
      <c r="L140" s="2">
        <f t="shared" si="11"/>
        <v>0</v>
      </c>
      <c r="M140" s="141">
        <f t="shared" si="12"/>
        <v>0</v>
      </c>
    </row>
    <row r="141" spans="1:13" x14ac:dyDescent="0.25">
      <c r="A141" s="10"/>
      <c r="B141" s="22"/>
      <c r="C141" s="17" t="s">
        <v>36</v>
      </c>
      <c r="D141" s="22"/>
      <c r="E141" s="11"/>
      <c r="F141" s="11"/>
      <c r="G141" s="2">
        <f t="shared" si="9"/>
        <v>16142899</v>
      </c>
      <c r="H141" s="2"/>
      <c r="I141" s="40"/>
      <c r="J141" s="67"/>
      <c r="K141" s="11">
        <f t="shared" si="10"/>
        <v>0</v>
      </c>
      <c r="L141" s="2">
        <f t="shared" si="11"/>
        <v>0</v>
      </c>
      <c r="M141" s="141">
        <f t="shared" si="12"/>
        <v>0</v>
      </c>
    </row>
    <row r="142" spans="1:13" x14ac:dyDescent="0.25">
      <c r="A142" s="10"/>
      <c r="B142" s="22"/>
      <c r="C142" s="17" t="s">
        <v>36</v>
      </c>
      <c r="D142" s="22"/>
      <c r="E142" s="11"/>
      <c r="F142" s="11"/>
      <c r="G142" s="2">
        <f t="shared" si="9"/>
        <v>16142899</v>
      </c>
      <c r="H142" s="2"/>
      <c r="I142" s="40"/>
      <c r="J142" s="67"/>
      <c r="K142" s="11">
        <f t="shared" si="10"/>
        <v>0</v>
      </c>
      <c r="L142" s="2">
        <f t="shared" si="11"/>
        <v>0</v>
      </c>
      <c r="M142" s="141">
        <f t="shared" si="12"/>
        <v>0</v>
      </c>
    </row>
    <row r="143" spans="1:13" x14ac:dyDescent="0.25">
      <c r="A143" s="10"/>
      <c r="B143" s="22"/>
      <c r="C143" s="17" t="s">
        <v>36</v>
      </c>
      <c r="D143" s="22"/>
      <c r="E143" s="11"/>
      <c r="F143" s="11"/>
      <c r="G143" s="2">
        <f t="shared" si="9"/>
        <v>16142899</v>
      </c>
      <c r="H143" s="2"/>
      <c r="I143" s="40"/>
      <c r="J143" s="67"/>
      <c r="K143" s="11">
        <f>H143+I143</f>
        <v>0</v>
      </c>
      <c r="L143" s="2">
        <f>K143-F143</f>
        <v>0</v>
      </c>
      <c r="M143" s="141">
        <f t="shared" si="12"/>
        <v>0</v>
      </c>
    </row>
    <row r="144" spans="1:13" x14ac:dyDescent="0.25">
      <c r="A144" s="10"/>
      <c r="B144" s="22"/>
      <c r="C144" s="17" t="s">
        <v>36</v>
      </c>
      <c r="D144" s="22"/>
      <c r="E144" s="11"/>
      <c r="F144" s="11"/>
      <c r="G144" s="2">
        <f t="shared" si="9"/>
        <v>16142899</v>
      </c>
      <c r="H144" s="2"/>
      <c r="I144" s="40"/>
      <c r="J144" s="67"/>
      <c r="K144" s="11">
        <f t="shared" si="10"/>
        <v>0</v>
      </c>
      <c r="L144" s="2">
        <f t="shared" si="11"/>
        <v>0</v>
      </c>
      <c r="M144" s="141">
        <f t="shared" si="12"/>
        <v>0</v>
      </c>
    </row>
    <row r="145" spans="1:15" x14ac:dyDescent="0.25">
      <c r="A145" s="10"/>
      <c r="B145" s="22"/>
      <c r="C145" s="17" t="s">
        <v>36</v>
      </c>
      <c r="D145" s="22"/>
      <c r="E145" s="11"/>
      <c r="F145" s="11"/>
      <c r="G145" s="2">
        <f t="shared" si="9"/>
        <v>16142899</v>
      </c>
      <c r="H145" s="2"/>
      <c r="I145" s="40"/>
      <c r="J145" s="67"/>
      <c r="K145" s="11">
        <f t="shared" si="10"/>
        <v>0</v>
      </c>
      <c r="L145" s="2">
        <f t="shared" si="11"/>
        <v>0</v>
      </c>
      <c r="M145" s="141">
        <f t="shared" si="12"/>
        <v>0</v>
      </c>
    </row>
    <row r="146" spans="1:15" x14ac:dyDescent="0.25">
      <c r="A146" s="10"/>
      <c r="B146" s="22"/>
      <c r="C146" s="17" t="s">
        <v>36</v>
      </c>
      <c r="D146" s="22"/>
      <c r="E146" s="11"/>
      <c r="F146" s="11"/>
      <c r="G146" s="2">
        <f t="shared" si="9"/>
        <v>16142899</v>
      </c>
      <c r="H146" s="2"/>
      <c r="I146" s="40"/>
      <c r="J146" s="67"/>
      <c r="K146" s="11">
        <f t="shared" si="10"/>
        <v>0</v>
      </c>
      <c r="L146" s="2">
        <f t="shared" si="11"/>
        <v>0</v>
      </c>
      <c r="M146" s="141">
        <f t="shared" si="12"/>
        <v>0</v>
      </c>
    </row>
    <row r="147" spans="1:15" x14ac:dyDescent="0.25">
      <c r="A147" s="10"/>
      <c r="B147" s="22"/>
      <c r="C147" s="17" t="s">
        <v>36</v>
      </c>
      <c r="D147" s="22"/>
      <c r="E147" s="11"/>
      <c r="F147" s="11"/>
      <c r="G147" s="2">
        <f t="shared" si="9"/>
        <v>16142899</v>
      </c>
      <c r="H147" s="2"/>
      <c r="I147" s="40"/>
      <c r="J147" s="67"/>
      <c r="K147" s="11">
        <f t="shared" si="10"/>
        <v>0</v>
      </c>
      <c r="L147" s="2">
        <f t="shared" si="11"/>
        <v>0</v>
      </c>
      <c r="M147" s="141">
        <f t="shared" si="12"/>
        <v>0</v>
      </c>
    </row>
    <row r="148" spans="1:15" x14ac:dyDescent="0.25">
      <c r="A148" s="10"/>
      <c r="B148" s="10"/>
      <c r="C148" s="17" t="s">
        <v>36</v>
      </c>
      <c r="D148" s="10"/>
      <c r="E148" s="11"/>
      <c r="F148" s="11"/>
      <c r="G148" s="2">
        <f t="shared" si="9"/>
        <v>16142899</v>
      </c>
      <c r="H148" s="2"/>
      <c r="I148" s="40"/>
      <c r="J148" s="67"/>
      <c r="K148" s="11">
        <f t="shared" si="10"/>
        <v>0</v>
      </c>
      <c r="L148" s="2">
        <f t="shared" si="11"/>
        <v>0</v>
      </c>
      <c r="M148" s="141">
        <f t="shared" si="12"/>
        <v>0</v>
      </c>
    </row>
    <row r="149" spans="1:15" x14ac:dyDescent="0.25">
      <c r="A149" s="10"/>
      <c r="B149" s="22"/>
      <c r="C149" s="17" t="s">
        <v>36</v>
      </c>
      <c r="D149" s="22"/>
      <c r="E149" s="11"/>
      <c r="F149" s="11"/>
      <c r="G149" s="2">
        <f t="shared" si="9"/>
        <v>16142899</v>
      </c>
      <c r="H149" s="2"/>
      <c r="I149" s="40"/>
      <c r="J149" s="67"/>
      <c r="K149" s="11">
        <f t="shared" si="10"/>
        <v>0</v>
      </c>
      <c r="L149" s="2">
        <f t="shared" si="11"/>
        <v>0</v>
      </c>
      <c r="M149" s="141">
        <f t="shared" si="12"/>
        <v>0</v>
      </c>
    </row>
    <row r="150" spans="1:15" x14ac:dyDescent="0.25">
      <c r="A150" s="10"/>
      <c r="B150" s="22"/>
      <c r="C150" s="17" t="s">
        <v>36</v>
      </c>
      <c r="D150" s="22"/>
      <c r="E150" s="11"/>
      <c r="F150" s="11"/>
      <c r="G150" s="2">
        <f t="shared" si="9"/>
        <v>16142899</v>
      </c>
      <c r="H150" s="2"/>
      <c r="I150" s="40"/>
      <c r="J150" s="67"/>
      <c r="K150" s="11">
        <f t="shared" si="10"/>
        <v>0</v>
      </c>
      <c r="L150" s="2">
        <f t="shared" si="11"/>
        <v>0</v>
      </c>
      <c r="M150" s="141">
        <f t="shared" si="12"/>
        <v>0</v>
      </c>
    </row>
    <row r="151" spans="1:15" x14ac:dyDescent="0.25">
      <c r="A151" s="10"/>
      <c r="B151" s="22"/>
      <c r="C151" s="17" t="s">
        <v>36</v>
      </c>
      <c r="D151" s="22"/>
      <c r="E151" s="11"/>
      <c r="F151" s="11"/>
      <c r="G151" s="2">
        <f t="shared" si="9"/>
        <v>16142899</v>
      </c>
      <c r="H151" s="2"/>
      <c r="I151" s="40"/>
      <c r="J151" s="67"/>
      <c r="K151" s="11">
        <f t="shared" si="10"/>
        <v>0</v>
      </c>
      <c r="L151" s="2">
        <f t="shared" si="11"/>
        <v>0</v>
      </c>
      <c r="M151" s="141">
        <f t="shared" si="12"/>
        <v>0</v>
      </c>
    </row>
    <row r="152" spans="1:15" x14ac:dyDescent="0.25">
      <c r="A152" s="10"/>
      <c r="B152" s="22"/>
      <c r="C152" s="17" t="s">
        <v>36</v>
      </c>
      <c r="D152" s="22"/>
      <c r="E152" s="11"/>
      <c r="F152" s="11"/>
      <c r="G152" s="2">
        <f t="shared" si="9"/>
        <v>16142899</v>
      </c>
      <c r="H152" s="2"/>
      <c r="I152" s="40"/>
      <c r="J152" s="67"/>
      <c r="K152" s="11">
        <f t="shared" si="10"/>
        <v>0</v>
      </c>
      <c r="L152" s="2">
        <f t="shared" si="11"/>
        <v>0</v>
      </c>
      <c r="M152" s="141">
        <f t="shared" si="12"/>
        <v>0</v>
      </c>
    </row>
    <row r="153" spans="1:15" x14ac:dyDescent="0.25">
      <c r="A153" s="10"/>
      <c r="B153" s="22"/>
      <c r="C153" s="17" t="s">
        <v>36</v>
      </c>
      <c r="D153" s="22"/>
      <c r="E153" s="11"/>
      <c r="F153" s="11"/>
      <c r="G153" s="2">
        <f t="shared" si="9"/>
        <v>16142899</v>
      </c>
      <c r="H153" s="2"/>
      <c r="I153" s="40"/>
      <c r="J153" s="67"/>
      <c r="K153" s="11">
        <f t="shared" si="10"/>
        <v>0</v>
      </c>
      <c r="L153" s="2">
        <f t="shared" si="11"/>
        <v>0</v>
      </c>
      <c r="M153" s="141">
        <f t="shared" si="12"/>
        <v>0</v>
      </c>
    </row>
    <row r="154" spans="1:15" x14ac:dyDescent="0.25">
      <c r="A154" s="10"/>
      <c r="B154" s="22"/>
      <c r="C154" s="17" t="s">
        <v>36</v>
      </c>
      <c r="D154" s="22"/>
      <c r="E154" s="11"/>
      <c r="F154" s="11"/>
      <c r="G154" s="2">
        <f t="shared" si="9"/>
        <v>16142899</v>
      </c>
      <c r="H154" s="2"/>
      <c r="I154" s="40"/>
      <c r="J154" s="67"/>
      <c r="K154" s="11">
        <f t="shared" si="10"/>
        <v>0</v>
      </c>
      <c r="L154" s="2">
        <f t="shared" si="11"/>
        <v>0</v>
      </c>
      <c r="M154" s="141">
        <f t="shared" si="12"/>
        <v>0</v>
      </c>
      <c r="O154" t="s">
        <v>27</v>
      </c>
    </row>
    <row r="155" spans="1:15" x14ac:dyDescent="0.25">
      <c r="A155" s="10"/>
      <c r="B155" s="22"/>
      <c r="C155" s="17" t="s">
        <v>36</v>
      </c>
      <c r="D155" s="22"/>
      <c r="E155" s="11"/>
      <c r="F155" s="11"/>
      <c r="G155" s="2">
        <f t="shared" si="9"/>
        <v>16142899</v>
      </c>
      <c r="H155" s="2"/>
      <c r="I155" s="40"/>
      <c r="J155" s="67"/>
      <c r="K155" s="11">
        <f t="shared" si="10"/>
        <v>0</v>
      </c>
      <c r="L155" s="2">
        <f t="shared" si="11"/>
        <v>0</v>
      </c>
      <c r="M155" s="141">
        <f t="shared" si="12"/>
        <v>0</v>
      </c>
    </row>
    <row r="156" spans="1:15" x14ac:dyDescent="0.25">
      <c r="A156" s="10"/>
      <c r="B156" s="22"/>
      <c r="C156" s="17" t="s">
        <v>36</v>
      </c>
      <c r="D156" s="22"/>
      <c r="E156" s="11"/>
      <c r="F156" s="11"/>
      <c r="G156" s="2">
        <f t="shared" si="9"/>
        <v>16142899</v>
      </c>
      <c r="H156" s="2"/>
      <c r="I156" s="40"/>
      <c r="J156" s="67"/>
      <c r="K156" s="11">
        <f t="shared" si="10"/>
        <v>0</v>
      </c>
      <c r="L156" s="2">
        <f t="shared" si="11"/>
        <v>0</v>
      </c>
      <c r="M156" s="141">
        <f t="shared" si="12"/>
        <v>0</v>
      </c>
    </row>
    <row r="157" spans="1:15" x14ac:dyDescent="0.25">
      <c r="A157" s="10"/>
      <c r="B157" s="22"/>
      <c r="C157" s="17" t="s">
        <v>36</v>
      </c>
      <c r="D157" s="22"/>
      <c r="E157" s="11"/>
      <c r="F157" s="11"/>
      <c r="G157" s="2">
        <f t="shared" si="9"/>
        <v>16142899</v>
      </c>
      <c r="H157" s="2"/>
      <c r="I157" s="40"/>
      <c r="J157" s="67"/>
      <c r="K157" s="11">
        <f t="shared" si="10"/>
        <v>0</v>
      </c>
      <c r="L157" s="2">
        <f t="shared" si="11"/>
        <v>0</v>
      </c>
      <c r="M157" s="141">
        <f t="shared" si="12"/>
        <v>0</v>
      </c>
    </row>
    <row r="158" spans="1:15" x14ac:dyDescent="0.25">
      <c r="A158" s="10"/>
      <c r="B158" s="22"/>
      <c r="C158" s="17" t="s">
        <v>36</v>
      </c>
      <c r="D158" s="22"/>
      <c r="E158" s="11"/>
      <c r="F158" s="11"/>
      <c r="G158" s="2">
        <f t="shared" si="9"/>
        <v>16142899</v>
      </c>
      <c r="H158" s="2"/>
      <c r="I158" s="40"/>
      <c r="J158" s="67"/>
      <c r="K158" s="11">
        <f t="shared" si="10"/>
        <v>0</v>
      </c>
      <c r="L158" s="2">
        <f t="shared" si="11"/>
        <v>0</v>
      </c>
      <c r="M158" s="141">
        <f t="shared" si="12"/>
        <v>0</v>
      </c>
    </row>
    <row r="159" spans="1:15" x14ac:dyDescent="0.25">
      <c r="A159" s="10"/>
      <c r="B159" s="22"/>
      <c r="C159" s="17" t="s">
        <v>36</v>
      </c>
      <c r="D159" s="22"/>
      <c r="E159" s="11"/>
      <c r="F159" s="11"/>
      <c r="G159" s="2">
        <f t="shared" si="9"/>
        <v>16142899</v>
      </c>
      <c r="H159" s="2"/>
      <c r="I159" s="40"/>
      <c r="J159" s="67"/>
      <c r="K159" s="11">
        <f t="shared" si="10"/>
        <v>0</v>
      </c>
      <c r="L159" s="2">
        <f t="shared" si="11"/>
        <v>0</v>
      </c>
      <c r="M159" s="141">
        <f t="shared" si="12"/>
        <v>0</v>
      </c>
    </row>
    <row r="160" spans="1:15" x14ac:dyDescent="0.25">
      <c r="A160" s="10"/>
      <c r="B160" s="22"/>
      <c r="C160" s="17" t="s">
        <v>36</v>
      </c>
      <c r="D160" s="22"/>
      <c r="E160" s="11"/>
      <c r="F160" s="11"/>
      <c r="G160" s="2">
        <f t="shared" si="9"/>
        <v>16142899</v>
      </c>
      <c r="H160" s="2"/>
      <c r="I160" s="40"/>
      <c r="J160" s="67"/>
      <c r="K160" s="11">
        <f t="shared" si="10"/>
        <v>0</v>
      </c>
      <c r="L160" s="2">
        <f t="shared" si="11"/>
        <v>0</v>
      </c>
      <c r="M160" s="141">
        <f t="shared" si="12"/>
        <v>0</v>
      </c>
    </row>
    <row r="161" spans="1:13" x14ac:dyDescent="0.25">
      <c r="A161" s="10"/>
      <c r="B161" s="22"/>
      <c r="C161" s="17" t="s">
        <v>36</v>
      </c>
      <c r="D161" s="22"/>
      <c r="E161" s="11"/>
      <c r="F161" s="11"/>
      <c r="G161" s="2">
        <f t="shared" si="9"/>
        <v>16142899</v>
      </c>
      <c r="H161" s="2"/>
      <c r="I161" s="40"/>
      <c r="J161" s="67"/>
      <c r="K161" s="11">
        <f t="shared" si="10"/>
        <v>0</v>
      </c>
      <c r="L161" s="2">
        <f t="shared" si="11"/>
        <v>0</v>
      </c>
      <c r="M161" s="141">
        <f t="shared" si="12"/>
        <v>0</v>
      </c>
    </row>
    <row r="162" spans="1:13" x14ac:dyDescent="0.25">
      <c r="A162" s="10"/>
      <c r="B162" s="22"/>
      <c r="C162" s="17" t="s">
        <v>36</v>
      </c>
      <c r="D162" s="22"/>
      <c r="E162" s="11"/>
      <c r="F162" s="11"/>
      <c r="G162" s="2">
        <f t="shared" si="9"/>
        <v>16142899</v>
      </c>
      <c r="H162" s="2"/>
      <c r="I162" s="40"/>
      <c r="J162" s="67"/>
      <c r="K162" s="11">
        <f t="shared" si="10"/>
        <v>0</v>
      </c>
      <c r="L162" s="2">
        <f t="shared" si="11"/>
        <v>0</v>
      </c>
      <c r="M162" s="141">
        <f t="shared" si="12"/>
        <v>0</v>
      </c>
    </row>
    <row r="163" spans="1:13" x14ac:dyDescent="0.25">
      <c r="A163" s="10"/>
      <c r="B163" s="22"/>
      <c r="C163" s="17" t="s">
        <v>36</v>
      </c>
      <c r="D163" s="22"/>
      <c r="E163" s="11"/>
      <c r="F163" s="11"/>
      <c r="G163" s="2">
        <f t="shared" si="9"/>
        <v>16142899</v>
      </c>
      <c r="H163" s="2"/>
      <c r="I163" s="40"/>
      <c r="J163" s="67"/>
      <c r="K163" s="11">
        <f t="shared" si="10"/>
        <v>0</v>
      </c>
      <c r="L163" s="2">
        <f t="shared" si="11"/>
        <v>0</v>
      </c>
      <c r="M163" s="141">
        <f t="shared" si="12"/>
        <v>0</v>
      </c>
    </row>
    <row r="164" spans="1:13" x14ac:dyDescent="0.25">
      <c r="A164" s="10"/>
      <c r="B164" s="22"/>
      <c r="C164" s="17" t="s">
        <v>36</v>
      </c>
      <c r="D164" s="22"/>
      <c r="E164" s="11"/>
      <c r="F164" s="11"/>
      <c r="G164" s="2">
        <f t="shared" si="9"/>
        <v>16142899</v>
      </c>
      <c r="H164" s="2"/>
      <c r="I164" s="40"/>
      <c r="J164" s="67"/>
      <c r="K164" s="11">
        <f t="shared" si="10"/>
        <v>0</v>
      </c>
      <c r="L164" s="2">
        <f t="shared" si="11"/>
        <v>0</v>
      </c>
      <c r="M164" s="141">
        <f t="shared" si="12"/>
        <v>0</v>
      </c>
    </row>
    <row r="165" spans="1:13" x14ac:dyDescent="0.25">
      <c r="A165" s="10"/>
      <c r="B165" s="22"/>
      <c r="C165" s="17" t="s">
        <v>36</v>
      </c>
      <c r="D165" s="22"/>
      <c r="E165" s="11"/>
      <c r="F165" s="11"/>
      <c r="G165" s="2">
        <f t="shared" si="9"/>
        <v>16142899</v>
      </c>
      <c r="H165" s="2"/>
      <c r="I165" s="40"/>
      <c r="J165" s="67"/>
      <c r="K165" s="11">
        <f t="shared" si="10"/>
        <v>0</v>
      </c>
      <c r="L165" s="2">
        <f t="shared" si="11"/>
        <v>0</v>
      </c>
      <c r="M165" s="141">
        <f t="shared" si="12"/>
        <v>0</v>
      </c>
    </row>
    <row r="166" spans="1:13" x14ac:dyDescent="0.25">
      <c r="A166" s="10"/>
      <c r="B166" s="22"/>
      <c r="C166" s="17" t="s">
        <v>36</v>
      </c>
      <c r="D166" s="22"/>
      <c r="E166" s="11"/>
      <c r="F166" s="11"/>
      <c r="G166" s="2">
        <f t="shared" si="9"/>
        <v>16142899</v>
      </c>
      <c r="H166" s="2"/>
      <c r="I166" s="40"/>
      <c r="J166" s="67"/>
      <c r="K166" s="11">
        <f t="shared" si="10"/>
        <v>0</v>
      </c>
      <c r="L166" s="2">
        <f t="shared" si="11"/>
        <v>0</v>
      </c>
      <c r="M166" s="141">
        <f t="shared" si="12"/>
        <v>0</v>
      </c>
    </row>
    <row r="167" spans="1:13" x14ac:dyDescent="0.25">
      <c r="A167" s="10"/>
      <c r="B167" s="22"/>
      <c r="C167" s="17" t="s">
        <v>36</v>
      </c>
      <c r="D167" s="22"/>
      <c r="E167" s="11"/>
      <c r="F167" s="11"/>
      <c r="G167" s="2">
        <f t="shared" si="9"/>
        <v>16142899</v>
      </c>
      <c r="H167" s="2"/>
      <c r="I167" s="40"/>
      <c r="J167" s="67"/>
      <c r="K167" s="11">
        <f t="shared" si="10"/>
        <v>0</v>
      </c>
      <c r="L167" s="2">
        <f t="shared" si="11"/>
        <v>0</v>
      </c>
      <c r="M167" s="141">
        <f t="shared" si="12"/>
        <v>0</v>
      </c>
    </row>
    <row r="168" spans="1:13" x14ac:dyDescent="0.25">
      <c r="A168" s="10"/>
      <c r="B168" s="22"/>
      <c r="C168" s="17" t="s">
        <v>36</v>
      </c>
      <c r="D168" s="22"/>
      <c r="E168" s="11"/>
      <c r="F168" s="11"/>
      <c r="G168" s="2">
        <f t="shared" si="9"/>
        <v>16142899</v>
      </c>
      <c r="H168" s="2"/>
      <c r="I168" s="40"/>
      <c r="J168" s="67"/>
      <c r="K168" s="11">
        <f t="shared" si="10"/>
        <v>0</v>
      </c>
      <c r="L168" s="2">
        <f t="shared" si="11"/>
        <v>0</v>
      </c>
      <c r="M168" s="141">
        <f t="shared" si="12"/>
        <v>0</v>
      </c>
    </row>
    <row r="169" spans="1:13" x14ac:dyDescent="0.25">
      <c r="A169" s="10"/>
      <c r="B169" s="22"/>
      <c r="C169" s="17" t="s">
        <v>36</v>
      </c>
      <c r="D169" s="22"/>
      <c r="E169" s="11"/>
      <c r="F169" s="11"/>
      <c r="G169" s="2">
        <f t="shared" si="9"/>
        <v>16142899</v>
      </c>
      <c r="H169" s="2"/>
      <c r="I169" s="40"/>
      <c r="J169" s="67"/>
      <c r="K169" s="11">
        <f t="shared" si="10"/>
        <v>0</v>
      </c>
      <c r="L169" s="2">
        <f t="shared" si="11"/>
        <v>0</v>
      </c>
      <c r="M169" s="141">
        <f t="shared" si="12"/>
        <v>0</v>
      </c>
    </row>
    <row r="170" spans="1:13" x14ac:dyDescent="0.25">
      <c r="A170" s="10"/>
      <c r="B170" s="22"/>
      <c r="C170" s="17" t="s">
        <v>36</v>
      </c>
      <c r="D170" s="22"/>
      <c r="E170" s="11"/>
      <c r="F170" s="11"/>
      <c r="G170" s="2">
        <f t="shared" si="9"/>
        <v>16142899</v>
      </c>
      <c r="H170" s="2"/>
      <c r="I170" s="40"/>
      <c r="J170" s="67"/>
      <c r="K170" s="11">
        <f t="shared" si="10"/>
        <v>0</v>
      </c>
      <c r="L170" s="2">
        <f t="shared" si="11"/>
        <v>0</v>
      </c>
      <c r="M170" s="141">
        <f t="shared" si="12"/>
        <v>0</v>
      </c>
    </row>
    <row r="171" spans="1:13" x14ac:dyDescent="0.25">
      <c r="A171" s="10"/>
      <c r="B171" s="22"/>
      <c r="C171" s="17" t="s">
        <v>36</v>
      </c>
      <c r="D171" s="22"/>
      <c r="E171" s="11"/>
      <c r="F171" s="11"/>
      <c r="G171" s="2">
        <f t="shared" si="9"/>
        <v>16142899</v>
      </c>
      <c r="H171" s="2"/>
      <c r="I171" s="40"/>
      <c r="J171" s="67"/>
      <c r="K171" s="11">
        <f t="shared" si="10"/>
        <v>0</v>
      </c>
      <c r="L171" s="2">
        <f t="shared" si="11"/>
        <v>0</v>
      </c>
      <c r="M171" s="141">
        <f t="shared" si="12"/>
        <v>0</v>
      </c>
    </row>
    <row r="172" spans="1:13" x14ac:dyDescent="0.25">
      <c r="A172" s="10"/>
      <c r="B172" s="22"/>
      <c r="C172" s="17" t="s">
        <v>36</v>
      </c>
      <c r="D172" s="22"/>
      <c r="E172" s="11"/>
      <c r="F172" s="11"/>
      <c r="G172" s="2">
        <f t="shared" si="9"/>
        <v>16142899</v>
      </c>
      <c r="H172" s="2"/>
      <c r="I172" s="40"/>
      <c r="J172" s="67"/>
      <c r="K172" s="11">
        <f t="shared" si="10"/>
        <v>0</v>
      </c>
      <c r="L172" s="2">
        <f t="shared" si="11"/>
        <v>0</v>
      </c>
      <c r="M172" s="141">
        <f t="shared" si="12"/>
        <v>0</v>
      </c>
    </row>
    <row r="173" spans="1:13" x14ac:dyDescent="0.25">
      <c r="A173" s="10"/>
      <c r="B173" s="22"/>
      <c r="C173" s="17" t="s">
        <v>36</v>
      </c>
      <c r="D173" s="22"/>
      <c r="E173" s="11"/>
      <c r="F173" s="11"/>
      <c r="G173" s="2">
        <f t="shared" si="9"/>
        <v>16142899</v>
      </c>
      <c r="H173" s="2"/>
      <c r="I173" s="40"/>
      <c r="J173" s="67"/>
      <c r="K173" s="11">
        <f t="shared" si="10"/>
        <v>0</v>
      </c>
      <c r="L173" s="2">
        <f t="shared" si="11"/>
        <v>0</v>
      </c>
      <c r="M173" s="141">
        <f t="shared" si="12"/>
        <v>0</v>
      </c>
    </row>
    <row r="174" spans="1:13" x14ac:dyDescent="0.25">
      <c r="A174" s="10"/>
      <c r="B174" s="22"/>
      <c r="C174" s="17" t="s">
        <v>36</v>
      </c>
      <c r="D174" s="22"/>
      <c r="E174" s="11"/>
      <c r="F174" s="11"/>
      <c r="G174" s="2">
        <f t="shared" si="9"/>
        <v>16142899</v>
      </c>
      <c r="H174" s="2"/>
      <c r="I174" s="40"/>
      <c r="J174" s="67"/>
      <c r="K174" s="11">
        <f t="shared" si="10"/>
        <v>0</v>
      </c>
      <c r="L174" s="2">
        <f t="shared" si="11"/>
        <v>0</v>
      </c>
      <c r="M174" s="141">
        <f t="shared" si="12"/>
        <v>0</v>
      </c>
    </row>
    <row r="175" spans="1:13" x14ac:dyDescent="0.25">
      <c r="A175" s="10"/>
      <c r="B175" s="22"/>
      <c r="C175" s="17" t="s">
        <v>36</v>
      </c>
      <c r="D175" s="22"/>
      <c r="E175" s="11"/>
      <c r="F175" s="11"/>
      <c r="G175" s="2">
        <f t="shared" si="9"/>
        <v>16142899</v>
      </c>
      <c r="H175" s="2"/>
      <c r="I175" s="40"/>
      <c r="J175" s="67"/>
      <c r="K175" s="11">
        <f t="shared" si="10"/>
        <v>0</v>
      </c>
      <c r="L175" s="2">
        <f t="shared" si="11"/>
        <v>0</v>
      </c>
      <c r="M175" s="141">
        <f t="shared" si="12"/>
        <v>0</v>
      </c>
    </row>
    <row r="176" spans="1:13" x14ac:dyDescent="0.25">
      <c r="A176" s="10"/>
      <c r="B176" s="22"/>
      <c r="C176" s="17" t="s">
        <v>36</v>
      </c>
      <c r="D176" s="22"/>
      <c r="E176" s="11"/>
      <c r="F176" s="11"/>
      <c r="G176" s="2">
        <f t="shared" si="9"/>
        <v>16142899</v>
      </c>
      <c r="H176" s="2"/>
      <c r="I176" s="40"/>
      <c r="J176" s="67"/>
      <c r="K176" s="11">
        <f t="shared" si="10"/>
        <v>0</v>
      </c>
      <c r="L176" s="2">
        <f t="shared" si="11"/>
        <v>0</v>
      </c>
      <c r="M176" s="141">
        <f t="shared" si="12"/>
        <v>0</v>
      </c>
    </row>
    <row r="177" spans="1:15" x14ac:dyDescent="0.25">
      <c r="A177" s="10"/>
      <c r="B177" s="22"/>
      <c r="C177" s="17" t="s">
        <v>36</v>
      </c>
      <c r="D177" s="22"/>
      <c r="E177" s="11"/>
      <c r="F177" s="11"/>
      <c r="G177" s="2">
        <f t="shared" ref="G177:G240" si="13">G176+E177-F177</f>
        <v>16142899</v>
      </c>
      <c r="H177" s="2"/>
      <c r="I177" s="40"/>
      <c r="J177" s="67"/>
      <c r="K177" s="11">
        <f t="shared" ref="K177:K240" si="14">H177+I177-J177</f>
        <v>0</v>
      </c>
      <c r="L177" s="2">
        <f t="shared" ref="L177:L240" si="15">H177+I177+J177-F177</f>
        <v>0</v>
      </c>
      <c r="M177" s="141">
        <f t="shared" si="12"/>
        <v>0</v>
      </c>
    </row>
    <row r="178" spans="1:15" x14ac:dyDescent="0.25">
      <c r="A178" s="10"/>
      <c r="B178" s="22"/>
      <c r="C178" s="17" t="s">
        <v>36</v>
      </c>
      <c r="D178" s="22"/>
      <c r="E178" s="11"/>
      <c r="F178" s="11"/>
      <c r="G178" s="2">
        <f t="shared" si="13"/>
        <v>16142899</v>
      </c>
      <c r="H178" s="2"/>
      <c r="I178" s="40"/>
      <c r="J178" s="67"/>
      <c r="K178" s="11">
        <f t="shared" si="14"/>
        <v>0</v>
      </c>
      <c r="L178" s="2">
        <f t="shared" si="15"/>
        <v>0</v>
      </c>
      <c r="M178" s="141">
        <f t="shared" si="12"/>
        <v>0</v>
      </c>
    </row>
    <row r="179" spans="1:15" x14ac:dyDescent="0.25">
      <c r="A179" s="10"/>
      <c r="B179" s="22"/>
      <c r="C179" s="17" t="s">
        <v>36</v>
      </c>
      <c r="D179" s="22"/>
      <c r="E179" s="11"/>
      <c r="F179" s="11"/>
      <c r="G179" s="2">
        <f t="shared" si="13"/>
        <v>16142899</v>
      </c>
      <c r="H179" s="2"/>
      <c r="I179" s="40"/>
      <c r="J179" s="67"/>
      <c r="K179" s="11">
        <f t="shared" si="14"/>
        <v>0</v>
      </c>
      <c r="L179" s="2">
        <f t="shared" si="15"/>
        <v>0</v>
      </c>
      <c r="M179" s="141">
        <f t="shared" si="12"/>
        <v>0</v>
      </c>
    </row>
    <row r="180" spans="1:15" x14ac:dyDescent="0.25">
      <c r="A180" s="10"/>
      <c r="B180" s="22"/>
      <c r="C180" s="17" t="s">
        <v>36</v>
      </c>
      <c r="D180" s="22"/>
      <c r="E180" s="11"/>
      <c r="F180" s="11"/>
      <c r="G180" s="2">
        <f t="shared" si="13"/>
        <v>16142899</v>
      </c>
      <c r="H180" s="2"/>
      <c r="I180" s="40"/>
      <c r="J180" s="67"/>
      <c r="K180" s="11">
        <f t="shared" si="14"/>
        <v>0</v>
      </c>
      <c r="L180" s="2">
        <f t="shared" si="15"/>
        <v>0</v>
      </c>
      <c r="M180" s="141">
        <f t="shared" si="12"/>
        <v>0</v>
      </c>
    </row>
    <row r="181" spans="1:15" x14ac:dyDescent="0.25">
      <c r="A181" s="10"/>
      <c r="B181" s="22"/>
      <c r="C181" s="17" t="s">
        <v>36</v>
      </c>
      <c r="D181" s="22"/>
      <c r="E181" s="11"/>
      <c r="F181" s="11"/>
      <c r="G181" s="2">
        <f t="shared" si="13"/>
        <v>16142899</v>
      </c>
      <c r="H181" s="2"/>
      <c r="I181" s="40"/>
      <c r="J181" s="67"/>
      <c r="K181" s="11">
        <f t="shared" si="14"/>
        <v>0</v>
      </c>
      <c r="L181" s="2">
        <f t="shared" si="15"/>
        <v>0</v>
      </c>
      <c r="M181" s="141">
        <f t="shared" si="12"/>
        <v>0</v>
      </c>
    </row>
    <row r="182" spans="1:15" x14ac:dyDescent="0.25">
      <c r="A182" s="10"/>
      <c r="B182" s="22"/>
      <c r="C182" s="17" t="s">
        <v>36</v>
      </c>
      <c r="D182" s="22"/>
      <c r="E182" s="11"/>
      <c r="F182" s="11"/>
      <c r="G182" s="2">
        <f t="shared" si="13"/>
        <v>16142899</v>
      </c>
      <c r="H182" s="2"/>
      <c r="I182" s="40"/>
      <c r="J182" s="67"/>
      <c r="K182" s="11">
        <f t="shared" si="14"/>
        <v>0</v>
      </c>
      <c r="L182" s="2">
        <f t="shared" si="15"/>
        <v>0</v>
      </c>
      <c r="M182" s="141">
        <f t="shared" si="12"/>
        <v>0</v>
      </c>
    </row>
    <row r="183" spans="1:15" x14ac:dyDescent="0.25">
      <c r="A183" s="10"/>
      <c r="B183" s="22"/>
      <c r="C183" s="17" t="s">
        <v>36</v>
      </c>
      <c r="D183" s="22"/>
      <c r="E183" s="11"/>
      <c r="F183" s="11"/>
      <c r="G183" s="2">
        <f t="shared" si="13"/>
        <v>16142899</v>
      </c>
      <c r="H183" s="2"/>
      <c r="I183" s="40"/>
      <c r="J183" s="67"/>
      <c r="K183" s="11">
        <f t="shared" si="14"/>
        <v>0</v>
      </c>
      <c r="L183" s="2">
        <f t="shared" si="15"/>
        <v>0</v>
      </c>
      <c r="M183" s="141">
        <f t="shared" si="12"/>
        <v>0</v>
      </c>
    </row>
    <row r="184" spans="1:15" x14ac:dyDescent="0.25">
      <c r="A184" s="10"/>
      <c r="B184" s="22"/>
      <c r="C184" s="17" t="s">
        <v>36</v>
      </c>
      <c r="D184" s="22"/>
      <c r="E184" s="11"/>
      <c r="F184" s="11"/>
      <c r="G184" s="2">
        <f t="shared" si="13"/>
        <v>16142899</v>
      </c>
      <c r="H184" s="2"/>
      <c r="I184" s="40"/>
      <c r="J184" s="67"/>
      <c r="K184" s="11">
        <f t="shared" si="14"/>
        <v>0</v>
      </c>
      <c r="L184" s="2">
        <f t="shared" si="15"/>
        <v>0</v>
      </c>
      <c r="M184" s="141">
        <f t="shared" si="12"/>
        <v>0</v>
      </c>
    </row>
    <row r="185" spans="1:15" x14ac:dyDescent="0.25">
      <c r="A185" s="10"/>
      <c r="B185" s="22"/>
      <c r="C185" s="17" t="s">
        <v>36</v>
      </c>
      <c r="D185" s="22"/>
      <c r="E185" s="11"/>
      <c r="F185" s="11"/>
      <c r="G185" s="2">
        <f t="shared" si="13"/>
        <v>16142899</v>
      </c>
      <c r="H185" s="2"/>
      <c r="I185" s="40"/>
      <c r="J185" s="67"/>
      <c r="K185" s="11">
        <f t="shared" si="14"/>
        <v>0</v>
      </c>
      <c r="L185" s="2">
        <f t="shared" si="15"/>
        <v>0</v>
      </c>
      <c r="M185" s="141">
        <f t="shared" si="12"/>
        <v>0</v>
      </c>
    </row>
    <row r="186" spans="1:15" x14ac:dyDescent="0.25">
      <c r="A186" s="10"/>
      <c r="B186" s="22"/>
      <c r="C186" s="17" t="s">
        <v>36</v>
      </c>
      <c r="D186" s="22"/>
      <c r="E186" s="11"/>
      <c r="F186" s="11"/>
      <c r="G186" s="2">
        <f t="shared" si="13"/>
        <v>16142899</v>
      </c>
      <c r="H186" s="2"/>
      <c r="I186" s="40"/>
      <c r="J186" s="67"/>
      <c r="K186" s="11">
        <f t="shared" si="14"/>
        <v>0</v>
      </c>
      <c r="L186" s="2">
        <f t="shared" si="15"/>
        <v>0</v>
      </c>
      <c r="M186" s="141">
        <f t="shared" si="12"/>
        <v>0</v>
      </c>
    </row>
    <row r="187" spans="1:15" x14ac:dyDescent="0.25">
      <c r="A187" s="10"/>
      <c r="B187" s="22"/>
      <c r="C187" s="17" t="s">
        <v>36</v>
      </c>
      <c r="D187" s="22"/>
      <c r="E187" s="11"/>
      <c r="F187" s="11"/>
      <c r="G187" s="2">
        <f t="shared" si="13"/>
        <v>16142899</v>
      </c>
      <c r="H187" s="2"/>
      <c r="I187" s="40"/>
      <c r="J187" s="67"/>
      <c r="K187" s="11">
        <f t="shared" si="14"/>
        <v>0</v>
      </c>
      <c r="L187" s="2">
        <f t="shared" si="15"/>
        <v>0</v>
      </c>
      <c r="M187" s="141">
        <f t="shared" si="12"/>
        <v>0</v>
      </c>
    </row>
    <row r="188" spans="1:15" x14ac:dyDescent="0.25">
      <c r="A188" s="10"/>
      <c r="B188" s="22"/>
      <c r="C188" s="17" t="s">
        <v>36</v>
      </c>
      <c r="D188" s="22"/>
      <c r="E188" s="11"/>
      <c r="F188" s="11"/>
      <c r="G188" s="2">
        <f t="shared" si="13"/>
        <v>16142899</v>
      </c>
      <c r="H188" s="2"/>
      <c r="I188" s="40"/>
      <c r="J188" s="67"/>
      <c r="K188" s="11">
        <f t="shared" si="14"/>
        <v>0</v>
      </c>
      <c r="L188" s="2">
        <f t="shared" si="15"/>
        <v>0</v>
      </c>
      <c r="M188" s="141">
        <f t="shared" si="12"/>
        <v>0</v>
      </c>
    </row>
    <row r="189" spans="1:15" x14ac:dyDescent="0.25">
      <c r="A189" s="10"/>
      <c r="B189" s="22"/>
      <c r="C189" s="17" t="s">
        <v>36</v>
      </c>
      <c r="D189" s="22"/>
      <c r="E189" s="11"/>
      <c r="F189" s="11"/>
      <c r="G189" s="2">
        <f t="shared" si="13"/>
        <v>16142899</v>
      </c>
      <c r="H189" s="2"/>
      <c r="I189" s="40"/>
      <c r="J189" s="67"/>
      <c r="K189" s="11">
        <f t="shared" si="14"/>
        <v>0</v>
      </c>
      <c r="L189" s="2">
        <f t="shared" si="15"/>
        <v>0</v>
      </c>
      <c r="M189" s="141">
        <f t="shared" si="12"/>
        <v>0</v>
      </c>
    </row>
    <row r="190" spans="1:15" x14ac:dyDescent="0.25">
      <c r="A190" s="10"/>
      <c r="B190" s="22"/>
      <c r="C190" s="17" t="s">
        <v>36</v>
      </c>
      <c r="D190" s="22"/>
      <c r="E190" s="11"/>
      <c r="F190" s="11"/>
      <c r="G190" s="2">
        <f t="shared" si="13"/>
        <v>16142899</v>
      </c>
      <c r="H190" s="2"/>
      <c r="I190" s="40"/>
      <c r="J190" s="67"/>
      <c r="K190" s="11">
        <f t="shared" si="14"/>
        <v>0</v>
      </c>
      <c r="L190" s="2">
        <f t="shared" si="15"/>
        <v>0</v>
      </c>
      <c r="M190" s="141">
        <f t="shared" si="12"/>
        <v>0</v>
      </c>
    </row>
    <row r="191" spans="1:15" x14ac:dyDescent="0.25">
      <c r="A191" s="10"/>
      <c r="B191" s="22"/>
      <c r="C191" s="17" t="s">
        <v>36</v>
      </c>
      <c r="D191" s="22"/>
      <c r="E191" s="11"/>
      <c r="F191" s="11"/>
      <c r="G191" s="2">
        <f t="shared" si="13"/>
        <v>16142899</v>
      </c>
      <c r="H191" s="2"/>
      <c r="I191" s="40"/>
      <c r="J191" s="67"/>
      <c r="K191" s="11">
        <f t="shared" si="14"/>
        <v>0</v>
      </c>
      <c r="L191" s="2">
        <f t="shared" si="15"/>
        <v>0</v>
      </c>
      <c r="M191" s="141">
        <f t="shared" si="12"/>
        <v>0</v>
      </c>
      <c r="N191" s="129"/>
      <c r="O191" s="59"/>
    </row>
    <row r="192" spans="1:15" x14ac:dyDescent="0.25">
      <c r="A192" s="10"/>
      <c r="B192" s="22"/>
      <c r="C192" s="17" t="s">
        <v>36</v>
      </c>
      <c r="D192" s="22"/>
      <c r="E192" s="11"/>
      <c r="F192" s="11"/>
      <c r="G192" s="2">
        <f t="shared" si="13"/>
        <v>16142899</v>
      </c>
      <c r="H192" s="2"/>
      <c r="I192" s="40"/>
      <c r="J192" s="67"/>
      <c r="K192" s="11">
        <f t="shared" si="14"/>
        <v>0</v>
      </c>
      <c r="L192" s="2">
        <f t="shared" si="15"/>
        <v>0</v>
      </c>
      <c r="M192" s="141">
        <f t="shared" si="12"/>
        <v>0</v>
      </c>
      <c r="N192" s="129"/>
      <c r="O192" s="59"/>
    </row>
    <row r="193" spans="1:15" x14ac:dyDescent="0.25">
      <c r="A193" s="10"/>
      <c r="B193" s="22"/>
      <c r="C193" s="17" t="s">
        <v>36</v>
      </c>
      <c r="D193" s="22"/>
      <c r="E193" s="11"/>
      <c r="F193" s="11"/>
      <c r="G193" s="2">
        <f t="shared" si="13"/>
        <v>16142899</v>
      </c>
      <c r="H193" s="2"/>
      <c r="I193" s="40"/>
      <c r="J193" s="67"/>
      <c r="K193" s="11">
        <f t="shared" si="14"/>
        <v>0</v>
      </c>
      <c r="L193" s="2">
        <f t="shared" si="15"/>
        <v>0</v>
      </c>
      <c r="M193" s="141">
        <f t="shared" si="12"/>
        <v>0</v>
      </c>
      <c r="N193" s="129"/>
      <c r="O193" s="59"/>
    </row>
    <row r="194" spans="1:15" x14ac:dyDescent="0.25">
      <c r="A194" s="10"/>
      <c r="B194" s="22"/>
      <c r="C194" s="17" t="s">
        <v>36</v>
      </c>
      <c r="D194" s="22"/>
      <c r="E194" s="11"/>
      <c r="F194" s="11"/>
      <c r="G194" s="2">
        <f t="shared" si="13"/>
        <v>16142899</v>
      </c>
      <c r="H194" s="2"/>
      <c r="I194" s="40"/>
      <c r="J194" s="67"/>
      <c r="K194" s="11">
        <f t="shared" si="14"/>
        <v>0</v>
      </c>
      <c r="L194" s="2">
        <f t="shared" si="15"/>
        <v>0</v>
      </c>
      <c r="M194" s="141">
        <f t="shared" si="12"/>
        <v>0</v>
      </c>
      <c r="N194" s="129"/>
      <c r="O194" s="59"/>
    </row>
    <row r="195" spans="1:15" x14ac:dyDescent="0.25">
      <c r="A195" s="10"/>
      <c r="B195" s="22"/>
      <c r="C195" s="17" t="s">
        <v>36</v>
      </c>
      <c r="D195" s="22"/>
      <c r="E195" s="11"/>
      <c r="F195" s="11"/>
      <c r="G195" s="2">
        <f t="shared" si="13"/>
        <v>16142899</v>
      </c>
      <c r="H195" s="2"/>
      <c r="I195" s="40"/>
      <c r="J195" s="67"/>
      <c r="K195" s="11">
        <f t="shared" si="14"/>
        <v>0</v>
      </c>
      <c r="L195" s="2">
        <f t="shared" si="15"/>
        <v>0</v>
      </c>
      <c r="M195" s="141">
        <f t="shared" si="12"/>
        <v>0</v>
      </c>
      <c r="N195" s="130"/>
      <c r="O195" s="59"/>
    </row>
    <row r="196" spans="1:15" x14ac:dyDescent="0.25">
      <c r="A196" s="10"/>
      <c r="B196" s="22"/>
      <c r="C196" s="17" t="s">
        <v>36</v>
      </c>
      <c r="D196" s="22"/>
      <c r="E196" s="11"/>
      <c r="F196" s="11"/>
      <c r="G196" s="2">
        <f t="shared" si="13"/>
        <v>16142899</v>
      </c>
      <c r="H196" s="2"/>
      <c r="I196" s="40"/>
      <c r="J196" s="67"/>
      <c r="K196" s="11">
        <f t="shared" si="14"/>
        <v>0</v>
      </c>
      <c r="L196" s="2">
        <f t="shared" si="15"/>
        <v>0</v>
      </c>
      <c r="M196" s="141">
        <f t="shared" si="12"/>
        <v>0</v>
      </c>
      <c r="N196" s="129"/>
      <c r="O196" s="59"/>
    </row>
    <row r="197" spans="1:15" x14ac:dyDescent="0.25">
      <c r="A197" s="10"/>
      <c r="B197" s="22"/>
      <c r="C197" s="17" t="s">
        <v>36</v>
      </c>
      <c r="D197" s="22"/>
      <c r="E197" s="11"/>
      <c r="F197" s="11"/>
      <c r="G197" s="2">
        <f t="shared" si="13"/>
        <v>16142899</v>
      </c>
      <c r="H197" s="2"/>
      <c r="I197" s="40"/>
      <c r="J197" s="67"/>
      <c r="K197" s="11">
        <f t="shared" si="14"/>
        <v>0</v>
      </c>
      <c r="L197" s="2">
        <f t="shared" si="15"/>
        <v>0</v>
      </c>
      <c r="M197" s="141">
        <f t="shared" si="12"/>
        <v>0</v>
      </c>
      <c r="N197" s="129"/>
      <c r="O197" s="59"/>
    </row>
    <row r="198" spans="1:15" x14ac:dyDescent="0.25">
      <c r="A198" s="10"/>
      <c r="B198" s="22"/>
      <c r="C198" s="17" t="s">
        <v>36</v>
      </c>
      <c r="D198" s="22"/>
      <c r="E198" s="11"/>
      <c r="F198" s="11"/>
      <c r="G198" s="2">
        <f t="shared" si="13"/>
        <v>16142899</v>
      </c>
      <c r="H198" s="2"/>
      <c r="I198" s="40"/>
      <c r="J198" s="67"/>
      <c r="K198" s="11">
        <f t="shared" si="14"/>
        <v>0</v>
      </c>
      <c r="L198" s="2">
        <f t="shared" si="15"/>
        <v>0</v>
      </c>
      <c r="M198" s="141">
        <f t="shared" si="12"/>
        <v>0</v>
      </c>
    </row>
    <row r="199" spans="1:15" x14ac:dyDescent="0.25">
      <c r="A199" s="10"/>
      <c r="B199" s="22"/>
      <c r="C199" s="17" t="s">
        <v>36</v>
      </c>
      <c r="D199" s="22"/>
      <c r="E199" s="11"/>
      <c r="F199" s="11"/>
      <c r="G199" s="2">
        <f t="shared" si="13"/>
        <v>16142899</v>
      </c>
      <c r="H199" s="2"/>
      <c r="I199" s="40"/>
      <c r="J199" s="67"/>
      <c r="K199" s="11">
        <f t="shared" si="14"/>
        <v>0</v>
      </c>
      <c r="L199" s="2">
        <f t="shared" si="15"/>
        <v>0</v>
      </c>
      <c r="M199" s="141">
        <f t="shared" si="12"/>
        <v>0</v>
      </c>
    </row>
    <row r="200" spans="1:15" x14ac:dyDescent="0.25">
      <c r="A200" s="10"/>
      <c r="B200" s="22"/>
      <c r="C200" s="17" t="s">
        <v>36</v>
      </c>
      <c r="D200" s="22"/>
      <c r="E200" s="11"/>
      <c r="F200" s="11"/>
      <c r="G200" s="2">
        <f t="shared" si="13"/>
        <v>16142899</v>
      </c>
      <c r="H200" s="2"/>
      <c r="I200" s="40"/>
      <c r="J200" s="67"/>
      <c r="K200" s="11">
        <f t="shared" si="14"/>
        <v>0</v>
      </c>
      <c r="L200" s="2">
        <f t="shared" si="15"/>
        <v>0</v>
      </c>
      <c r="M200" s="141">
        <f t="shared" si="12"/>
        <v>0</v>
      </c>
    </row>
    <row r="201" spans="1:15" x14ac:dyDescent="0.25">
      <c r="A201" s="10"/>
      <c r="B201" s="22"/>
      <c r="C201" s="17" t="s">
        <v>36</v>
      </c>
      <c r="D201" s="22"/>
      <c r="E201" s="11"/>
      <c r="F201" s="11"/>
      <c r="G201" s="2">
        <f t="shared" si="13"/>
        <v>16142899</v>
      </c>
      <c r="H201" s="2"/>
      <c r="I201" s="40"/>
      <c r="J201" s="67"/>
      <c r="K201" s="11">
        <f t="shared" si="14"/>
        <v>0</v>
      </c>
      <c r="L201" s="2">
        <f t="shared" si="15"/>
        <v>0</v>
      </c>
      <c r="M201" s="141">
        <f t="shared" ref="M201:M264" si="16">F201*0.2</f>
        <v>0</v>
      </c>
    </row>
    <row r="202" spans="1:15" x14ac:dyDescent="0.25">
      <c r="A202" s="10"/>
      <c r="B202" s="22"/>
      <c r="C202" s="17" t="s">
        <v>36</v>
      </c>
      <c r="D202" s="22"/>
      <c r="E202" s="11"/>
      <c r="F202" s="11"/>
      <c r="G202" s="2">
        <f t="shared" si="13"/>
        <v>16142899</v>
      </c>
      <c r="H202" s="2"/>
      <c r="I202" s="40"/>
      <c r="J202" s="67"/>
      <c r="K202" s="11">
        <f t="shared" si="14"/>
        <v>0</v>
      </c>
      <c r="L202" s="2">
        <f t="shared" si="15"/>
        <v>0</v>
      </c>
      <c r="M202" s="141">
        <f t="shared" si="16"/>
        <v>0</v>
      </c>
    </row>
    <row r="203" spans="1:15" x14ac:dyDescent="0.25">
      <c r="A203" s="10"/>
      <c r="B203" s="22"/>
      <c r="C203" s="17" t="s">
        <v>36</v>
      </c>
      <c r="D203" s="22"/>
      <c r="E203" s="11"/>
      <c r="F203" s="11"/>
      <c r="G203" s="2">
        <f t="shared" si="13"/>
        <v>16142899</v>
      </c>
      <c r="H203" s="2"/>
      <c r="I203" s="40"/>
      <c r="J203" s="67"/>
      <c r="K203" s="11">
        <f t="shared" si="14"/>
        <v>0</v>
      </c>
      <c r="L203" s="2">
        <f t="shared" si="15"/>
        <v>0</v>
      </c>
      <c r="M203" s="141">
        <f t="shared" si="16"/>
        <v>0</v>
      </c>
    </row>
    <row r="204" spans="1:15" x14ac:dyDescent="0.25">
      <c r="A204" s="10"/>
      <c r="B204" s="22"/>
      <c r="C204" s="17" t="s">
        <v>36</v>
      </c>
      <c r="D204" s="22"/>
      <c r="E204" s="11"/>
      <c r="F204" s="11"/>
      <c r="G204" s="2">
        <f t="shared" si="13"/>
        <v>16142899</v>
      </c>
      <c r="H204" s="2"/>
      <c r="I204" s="40"/>
      <c r="J204" s="67"/>
      <c r="K204" s="11">
        <f t="shared" si="14"/>
        <v>0</v>
      </c>
      <c r="L204" s="2">
        <f t="shared" si="15"/>
        <v>0</v>
      </c>
      <c r="M204" s="141">
        <f t="shared" si="16"/>
        <v>0</v>
      </c>
    </row>
    <row r="205" spans="1:15" x14ac:dyDescent="0.25">
      <c r="A205" s="10"/>
      <c r="B205" s="22"/>
      <c r="C205" s="17" t="s">
        <v>36</v>
      </c>
      <c r="D205" s="22"/>
      <c r="E205" s="11"/>
      <c r="F205" s="11"/>
      <c r="G205" s="2">
        <f t="shared" si="13"/>
        <v>16142899</v>
      </c>
      <c r="H205" s="2"/>
      <c r="I205" s="40"/>
      <c r="J205" s="67"/>
      <c r="K205" s="11">
        <f t="shared" si="14"/>
        <v>0</v>
      </c>
      <c r="L205" s="2">
        <f t="shared" si="15"/>
        <v>0</v>
      </c>
      <c r="M205" s="141">
        <f t="shared" si="16"/>
        <v>0</v>
      </c>
    </row>
    <row r="206" spans="1:15" x14ac:dyDescent="0.25">
      <c r="A206" s="10"/>
      <c r="B206" s="22"/>
      <c r="C206" s="17" t="s">
        <v>36</v>
      </c>
      <c r="D206" s="22"/>
      <c r="E206" s="11"/>
      <c r="F206" s="11"/>
      <c r="G206" s="2">
        <f t="shared" si="13"/>
        <v>16142899</v>
      </c>
      <c r="H206" s="2"/>
      <c r="I206" s="40"/>
      <c r="J206" s="67"/>
      <c r="K206" s="11">
        <f t="shared" si="14"/>
        <v>0</v>
      </c>
      <c r="L206" s="2">
        <f t="shared" si="15"/>
        <v>0</v>
      </c>
      <c r="M206" s="141">
        <f t="shared" si="16"/>
        <v>0</v>
      </c>
    </row>
    <row r="207" spans="1:15" x14ac:dyDescent="0.25">
      <c r="A207" s="10"/>
      <c r="B207" s="22"/>
      <c r="C207" s="17" t="s">
        <v>36</v>
      </c>
      <c r="D207" s="22"/>
      <c r="E207" s="11"/>
      <c r="F207" s="11"/>
      <c r="G207" s="2">
        <f t="shared" si="13"/>
        <v>16142899</v>
      </c>
      <c r="H207" s="2"/>
      <c r="I207" s="40"/>
      <c r="J207" s="67"/>
      <c r="K207" s="11">
        <f t="shared" si="14"/>
        <v>0</v>
      </c>
      <c r="L207" s="2">
        <f t="shared" si="15"/>
        <v>0</v>
      </c>
      <c r="M207" s="141">
        <f t="shared" si="16"/>
        <v>0</v>
      </c>
    </row>
    <row r="208" spans="1:15" x14ac:dyDescent="0.25">
      <c r="A208" s="10"/>
      <c r="B208" s="22"/>
      <c r="C208" s="17" t="s">
        <v>36</v>
      </c>
      <c r="D208" s="22"/>
      <c r="E208" s="11"/>
      <c r="F208" s="11"/>
      <c r="G208" s="2">
        <f t="shared" si="13"/>
        <v>16142899</v>
      </c>
      <c r="H208" s="2"/>
      <c r="I208" s="40"/>
      <c r="J208" s="67"/>
      <c r="K208" s="11">
        <f t="shared" si="14"/>
        <v>0</v>
      </c>
      <c r="L208" s="2">
        <f t="shared" si="15"/>
        <v>0</v>
      </c>
      <c r="M208" s="141">
        <f t="shared" si="16"/>
        <v>0</v>
      </c>
    </row>
    <row r="209" spans="1:13" x14ac:dyDescent="0.25">
      <c r="A209" s="10"/>
      <c r="B209" s="22"/>
      <c r="C209" s="17" t="s">
        <v>36</v>
      </c>
      <c r="D209" s="22"/>
      <c r="E209" s="11"/>
      <c r="F209" s="11"/>
      <c r="G209" s="2">
        <f t="shared" si="13"/>
        <v>16142899</v>
      </c>
      <c r="H209" s="2"/>
      <c r="I209" s="40"/>
      <c r="J209" s="67"/>
      <c r="K209" s="11">
        <f t="shared" si="14"/>
        <v>0</v>
      </c>
      <c r="L209" s="2">
        <f t="shared" si="15"/>
        <v>0</v>
      </c>
      <c r="M209" s="141">
        <f t="shared" si="16"/>
        <v>0</v>
      </c>
    </row>
    <row r="210" spans="1:13" x14ac:dyDescent="0.25">
      <c r="A210" s="10"/>
      <c r="B210" s="22"/>
      <c r="C210" s="17" t="s">
        <v>36</v>
      </c>
      <c r="D210" s="22"/>
      <c r="E210" s="11"/>
      <c r="F210" s="11"/>
      <c r="G210" s="2">
        <f t="shared" si="13"/>
        <v>16142899</v>
      </c>
      <c r="H210" s="2"/>
      <c r="I210" s="40"/>
      <c r="J210" s="67"/>
      <c r="K210" s="11">
        <f t="shared" si="14"/>
        <v>0</v>
      </c>
      <c r="L210" s="2">
        <f t="shared" si="15"/>
        <v>0</v>
      </c>
      <c r="M210" s="141">
        <f t="shared" si="16"/>
        <v>0</v>
      </c>
    </row>
    <row r="211" spans="1:13" x14ac:dyDescent="0.25">
      <c r="A211" s="10"/>
      <c r="B211" s="22"/>
      <c r="C211" s="17" t="s">
        <v>36</v>
      </c>
      <c r="D211" s="22"/>
      <c r="E211" s="11"/>
      <c r="F211" s="11"/>
      <c r="G211" s="2">
        <f t="shared" si="13"/>
        <v>16142899</v>
      </c>
      <c r="H211" s="2"/>
      <c r="I211" s="40"/>
      <c r="J211" s="67"/>
      <c r="K211" s="11">
        <f t="shared" si="14"/>
        <v>0</v>
      </c>
      <c r="L211" s="2">
        <f t="shared" si="15"/>
        <v>0</v>
      </c>
      <c r="M211" s="141">
        <f t="shared" si="16"/>
        <v>0</v>
      </c>
    </row>
    <row r="212" spans="1:13" x14ac:dyDescent="0.25">
      <c r="A212" s="10"/>
      <c r="B212" s="22"/>
      <c r="C212" s="17" t="s">
        <v>36</v>
      </c>
      <c r="D212" s="22"/>
      <c r="E212" s="11"/>
      <c r="F212" s="11"/>
      <c r="G212" s="2">
        <f t="shared" si="13"/>
        <v>16142899</v>
      </c>
      <c r="H212" s="2"/>
      <c r="I212" s="40"/>
      <c r="J212" s="67"/>
      <c r="K212" s="11">
        <f t="shared" si="14"/>
        <v>0</v>
      </c>
      <c r="L212" s="2">
        <f t="shared" si="15"/>
        <v>0</v>
      </c>
      <c r="M212" s="141">
        <f t="shared" si="16"/>
        <v>0</v>
      </c>
    </row>
    <row r="213" spans="1:13" x14ac:dyDescent="0.25">
      <c r="A213" s="10"/>
      <c r="B213" s="22"/>
      <c r="C213" s="17" t="s">
        <v>36</v>
      </c>
      <c r="D213" s="22"/>
      <c r="E213" s="11"/>
      <c r="F213" s="11"/>
      <c r="G213" s="2">
        <f t="shared" si="13"/>
        <v>16142899</v>
      </c>
      <c r="H213" s="2"/>
      <c r="I213" s="40"/>
      <c r="J213" s="67"/>
      <c r="K213" s="11">
        <f t="shared" si="14"/>
        <v>0</v>
      </c>
      <c r="L213" s="2">
        <f t="shared" si="15"/>
        <v>0</v>
      </c>
      <c r="M213" s="141">
        <f t="shared" si="16"/>
        <v>0</v>
      </c>
    </row>
    <row r="214" spans="1:13" x14ac:dyDescent="0.25">
      <c r="A214" s="10"/>
      <c r="B214" s="22"/>
      <c r="C214" s="17" t="s">
        <v>36</v>
      </c>
      <c r="D214" s="22"/>
      <c r="E214" s="11"/>
      <c r="F214" s="11"/>
      <c r="G214" s="2">
        <f t="shared" si="13"/>
        <v>16142899</v>
      </c>
      <c r="H214" s="2"/>
      <c r="I214" s="40"/>
      <c r="J214" s="67"/>
      <c r="K214" s="11">
        <f t="shared" si="14"/>
        <v>0</v>
      </c>
      <c r="L214" s="2">
        <f t="shared" si="15"/>
        <v>0</v>
      </c>
      <c r="M214" s="141">
        <f t="shared" si="16"/>
        <v>0</v>
      </c>
    </row>
    <row r="215" spans="1:13" x14ac:dyDescent="0.25">
      <c r="A215" s="10"/>
      <c r="B215" s="22"/>
      <c r="C215" s="17" t="s">
        <v>36</v>
      </c>
      <c r="D215" s="22"/>
      <c r="E215" s="11"/>
      <c r="F215" s="11"/>
      <c r="G215" s="2">
        <f t="shared" si="13"/>
        <v>16142899</v>
      </c>
      <c r="H215" s="2"/>
      <c r="I215" s="40"/>
      <c r="J215" s="67"/>
      <c r="K215" s="11">
        <f t="shared" si="14"/>
        <v>0</v>
      </c>
      <c r="L215" s="2">
        <f t="shared" si="15"/>
        <v>0</v>
      </c>
      <c r="M215" s="141">
        <f t="shared" si="16"/>
        <v>0</v>
      </c>
    </row>
    <row r="216" spans="1:13" x14ac:dyDescent="0.25">
      <c r="A216" s="10"/>
      <c r="B216" s="22"/>
      <c r="C216" s="17" t="s">
        <v>36</v>
      </c>
      <c r="D216" s="22"/>
      <c r="E216" s="11"/>
      <c r="F216" s="11"/>
      <c r="G216" s="2">
        <f t="shared" si="13"/>
        <v>16142899</v>
      </c>
      <c r="H216" s="2"/>
      <c r="I216" s="40"/>
      <c r="J216" s="67"/>
      <c r="K216" s="11">
        <f t="shared" si="14"/>
        <v>0</v>
      </c>
      <c r="L216" s="2">
        <f t="shared" si="15"/>
        <v>0</v>
      </c>
      <c r="M216" s="141">
        <f t="shared" si="16"/>
        <v>0</v>
      </c>
    </row>
    <row r="217" spans="1:13" x14ac:dyDescent="0.25">
      <c r="A217" s="10"/>
      <c r="B217" s="104"/>
      <c r="C217" s="17" t="s">
        <v>36</v>
      </c>
      <c r="D217" s="104"/>
      <c r="E217" s="11"/>
      <c r="F217" s="11"/>
      <c r="G217" s="2">
        <f t="shared" si="13"/>
        <v>16142899</v>
      </c>
      <c r="H217" s="2"/>
      <c r="I217" s="40"/>
      <c r="J217" s="67"/>
      <c r="K217" s="11">
        <f t="shared" si="14"/>
        <v>0</v>
      </c>
      <c r="L217" s="2">
        <f t="shared" si="15"/>
        <v>0</v>
      </c>
      <c r="M217" s="141">
        <f t="shared" si="16"/>
        <v>0</v>
      </c>
    </row>
    <row r="218" spans="1:13" x14ac:dyDescent="0.25">
      <c r="A218" s="10"/>
      <c r="B218" s="104"/>
      <c r="C218" s="17" t="s">
        <v>36</v>
      </c>
      <c r="D218" s="104"/>
      <c r="E218" s="11"/>
      <c r="F218" s="11"/>
      <c r="G218" s="2">
        <f t="shared" si="13"/>
        <v>16142899</v>
      </c>
      <c r="H218" s="2"/>
      <c r="I218" s="40"/>
      <c r="J218" s="67"/>
      <c r="K218" s="11">
        <f t="shared" si="14"/>
        <v>0</v>
      </c>
      <c r="L218" s="2">
        <f t="shared" si="15"/>
        <v>0</v>
      </c>
      <c r="M218" s="141">
        <f t="shared" si="16"/>
        <v>0</v>
      </c>
    </row>
    <row r="219" spans="1:13" x14ac:dyDescent="0.25">
      <c r="A219" s="10"/>
      <c r="B219" s="22"/>
      <c r="C219" s="17" t="s">
        <v>36</v>
      </c>
      <c r="D219" s="22"/>
      <c r="E219" s="11"/>
      <c r="F219" s="11"/>
      <c r="G219" s="2">
        <f t="shared" si="13"/>
        <v>16142899</v>
      </c>
      <c r="H219" s="2"/>
      <c r="I219" s="40"/>
      <c r="J219" s="67"/>
      <c r="K219" s="11">
        <f t="shared" si="14"/>
        <v>0</v>
      </c>
      <c r="L219" s="2">
        <f t="shared" si="15"/>
        <v>0</v>
      </c>
      <c r="M219" s="141">
        <f t="shared" si="16"/>
        <v>0</v>
      </c>
    </row>
    <row r="220" spans="1:13" x14ac:dyDescent="0.25">
      <c r="A220" s="10"/>
      <c r="B220" s="22"/>
      <c r="C220" s="17" t="s">
        <v>36</v>
      </c>
      <c r="D220" s="22"/>
      <c r="E220" s="11"/>
      <c r="F220" s="11"/>
      <c r="G220" s="2">
        <f t="shared" si="13"/>
        <v>16142899</v>
      </c>
      <c r="H220" s="2"/>
      <c r="I220" s="40"/>
      <c r="J220" s="67"/>
      <c r="K220" s="11">
        <f t="shared" si="14"/>
        <v>0</v>
      </c>
      <c r="L220" s="2">
        <f t="shared" si="15"/>
        <v>0</v>
      </c>
      <c r="M220" s="141">
        <f t="shared" si="16"/>
        <v>0</v>
      </c>
    </row>
    <row r="221" spans="1:13" x14ac:dyDescent="0.25">
      <c r="A221" s="10"/>
      <c r="B221" s="22"/>
      <c r="C221" s="17" t="s">
        <v>36</v>
      </c>
      <c r="D221" s="22"/>
      <c r="E221" s="11"/>
      <c r="F221" s="11"/>
      <c r="G221" s="2">
        <f t="shared" si="13"/>
        <v>16142899</v>
      </c>
      <c r="H221" s="2"/>
      <c r="I221" s="40"/>
      <c r="J221" s="67"/>
      <c r="K221" s="11">
        <f t="shared" si="14"/>
        <v>0</v>
      </c>
      <c r="L221" s="2">
        <f t="shared" si="15"/>
        <v>0</v>
      </c>
      <c r="M221" s="141">
        <f t="shared" si="16"/>
        <v>0</v>
      </c>
    </row>
    <row r="222" spans="1:13" x14ac:dyDescent="0.25">
      <c r="A222" s="10"/>
      <c r="B222" s="22"/>
      <c r="C222" s="17" t="s">
        <v>36</v>
      </c>
      <c r="D222" s="22"/>
      <c r="E222" s="11"/>
      <c r="F222" s="11"/>
      <c r="G222" s="2">
        <f t="shared" si="13"/>
        <v>16142899</v>
      </c>
      <c r="H222" s="2"/>
      <c r="I222" s="40"/>
      <c r="J222" s="67"/>
      <c r="K222" s="11">
        <f t="shared" si="14"/>
        <v>0</v>
      </c>
      <c r="L222" s="2">
        <f t="shared" si="15"/>
        <v>0</v>
      </c>
      <c r="M222" s="141">
        <f t="shared" si="16"/>
        <v>0</v>
      </c>
    </row>
    <row r="223" spans="1:13" x14ac:dyDescent="0.25">
      <c r="A223" s="10"/>
      <c r="B223" s="22"/>
      <c r="C223" s="17" t="s">
        <v>36</v>
      </c>
      <c r="D223" s="22"/>
      <c r="E223" s="11"/>
      <c r="F223" s="11"/>
      <c r="G223" s="2">
        <f t="shared" si="13"/>
        <v>16142899</v>
      </c>
      <c r="H223" s="2"/>
      <c r="I223" s="40"/>
      <c r="J223" s="67"/>
      <c r="K223" s="11">
        <f t="shared" si="14"/>
        <v>0</v>
      </c>
      <c r="L223" s="2">
        <f t="shared" si="15"/>
        <v>0</v>
      </c>
      <c r="M223" s="141">
        <f t="shared" si="16"/>
        <v>0</v>
      </c>
    </row>
    <row r="224" spans="1:13" x14ac:dyDescent="0.25">
      <c r="A224" s="10"/>
      <c r="B224" s="22"/>
      <c r="C224" s="17" t="s">
        <v>36</v>
      </c>
      <c r="D224" s="22"/>
      <c r="E224" s="11"/>
      <c r="F224" s="11"/>
      <c r="G224" s="2">
        <f t="shared" si="13"/>
        <v>16142899</v>
      </c>
      <c r="H224" s="2"/>
      <c r="I224" s="40"/>
      <c r="J224" s="67"/>
      <c r="K224" s="11">
        <f t="shared" si="14"/>
        <v>0</v>
      </c>
      <c r="L224" s="2">
        <f t="shared" si="15"/>
        <v>0</v>
      </c>
      <c r="M224" s="141">
        <f t="shared" si="16"/>
        <v>0</v>
      </c>
    </row>
    <row r="225" spans="1:13" x14ac:dyDescent="0.25">
      <c r="A225" s="10"/>
      <c r="B225" s="22"/>
      <c r="C225" s="17" t="s">
        <v>36</v>
      </c>
      <c r="D225" s="22"/>
      <c r="E225" s="11"/>
      <c r="F225" s="11"/>
      <c r="G225" s="2">
        <f t="shared" si="13"/>
        <v>16142899</v>
      </c>
      <c r="H225" s="2"/>
      <c r="I225" s="40"/>
      <c r="J225" s="67"/>
      <c r="K225" s="11">
        <f t="shared" si="14"/>
        <v>0</v>
      </c>
      <c r="L225" s="2">
        <f t="shared" si="15"/>
        <v>0</v>
      </c>
      <c r="M225" s="141">
        <f t="shared" si="16"/>
        <v>0</v>
      </c>
    </row>
    <row r="226" spans="1:13" x14ac:dyDescent="0.25">
      <c r="A226" s="10"/>
      <c r="B226" s="22"/>
      <c r="C226" s="17" t="s">
        <v>36</v>
      </c>
      <c r="D226" s="22"/>
      <c r="E226" s="11"/>
      <c r="F226" s="11"/>
      <c r="G226" s="2">
        <f t="shared" si="13"/>
        <v>16142899</v>
      </c>
      <c r="H226" s="2"/>
      <c r="I226" s="40"/>
      <c r="J226" s="67"/>
      <c r="K226" s="11">
        <f t="shared" si="14"/>
        <v>0</v>
      </c>
      <c r="L226" s="2">
        <f t="shared" si="15"/>
        <v>0</v>
      </c>
      <c r="M226" s="141">
        <f t="shared" si="16"/>
        <v>0</v>
      </c>
    </row>
    <row r="227" spans="1:13" x14ac:dyDescent="0.25">
      <c r="A227" s="10"/>
      <c r="B227" s="22"/>
      <c r="C227" s="17" t="s">
        <v>36</v>
      </c>
      <c r="D227" s="22"/>
      <c r="E227" s="11"/>
      <c r="F227" s="11"/>
      <c r="G227" s="2">
        <f t="shared" si="13"/>
        <v>16142899</v>
      </c>
      <c r="H227" s="2"/>
      <c r="I227" s="40"/>
      <c r="J227" s="67"/>
      <c r="K227" s="11">
        <f t="shared" si="14"/>
        <v>0</v>
      </c>
      <c r="L227" s="2">
        <f t="shared" si="15"/>
        <v>0</v>
      </c>
      <c r="M227" s="141">
        <f t="shared" si="16"/>
        <v>0</v>
      </c>
    </row>
    <row r="228" spans="1:13" x14ac:dyDescent="0.25">
      <c r="A228" s="10"/>
      <c r="B228" s="22"/>
      <c r="C228" s="17" t="s">
        <v>36</v>
      </c>
      <c r="D228" s="22"/>
      <c r="E228" s="11"/>
      <c r="F228" s="11"/>
      <c r="G228" s="2">
        <f t="shared" si="13"/>
        <v>16142899</v>
      </c>
      <c r="H228" s="2"/>
      <c r="I228" s="40"/>
      <c r="J228" s="67"/>
      <c r="K228" s="11">
        <f t="shared" si="14"/>
        <v>0</v>
      </c>
      <c r="L228" s="2">
        <f t="shared" si="15"/>
        <v>0</v>
      </c>
      <c r="M228" s="141">
        <f t="shared" si="16"/>
        <v>0</v>
      </c>
    </row>
    <row r="229" spans="1:13" x14ac:dyDescent="0.25">
      <c r="A229" s="10"/>
      <c r="B229" s="22"/>
      <c r="C229" s="17" t="s">
        <v>36</v>
      </c>
      <c r="D229" s="22"/>
      <c r="E229" s="11"/>
      <c r="F229" s="11"/>
      <c r="G229" s="2">
        <f t="shared" si="13"/>
        <v>16142899</v>
      </c>
      <c r="H229" s="2"/>
      <c r="I229" s="40"/>
      <c r="J229" s="67"/>
      <c r="K229" s="11">
        <f t="shared" si="14"/>
        <v>0</v>
      </c>
      <c r="L229" s="2">
        <f t="shared" si="15"/>
        <v>0</v>
      </c>
      <c r="M229" s="141">
        <f t="shared" si="16"/>
        <v>0</v>
      </c>
    </row>
    <row r="230" spans="1:13" x14ac:dyDescent="0.25">
      <c r="A230" s="10"/>
      <c r="B230" s="22"/>
      <c r="C230" s="17" t="s">
        <v>36</v>
      </c>
      <c r="D230" s="22"/>
      <c r="E230" s="11"/>
      <c r="F230" s="11"/>
      <c r="G230" s="2">
        <f t="shared" si="13"/>
        <v>16142899</v>
      </c>
      <c r="H230" s="2"/>
      <c r="I230" s="40"/>
      <c r="J230" s="67"/>
      <c r="K230" s="11">
        <f t="shared" si="14"/>
        <v>0</v>
      </c>
      <c r="L230" s="2">
        <f t="shared" si="15"/>
        <v>0</v>
      </c>
      <c r="M230" s="141">
        <f t="shared" si="16"/>
        <v>0</v>
      </c>
    </row>
    <row r="231" spans="1:13" x14ac:dyDescent="0.25">
      <c r="A231" s="10"/>
      <c r="B231" s="22"/>
      <c r="C231" s="17" t="s">
        <v>36</v>
      </c>
      <c r="D231" s="22"/>
      <c r="E231" s="11"/>
      <c r="F231" s="11"/>
      <c r="G231" s="2">
        <f t="shared" si="13"/>
        <v>16142899</v>
      </c>
      <c r="H231" s="2"/>
      <c r="I231" s="40"/>
      <c r="J231" s="67"/>
      <c r="K231" s="11">
        <f t="shared" si="14"/>
        <v>0</v>
      </c>
      <c r="L231" s="2">
        <f t="shared" si="15"/>
        <v>0</v>
      </c>
      <c r="M231" s="141">
        <f t="shared" si="16"/>
        <v>0</v>
      </c>
    </row>
    <row r="232" spans="1:13" x14ac:dyDescent="0.25">
      <c r="A232" s="10"/>
      <c r="B232" s="22"/>
      <c r="C232" s="17" t="s">
        <v>36</v>
      </c>
      <c r="D232" s="22"/>
      <c r="E232" s="11"/>
      <c r="F232" s="11"/>
      <c r="G232" s="2">
        <f t="shared" si="13"/>
        <v>16142899</v>
      </c>
      <c r="H232" s="2"/>
      <c r="I232" s="40"/>
      <c r="J232" s="67"/>
      <c r="K232" s="11">
        <f t="shared" si="14"/>
        <v>0</v>
      </c>
      <c r="L232" s="2">
        <f t="shared" si="15"/>
        <v>0</v>
      </c>
      <c r="M232" s="141">
        <f t="shared" si="16"/>
        <v>0</v>
      </c>
    </row>
    <row r="233" spans="1:13" x14ac:dyDescent="0.25">
      <c r="A233" s="10"/>
      <c r="B233" s="22"/>
      <c r="C233" s="17" t="s">
        <v>36</v>
      </c>
      <c r="D233" s="22"/>
      <c r="E233" s="11"/>
      <c r="F233" s="11"/>
      <c r="G233" s="2">
        <f t="shared" si="13"/>
        <v>16142899</v>
      </c>
      <c r="H233" s="2"/>
      <c r="I233" s="40"/>
      <c r="J233" s="67"/>
      <c r="K233" s="11">
        <f t="shared" si="14"/>
        <v>0</v>
      </c>
      <c r="L233" s="2">
        <f t="shared" si="15"/>
        <v>0</v>
      </c>
      <c r="M233" s="141">
        <f t="shared" si="16"/>
        <v>0</v>
      </c>
    </row>
    <row r="234" spans="1:13" x14ac:dyDescent="0.25">
      <c r="A234" s="10"/>
      <c r="B234" s="22"/>
      <c r="C234" s="17" t="s">
        <v>36</v>
      </c>
      <c r="D234" s="22"/>
      <c r="E234" s="11"/>
      <c r="F234" s="11"/>
      <c r="G234" s="2">
        <f t="shared" si="13"/>
        <v>16142899</v>
      </c>
      <c r="H234" s="2"/>
      <c r="I234" s="40"/>
      <c r="J234" s="67"/>
      <c r="K234" s="11">
        <f t="shared" si="14"/>
        <v>0</v>
      </c>
      <c r="L234" s="2">
        <f t="shared" si="15"/>
        <v>0</v>
      </c>
      <c r="M234" s="141">
        <f t="shared" si="16"/>
        <v>0</v>
      </c>
    </row>
    <row r="235" spans="1:13" x14ac:dyDescent="0.25">
      <c r="A235" s="10"/>
      <c r="B235" s="22"/>
      <c r="C235" s="17" t="s">
        <v>36</v>
      </c>
      <c r="D235" s="22"/>
      <c r="E235" s="11"/>
      <c r="F235" s="11"/>
      <c r="G235" s="2">
        <f t="shared" si="13"/>
        <v>16142899</v>
      </c>
      <c r="H235" s="2"/>
      <c r="I235" s="40"/>
      <c r="J235" s="67"/>
      <c r="K235" s="11">
        <f t="shared" si="14"/>
        <v>0</v>
      </c>
      <c r="L235" s="2">
        <f t="shared" si="15"/>
        <v>0</v>
      </c>
      <c r="M235" s="141">
        <f t="shared" si="16"/>
        <v>0</v>
      </c>
    </row>
    <row r="236" spans="1:13" x14ac:dyDescent="0.25">
      <c r="A236" s="10"/>
      <c r="B236" s="22"/>
      <c r="C236" s="17" t="s">
        <v>36</v>
      </c>
      <c r="D236" s="22"/>
      <c r="E236" s="11"/>
      <c r="F236" s="11"/>
      <c r="G236" s="2">
        <f t="shared" si="13"/>
        <v>16142899</v>
      </c>
      <c r="H236" s="2"/>
      <c r="I236" s="40"/>
      <c r="J236" s="67"/>
      <c r="K236" s="11">
        <f t="shared" si="14"/>
        <v>0</v>
      </c>
      <c r="L236" s="2">
        <f t="shared" si="15"/>
        <v>0</v>
      </c>
      <c r="M236" s="141">
        <f t="shared" si="16"/>
        <v>0</v>
      </c>
    </row>
    <row r="237" spans="1:13" x14ac:dyDescent="0.25">
      <c r="A237" s="10"/>
      <c r="B237" s="22"/>
      <c r="C237" s="17" t="s">
        <v>36</v>
      </c>
      <c r="D237" s="22"/>
      <c r="E237" s="11"/>
      <c r="F237" s="11"/>
      <c r="G237" s="2">
        <f t="shared" si="13"/>
        <v>16142899</v>
      </c>
      <c r="H237" s="2"/>
      <c r="I237" s="40"/>
      <c r="J237" s="67"/>
      <c r="K237" s="11">
        <f t="shared" si="14"/>
        <v>0</v>
      </c>
      <c r="L237" s="2">
        <f t="shared" si="15"/>
        <v>0</v>
      </c>
      <c r="M237" s="141">
        <f t="shared" si="16"/>
        <v>0</v>
      </c>
    </row>
    <row r="238" spans="1:13" x14ac:dyDescent="0.25">
      <c r="A238" s="10"/>
      <c r="B238" s="22"/>
      <c r="C238" s="17" t="s">
        <v>36</v>
      </c>
      <c r="D238" s="22"/>
      <c r="E238" s="11"/>
      <c r="F238" s="11"/>
      <c r="G238" s="2">
        <f t="shared" si="13"/>
        <v>16142899</v>
      </c>
      <c r="H238" s="2"/>
      <c r="I238" s="40"/>
      <c r="J238" s="67"/>
      <c r="K238" s="11">
        <f t="shared" si="14"/>
        <v>0</v>
      </c>
      <c r="L238" s="2">
        <f t="shared" si="15"/>
        <v>0</v>
      </c>
      <c r="M238" s="141">
        <f t="shared" si="16"/>
        <v>0</v>
      </c>
    </row>
    <row r="239" spans="1:13" x14ac:dyDescent="0.25">
      <c r="A239" s="10"/>
      <c r="B239" s="22"/>
      <c r="C239" s="17" t="s">
        <v>36</v>
      </c>
      <c r="D239" s="22"/>
      <c r="E239" s="11"/>
      <c r="F239" s="11"/>
      <c r="G239" s="2">
        <f t="shared" si="13"/>
        <v>16142899</v>
      </c>
      <c r="H239" s="2"/>
      <c r="I239" s="40"/>
      <c r="J239" s="67"/>
      <c r="K239" s="11">
        <f t="shared" si="14"/>
        <v>0</v>
      </c>
      <c r="L239" s="2">
        <f t="shared" si="15"/>
        <v>0</v>
      </c>
      <c r="M239" s="141">
        <f t="shared" si="16"/>
        <v>0</v>
      </c>
    </row>
    <row r="240" spans="1:13" x14ac:dyDescent="0.25">
      <c r="A240" s="10"/>
      <c r="B240" s="22"/>
      <c r="C240" s="17" t="s">
        <v>36</v>
      </c>
      <c r="D240" s="22"/>
      <c r="E240" s="11"/>
      <c r="F240" s="11"/>
      <c r="G240" s="2">
        <f t="shared" si="13"/>
        <v>16142899</v>
      </c>
      <c r="H240" s="2"/>
      <c r="I240" s="40"/>
      <c r="J240" s="67"/>
      <c r="K240" s="11">
        <f t="shared" si="14"/>
        <v>0</v>
      </c>
      <c r="L240" s="2">
        <f t="shared" si="15"/>
        <v>0</v>
      </c>
      <c r="M240" s="141">
        <f t="shared" si="16"/>
        <v>0</v>
      </c>
    </row>
    <row r="241" spans="1:13" x14ac:dyDescent="0.25">
      <c r="A241" s="10"/>
      <c r="B241" s="22"/>
      <c r="C241" s="17" t="s">
        <v>36</v>
      </c>
      <c r="D241" s="22"/>
      <c r="E241" s="11"/>
      <c r="F241" s="11"/>
      <c r="G241" s="2">
        <f t="shared" ref="G241:G304" si="17">G240+E241-F241</f>
        <v>16142899</v>
      </c>
      <c r="H241" s="2"/>
      <c r="I241" s="40"/>
      <c r="J241" s="67"/>
      <c r="K241" s="11">
        <f t="shared" ref="K241:K304" si="18">H241+I241-J241</f>
        <v>0</v>
      </c>
      <c r="L241" s="2">
        <f t="shared" ref="L241:L304" si="19">H241+I241+J241-F241</f>
        <v>0</v>
      </c>
      <c r="M241" s="141">
        <f t="shared" si="16"/>
        <v>0</v>
      </c>
    </row>
    <row r="242" spans="1:13" x14ac:dyDescent="0.25">
      <c r="A242" s="10"/>
      <c r="B242" s="22"/>
      <c r="C242" s="17" t="s">
        <v>36</v>
      </c>
      <c r="D242" s="22"/>
      <c r="E242" s="11"/>
      <c r="F242" s="11"/>
      <c r="G242" s="2">
        <f t="shared" si="17"/>
        <v>16142899</v>
      </c>
      <c r="H242" s="2"/>
      <c r="I242" s="40"/>
      <c r="J242" s="67"/>
      <c r="K242" s="11">
        <f t="shared" si="18"/>
        <v>0</v>
      </c>
      <c r="L242" s="2">
        <f t="shared" si="19"/>
        <v>0</v>
      </c>
      <c r="M242" s="141">
        <f t="shared" si="16"/>
        <v>0</v>
      </c>
    </row>
    <row r="243" spans="1:13" x14ac:dyDescent="0.25">
      <c r="A243" s="10"/>
      <c r="B243" s="22"/>
      <c r="C243" s="17" t="s">
        <v>36</v>
      </c>
      <c r="D243" s="22"/>
      <c r="E243" s="11"/>
      <c r="F243" s="11"/>
      <c r="G243" s="2">
        <f t="shared" si="17"/>
        <v>16142899</v>
      </c>
      <c r="H243" s="2"/>
      <c r="I243" s="40"/>
      <c r="J243" s="67"/>
      <c r="K243" s="11">
        <f t="shared" si="18"/>
        <v>0</v>
      </c>
      <c r="L243" s="2">
        <f t="shared" si="19"/>
        <v>0</v>
      </c>
      <c r="M243" s="141">
        <f t="shared" si="16"/>
        <v>0</v>
      </c>
    </row>
    <row r="244" spans="1:13" x14ac:dyDescent="0.25">
      <c r="A244" s="10"/>
      <c r="B244" s="22"/>
      <c r="C244" s="17" t="s">
        <v>36</v>
      </c>
      <c r="D244" s="22"/>
      <c r="E244" s="11"/>
      <c r="F244" s="11"/>
      <c r="G244" s="2">
        <f t="shared" si="17"/>
        <v>16142899</v>
      </c>
      <c r="H244" s="2"/>
      <c r="I244" s="40"/>
      <c r="J244" s="67"/>
      <c r="K244" s="11">
        <f t="shared" si="18"/>
        <v>0</v>
      </c>
      <c r="L244" s="2">
        <f t="shared" si="19"/>
        <v>0</v>
      </c>
      <c r="M244" s="141">
        <f t="shared" si="16"/>
        <v>0</v>
      </c>
    </row>
    <row r="245" spans="1:13" x14ac:dyDescent="0.25">
      <c r="A245" s="10"/>
      <c r="B245" s="22"/>
      <c r="C245" s="17" t="s">
        <v>36</v>
      </c>
      <c r="D245" s="22"/>
      <c r="E245" s="11"/>
      <c r="F245" s="11"/>
      <c r="G245" s="2">
        <f t="shared" si="17"/>
        <v>16142899</v>
      </c>
      <c r="H245" s="2"/>
      <c r="I245" s="40"/>
      <c r="J245" s="67"/>
      <c r="K245" s="11">
        <f t="shared" si="18"/>
        <v>0</v>
      </c>
      <c r="L245" s="2">
        <f t="shared" si="19"/>
        <v>0</v>
      </c>
      <c r="M245" s="141">
        <f t="shared" si="16"/>
        <v>0</v>
      </c>
    </row>
    <row r="246" spans="1:13" x14ac:dyDescent="0.25">
      <c r="A246" s="10"/>
      <c r="B246" s="22"/>
      <c r="C246" s="17" t="s">
        <v>36</v>
      </c>
      <c r="D246" s="22"/>
      <c r="E246" s="11"/>
      <c r="F246" s="11"/>
      <c r="G246" s="2">
        <f t="shared" si="17"/>
        <v>16142899</v>
      </c>
      <c r="H246" s="2"/>
      <c r="I246" s="40"/>
      <c r="J246" s="67"/>
      <c r="K246" s="11">
        <f t="shared" si="18"/>
        <v>0</v>
      </c>
      <c r="L246" s="2">
        <f t="shared" si="19"/>
        <v>0</v>
      </c>
      <c r="M246" s="141">
        <f t="shared" si="16"/>
        <v>0</v>
      </c>
    </row>
    <row r="247" spans="1:13" x14ac:dyDescent="0.25">
      <c r="A247" s="10"/>
      <c r="B247" s="22"/>
      <c r="C247" s="17" t="s">
        <v>36</v>
      </c>
      <c r="D247" s="22"/>
      <c r="E247" s="11"/>
      <c r="F247" s="11"/>
      <c r="G247" s="2">
        <f t="shared" si="17"/>
        <v>16142899</v>
      </c>
      <c r="H247" s="2"/>
      <c r="I247" s="40"/>
      <c r="J247" s="67"/>
      <c r="K247" s="11">
        <f t="shared" si="18"/>
        <v>0</v>
      </c>
      <c r="L247" s="2">
        <f t="shared" si="19"/>
        <v>0</v>
      </c>
      <c r="M247" s="141">
        <f t="shared" si="16"/>
        <v>0</v>
      </c>
    </row>
    <row r="248" spans="1:13" x14ac:dyDescent="0.25">
      <c r="A248" s="10"/>
      <c r="B248" s="22"/>
      <c r="C248" s="17" t="s">
        <v>36</v>
      </c>
      <c r="D248" s="22"/>
      <c r="E248" s="11"/>
      <c r="F248" s="11"/>
      <c r="G248" s="2">
        <f t="shared" si="17"/>
        <v>16142899</v>
      </c>
      <c r="H248" s="2"/>
      <c r="I248" s="40"/>
      <c r="J248" s="67"/>
      <c r="K248" s="11">
        <f t="shared" si="18"/>
        <v>0</v>
      </c>
      <c r="L248" s="2">
        <f t="shared" si="19"/>
        <v>0</v>
      </c>
      <c r="M248" s="141">
        <f t="shared" si="16"/>
        <v>0</v>
      </c>
    </row>
    <row r="249" spans="1:13" x14ac:dyDescent="0.25">
      <c r="A249" s="10"/>
      <c r="B249" s="22"/>
      <c r="C249" s="17" t="s">
        <v>36</v>
      </c>
      <c r="D249" s="22"/>
      <c r="E249" s="11"/>
      <c r="F249" s="11"/>
      <c r="G249" s="2">
        <f t="shared" si="17"/>
        <v>16142899</v>
      </c>
      <c r="H249" s="2"/>
      <c r="I249" s="40"/>
      <c r="J249" s="67"/>
      <c r="K249" s="11">
        <f t="shared" si="18"/>
        <v>0</v>
      </c>
      <c r="L249" s="2">
        <f t="shared" si="19"/>
        <v>0</v>
      </c>
      <c r="M249" s="141">
        <f t="shared" si="16"/>
        <v>0</v>
      </c>
    </row>
    <row r="250" spans="1:13" x14ac:dyDescent="0.25">
      <c r="A250" s="10"/>
      <c r="B250" s="22"/>
      <c r="C250" s="17" t="s">
        <v>36</v>
      </c>
      <c r="D250" s="22"/>
      <c r="E250" s="11"/>
      <c r="F250" s="11"/>
      <c r="G250" s="2">
        <f t="shared" si="17"/>
        <v>16142899</v>
      </c>
      <c r="H250" s="2"/>
      <c r="I250" s="40"/>
      <c r="J250" s="67"/>
      <c r="K250" s="11">
        <f t="shared" si="18"/>
        <v>0</v>
      </c>
      <c r="L250" s="2">
        <f t="shared" si="19"/>
        <v>0</v>
      </c>
      <c r="M250" s="141">
        <f t="shared" si="16"/>
        <v>0</v>
      </c>
    </row>
    <row r="251" spans="1:13" x14ac:dyDescent="0.25">
      <c r="A251" s="10"/>
      <c r="B251" s="22"/>
      <c r="C251" s="17" t="s">
        <v>36</v>
      </c>
      <c r="D251" s="22"/>
      <c r="E251" s="11"/>
      <c r="F251" s="11"/>
      <c r="G251" s="2">
        <f t="shared" si="17"/>
        <v>16142899</v>
      </c>
      <c r="H251" s="2"/>
      <c r="I251" s="40"/>
      <c r="J251" s="67"/>
      <c r="K251" s="11">
        <f t="shared" si="18"/>
        <v>0</v>
      </c>
      <c r="L251" s="2">
        <f t="shared" si="19"/>
        <v>0</v>
      </c>
      <c r="M251" s="141">
        <f t="shared" si="16"/>
        <v>0</v>
      </c>
    </row>
    <row r="252" spans="1:13" x14ac:dyDescent="0.25">
      <c r="A252" s="10"/>
      <c r="B252" s="22"/>
      <c r="C252" s="17" t="s">
        <v>36</v>
      </c>
      <c r="D252" s="22"/>
      <c r="E252" s="11"/>
      <c r="F252" s="11"/>
      <c r="G252" s="2">
        <f t="shared" si="17"/>
        <v>16142899</v>
      </c>
      <c r="H252" s="2"/>
      <c r="I252" s="40"/>
      <c r="J252" s="67"/>
      <c r="K252" s="11">
        <f t="shared" si="18"/>
        <v>0</v>
      </c>
      <c r="L252" s="2">
        <f t="shared" si="19"/>
        <v>0</v>
      </c>
      <c r="M252" s="141">
        <f t="shared" si="16"/>
        <v>0</v>
      </c>
    </row>
    <row r="253" spans="1:13" x14ac:dyDescent="0.25">
      <c r="A253" s="10"/>
      <c r="B253" s="22"/>
      <c r="C253" s="17" t="s">
        <v>36</v>
      </c>
      <c r="D253" s="22"/>
      <c r="E253" s="11"/>
      <c r="F253" s="11"/>
      <c r="G253" s="2">
        <f t="shared" si="17"/>
        <v>16142899</v>
      </c>
      <c r="H253" s="2"/>
      <c r="I253" s="40"/>
      <c r="J253" s="67"/>
      <c r="K253" s="11">
        <f t="shared" si="18"/>
        <v>0</v>
      </c>
      <c r="L253" s="2">
        <f t="shared" si="19"/>
        <v>0</v>
      </c>
      <c r="M253" s="141">
        <f t="shared" si="16"/>
        <v>0</v>
      </c>
    </row>
    <row r="254" spans="1:13" x14ac:dyDescent="0.25">
      <c r="A254" s="10"/>
      <c r="B254" s="22"/>
      <c r="C254" s="17" t="s">
        <v>36</v>
      </c>
      <c r="D254" s="22"/>
      <c r="E254" s="11"/>
      <c r="F254" s="11"/>
      <c r="G254" s="2">
        <f t="shared" si="17"/>
        <v>16142899</v>
      </c>
      <c r="H254" s="2"/>
      <c r="I254" s="40"/>
      <c r="J254" s="67"/>
      <c r="K254" s="11">
        <f t="shared" si="18"/>
        <v>0</v>
      </c>
      <c r="L254" s="2">
        <f t="shared" si="19"/>
        <v>0</v>
      </c>
      <c r="M254" s="141">
        <f t="shared" si="16"/>
        <v>0</v>
      </c>
    </row>
    <row r="255" spans="1:13" x14ac:dyDescent="0.25">
      <c r="A255" s="10"/>
      <c r="B255" s="22"/>
      <c r="C255" s="17" t="s">
        <v>36</v>
      </c>
      <c r="D255" s="22"/>
      <c r="E255" s="11"/>
      <c r="F255" s="11"/>
      <c r="G255" s="2">
        <f t="shared" si="17"/>
        <v>16142899</v>
      </c>
      <c r="H255" s="2"/>
      <c r="I255" s="40"/>
      <c r="J255" s="67"/>
      <c r="K255" s="11">
        <f t="shared" si="18"/>
        <v>0</v>
      </c>
      <c r="L255" s="2">
        <f t="shared" si="19"/>
        <v>0</v>
      </c>
      <c r="M255" s="141">
        <f t="shared" si="16"/>
        <v>0</v>
      </c>
    </row>
    <row r="256" spans="1:13" x14ac:dyDescent="0.25">
      <c r="A256" s="10"/>
      <c r="B256" s="22"/>
      <c r="C256" s="17" t="s">
        <v>36</v>
      </c>
      <c r="D256" s="22"/>
      <c r="E256" s="11"/>
      <c r="F256" s="11"/>
      <c r="G256" s="2">
        <f t="shared" si="17"/>
        <v>16142899</v>
      </c>
      <c r="H256" s="2"/>
      <c r="I256" s="40"/>
      <c r="J256" s="67"/>
      <c r="K256" s="11">
        <f t="shared" si="18"/>
        <v>0</v>
      </c>
      <c r="L256" s="2">
        <f t="shared" si="19"/>
        <v>0</v>
      </c>
      <c r="M256" s="141">
        <f t="shared" si="16"/>
        <v>0</v>
      </c>
    </row>
    <row r="257" spans="1:13" x14ac:dyDescent="0.25">
      <c r="A257" s="10"/>
      <c r="B257" s="22"/>
      <c r="C257" s="17" t="s">
        <v>36</v>
      </c>
      <c r="D257" s="22"/>
      <c r="E257" s="11"/>
      <c r="F257" s="11"/>
      <c r="G257" s="2">
        <f t="shared" si="17"/>
        <v>16142899</v>
      </c>
      <c r="H257" s="2"/>
      <c r="I257" s="40"/>
      <c r="J257" s="67"/>
      <c r="K257" s="11">
        <f t="shared" si="18"/>
        <v>0</v>
      </c>
      <c r="L257" s="2">
        <f t="shared" si="19"/>
        <v>0</v>
      </c>
      <c r="M257" s="141">
        <f t="shared" si="16"/>
        <v>0</v>
      </c>
    </row>
    <row r="258" spans="1:13" x14ac:dyDescent="0.25">
      <c r="A258" s="10"/>
      <c r="B258" s="22"/>
      <c r="C258" s="17" t="s">
        <v>36</v>
      </c>
      <c r="D258" s="22"/>
      <c r="E258" s="11"/>
      <c r="F258" s="11"/>
      <c r="G258" s="2">
        <f t="shared" si="17"/>
        <v>16142899</v>
      </c>
      <c r="H258" s="2"/>
      <c r="I258" s="40"/>
      <c r="J258" s="67"/>
      <c r="K258" s="11">
        <f t="shared" si="18"/>
        <v>0</v>
      </c>
      <c r="L258" s="2">
        <f t="shared" si="19"/>
        <v>0</v>
      </c>
      <c r="M258" s="141">
        <f t="shared" si="16"/>
        <v>0</v>
      </c>
    </row>
    <row r="259" spans="1:13" x14ac:dyDescent="0.25">
      <c r="A259" s="10"/>
      <c r="B259" s="22"/>
      <c r="C259" s="17" t="s">
        <v>36</v>
      </c>
      <c r="D259" s="22"/>
      <c r="E259" s="11"/>
      <c r="F259" s="11"/>
      <c r="G259" s="2">
        <f t="shared" si="17"/>
        <v>16142899</v>
      </c>
      <c r="H259" s="2"/>
      <c r="I259" s="40"/>
      <c r="J259" s="67"/>
      <c r="K259" s="11">
        <f t="shared" si="18"/>
        <v>0</v>
      </c>
      <c r="L259" s="2">
        <f t="shared" si="19"/>
        <v>0</v>
      </c>
      <c r="M259" s="141">
        <f t="shared" si="16"/>
        <v>0</v>
      </c>
    </row>
    <row r="260" spans="1:13" x14ac:dyDescent="0.25">
      <c r="A260" s="10"/>
      <c r="B260" s="22"/>
      <c r="C260" s="17" t="s">
        <v>36</v>
      </c>
      <c r="D260" s="22"/>
      <c r="E260" s="11"/>
      <c r="F260" s="11"/>
      <c r="G260" s="2">
        <f t="shared" si="17"/>
        <v>16142899</v>
      </c>
      <c r="H260" s="2"/>
      <c r="I260" s="40"/>
      <c r="J260" s="67"/>
      <c r="K260" s="11">
        <f t="shared" si="18"/>
        <v>0</v>
      </c>
      <c r="L260" s="2">
        <f t="shared" si="19"/>
        <v>0</v>
      </c>
      <c r="M260" s="141">
        <f t="shared" si="16"/>
        <v>0</v>
      </c>
    </row>
    <row r="261" spans="1:13" x14ac:dyDescent="0.25">
      <c r="A261" s="10"/>
      <c r="B261" s="22"/>
      <c r="C261" s="17" t="s">
        <v>36</v>
      </c>
      <c r="D261" s="22"/>
      <c r="E261" s="11"/>
      <c r="F261" s="11"/>
      <c r="G261" s="2">
        <f t="shared" si="17"/>
        <v>16142899</v>
      </c>
      <c r="H261" s="2"/>
      <c r="I261" s="40"/>
      <c r="J261" s="67"/>
      <c r="K261" s="11">
        <f t="shared" si="18"/>
        <v>0</v>
      </c>
      <c r="L261" s="2">
        <f t="shared" si="19"/>
        <v>0</v>
      </c>
      <c r="M261" s="141">
        <f t="shared" si="16"/>
        <v>0</v>
      </c>
    </row>
    <row r="262" spans="1:13" x14ac:dyDescent="0.25">
      <c r="A262" s="10"/>
      <c r="B262" s="22"/>
      <c r="C262" s="17" t="s">
        <v>36</v>
      </c>
      <c r="D262" s="22"/>
      <c r="E262" s="11"/>
      <c r="F262" s="11"/>
      <c r="G262" s="2">
        <f t="shared" si="17"/>
        <v>16142899</v>
      </c>
      <c r="H262" s="2"/>
      <c r="I262" s="40"/>
      <c r="J262" s="67"/>
      <c r="K262" s="11">
        <f t="shared" si="18"/>
        <v>0</v>
      </c>
      <c r="L262" s="2">
        <f t="shared" si="19"/>
        <v>0</v>
      </c>
      <c r="M262" s="141">
        <f t="shared" si="16"/>
        <v>0</v>
      </c>
    </row>
    <row r="263" spans="1:13" x14ac:dyDescent="0.25">
      <c r="A263" s="10"/>
      <c r="B263" s="22"/>
      <c r="C263" s="17" t="s">
        <v>36</v>
      </c>
      <c r="D263" s="22"/>
      <c r="E263" s="11"/>
      <c r="F263" s="11"/>
      <c r="G263" s="2">
        <f t="shared" si="17"/>
        <v>16142899</v>
      </c>
      <c r="H263" s="2"/>
      <c r="I263" s="40"/>
      <c r="J263" s="67"/>
      <c r="K263" s="11">
        <f t="shared" si="18"/>
        <v>0</v>
      </c>
      <c r="L263" s="2">
        <f t="shared" si="19"/>
        <v>0</v>
      </c>
      <c r="M263" s="141">
        <f t="shared" si="16"/>
        <v>0</v>
      </c>
    </row>
    <row r="264" spans="1:13" x14ac:dyDescent="0.25">
      <c r="A264" s="10"/>
      <c r="B264" s="22"/>
      <c r="C264" s="17" t="s">
        <v>36</v>
      </c>
      <c r="D264" s="22"/>
      <c r="E264" s="11"/>
      <c r="F264" s="11"/>
      <c r="G264" s="2">
        <f t="shared" si="17"/>
        <v>16142899</v>
      </c>
      <c r="H264" s="2"/>
      <c r="I264" s="40"/>
      <c r="J264" s="67"/>
      <c r="K264" s="11">
        <f t="shared" si="18"/>
        <v>0</v>
      </c>
      <c r="L264" s="2">
        <f t="shared" si="19"/>
        <v>0</v>
      </c>
      <c r="M264" s="141">
        <f t="shared" si="16"/>
        <v>0</v>
      </c>
    </row>
    <row r="265" spans="1:13" x14ac:dyDescent="0.25">
      <c r="A265" s="10"/>
      <c r="B265" s="22"/>
      <c r="C265" s="17" t="s">
        <v>36</v>
      </c>
      <c r="D265" s="22"/>
      <c r="E265" s="11"/>
      <c r="F265" s="11"/>
      <c r="G265" s="2">
        <f t="shared" si="17"/>
        <v>16142899</v>
      </c>
      <c r="H265" s="2"/>
      <c r="I265" s="40"/>
      <c r="J265" s="67"/>
      <c r="K265" s="11">
        <f t="shared" si="18"/>
        <v>0</v>
      </c>
      <c r="L265" s="2">
        <f t="shared" si="19"/>
        <v>0</v>
      </c>
      <c r="M265" s="141">
        <f t="shared" ref="M265:M328" si="20">F265*0.2</f>
        <v>0</v>
      </c>
    </row>
    <row r="266" spans="1:13" x14ac:dyDescent="0.25">
      <c r="A266" s="10"/>
      <c r="B266" s="22"/>
      <c r="C266" s="17" t="s">
        <v>36</v>
      </c>
      <c r="D266" s="22"/>
      <c r="E266" s="11"/>
      <c r="F266" s="11"/>
      <c r="G266" s="2">
        <f t="shared" si="17"/>
        <v>16142899</v>
      </c>
      <c r="H266" s="2"/>
      <c r="I266" s="40"/>
      <c r="J266" s="67"/>
      <c r="K266" s="11">
        <f t="shared" si="18"/>
        <v>0</v>
      </c>
      <c r="L266" s="2">
        <f t="shared" si="19"/>
        <v>0</v>
      </c>
      <c r="M266" s="141">
        <f t="shared" si="20"/>
        <v>0</v>
      </c>
    </row>
    <row r="267" spans="1:13" x14ac:dyDescent="0.25">
      <c r="A267" s="10"/>
      <c r="B267" s="22"/>
      <c r="C267" s="17" t="s">
        <v>36</v>
      </c>
      <c r="D267" s="22"/>
      <c r="E267" s="11"/>
      <c r="F267" s="11"/>
      <c r="G267" s="2">
        <f t="shared" si="17"/>
        <v>16142899</v>
      </c>
      <c r="H267" s="2"/>
      <c r="I267" s="40"/>
      <c r="J267" s="67"/>
      <c r="K267" s="11">
        <f t="shared" si="18"/>
        <v>0</v>
      </c>
      <c r="L267" s="2">
        <f t="shared" si="19"/>
        <v>0</v>
      </c>
      <c r="M267" s="141">
        <f t="shared" si="20"/>
        <v>0</v>
      </c>
    </row>
    <row r="268" spans="1:13" x14ac:dyDescent="0.25">
      <c r="A268" s="10"/>
      <c r="B268" s="22"/>
      <c r="C268" s="17" t="s">
        <v>36</v>
      </c>
      <c r="D268" s="22"/>
      <c r="E268" s="11"/>
      <c r="F268" s="11"/>
      <c r="G268" s="2">
        <f t="shared" si="17"/>
        <v>16142899</v>
      </c>
      <c r="H268" s="2"/>
      <c r="I268" s="40"/>
      <c r="J268" s="67"/>
      <c r="K268" s="11">
        <f t="shared" si="18"/>
        <v>0</v>
      </c>
      <c r="L268" s="2">
        <f t="shared" si="19"/>
        <v>0</v>
      </c>
      <c r="M268" s="141">
        <f t="shared" si="20"/>
        <v>0</v>
      </c>
    </row>
    <row r="269" spans="1:13" x14ac:dyDescent="0.25">
      <c r="A269" s="10"/>
      <c r="B269" s="22"/>
      <c r="C269" s="17" t="s">
        <v>36</v>
      </c>
      <c r="D269" s="22"/>
      <c r="E269" s="11"/>
      <c r="F269" s="11"/>
      <c r="G269" s="2">
        <f t="shared" si="17"/>
        <v>16142899</v>
      </c>
      <c r="H269" s="2"/>
      <c r="I269" s="40"/>
      <c r="J269" s="67"/>
      <c r="K269" s="11">
        <f t="shared" si="18"/>
        <v>0</v>
      </c>
      <c r="L269" s="2">
        <f t="shared" si="19"/>
        <v>0</v>
      </c>
      <c r="M269" s="141">
        <f t="shared" si="20"/>
        <v>0</v>
      </c>
    </row>
    <row r="270" spans="1:13" x14ac:dyDescent="0.25">
      <c r="A270" s="10"/>
      <c r="B270" s="22"/>
      <c r="C270" s="17" t="s">
        <v>36</v>
      </c>
      <c r="D270" s="22"/>
      <c r="E270" s="11"/>
      <c r="F270" s="11"/>
      <c r="G270" s="2">
        <f t="shared" si="17"/>
        <v>16142899</v>
      </c>
      <c r="H270" s="2"/>
      <c r="I270" s="40"/>
      <c r="J270" s="67"/>
      <c r="K270" s="11">
        <f t="shared" si="18"/>
        <v>0</v>
      </c>
      <c r="L270" s="2">
        <f t="shared" si="19"/>
        <v>0</v>
      </c>
      <c r="M270" s="141">
        <f t="shared" si="20"/>
        <v>0</v>
      </c>
    </row>
    <row r="271" spans="1:13" x14ac:dyDescent="0.25">
      <c r="A271" s="10"/>
      <c r="B271" s="22"/>
      <c r="C271" s="17" t="s">
        <v>36</v>
      </c>
      <c r="D271" s="22"/>
      <c r="E271" s="11"/>
      <c r="F271" s="11"/>
      <c r="G271" s="2">
        <f t="shared" si="17"/>
        <v>16142899</v>
      </c>
      <c r="H271" s="2"/>
      <c r="I271" s="40"/>
      <c r="J271" s="67"/>
      <c r="K271" s="11">
        <f t="shared" si="18"/>
        <v>0</v>
      </c>
      <c r="L271" s="2">
        <f t="shared" si="19"/>
        <v>0</v>
      </c>
      <c r="M271" s="141">
        <f t="shared" si="20"/>
        <v>0</v>
      </c>
    </row>
    <row r="272" spans="1:13" x14ac:dyDescent="0.25">
      <c r="A272" s="10"/>
      <c r="B272" s="22"/>
      <c r="C272" s="17" t="s">
        <v>36</v>
      </c>
      <c r="D272" s="22"/>
      <c r="E272" s="11"/>
      <c r="F272" s="11"/>
      <c r="G272" s="2">
        <f t="shared" si="17"/>
        <v>16142899</v>
      </c>
      <c r="H272" s="2"/>
      <c r="I272" s="40"/>
      <c r="J272" s="67"/>
      <c r="K272" s="11">
        <f t="shared" si="18"/>
        <v>0</v>
      </c>
      <c r="L272" s="2">
        <f t="shared" si="19"/>
        <v>0</v>
      </c>
      <c r="M272" s="141">
        <f t="shared" si="20"/>
        <v>0</v>
      </c>
    </row>
    <row r="273" spans="1:13" x14ac:dyDescent="0.25">
      <c r="A273" s="10"/>
      <c r="B273" s="22"/>
      <c r="C273" s="17" t="s">
        <v>36</v>
      </c>
      <c r="D273" s="22"/>
      <c r="E273" s="11"/>
      <c r="F273" s="11"/>
      <c r="G273" s="2">
        <f t="shared" si="17"/>
        <v>16142899</v>
      </c>
      <c r="H273" s="2"/>
      <c r="I273" s="40"/>
      <c r="J273" s="67"/>
      <c r="K273" s="11">
        <f t="shared" si="18"/>
        <v>0</v>
      </c>
      <c r="L273" s="2">
        <f t="shared" si="19"/>
        <v>0</v>
      </c>
      <c r="M273" s="141">
        <f t="shared" si="20"/>
        <v>0</v>
      </c>
    </row>
    <row r="274" spans="1:13" x14ac:dyDescent="0.25">
      <c r="A274" s="10"/>
      <c r="B274" s="22"/>
      <c r="C274" s="17" t="s">
        <v>36</v>
      </c>
      <c r="D274" s="22"/>
      <c r="E274" s="11"/>
      <c r="F274" s="11"/>
      <c r="G274" s="2">
        <f t="shared" si="17"/>
        <v>16142899</v>
      </c>
      <c r="H274" s="2"/>
      <c r="I274" s="40"/>
      <c r="J274" s="67"/>
      <c r="K274" s="11">
        <f t="shared" si="18"/>
        <v>0</v>
      </c>
      <c r="L274" s="2">
        <f t="shared" si="19"/>
        <v>0</v>
      </c>
      <c r="M274" s="141">
        <f t="shared" si="20"/>
        <v>0</v>
      </c>
    </row>
    <row r="275" spans="1:13" x14ac:dyDescent="0.25">
      <c r="A275" s="10"/>
      <c r="B275" s="22"/>
      <c r="C275" s="17" t="s">
        <v>36</v>
      </c>
      <c r="D275" s="22"/>
      <c r="E275" s="11"/>
      <c r="F275" s="11"/>
      <c r="G275" s="2">
        <f t="shared" si="17"/>
        <v>16142899</v>
      </c>
      <c r="H275" s="2"/>
      <c r="I275" s="40"/>
      <c r="J275" s="67"/>
      <c r="K275" s="11">
        <f t="shared" si="18"/>
        <v>0</v>
      </c>
      <c r="L275" s="2">
        <f t="shared" si="19"/>
        <v>0</v>
      </c>
      <c r="M275" s="141">
        <f t="shared" si="20"/>
        <v>0</v>
      </c>
    </row>
    <row r="276" spans="1:13" x14ac:dyDescent="0.25">
      <c r="A276" s="10"/>
      <c r="B276" s="22"/>
      <c r="C276" s="17" t="s">
        <v>36</v>
      </c>
      <c r="D276" s="22"/>
      <c r="E276" s="11"/>
      <c r="F276" s="11"/>
      <c r="G276" s="2">
        <f t="shared" si="17"/>
        <v>16142899</v>
      </c>
      <c r="H276" s="2"/>
      <c r="I276" s="40"/>
      <c r="J276" s="67"/>
      <c r="K276" s="11">
        <f t="shared" si="18"/>
        <v>0</v>
      </c>
      <c r="L276" s="2">
        <f t="shared" si="19"/>
        <v>0</v>
      </c>
      <c r="M276" s="141">
        <f t="shared" si="20"/>
        <v>0</v>
      </c>
    </row>
    <row r="277" spans="1:13" x14ac:dyDescent="0.25">
      <c r="A277" s="10"/>
      <c r="B277" s="22"/>
      <c r="C277" s="17" t="s">
        <v>36</v>
      </c>
      <c r="D277" s="22"/>
      <c r="E277" s="11"/>
      <c r="F277" s="11"/>
      <c r="G277" s="2">
        <f t="shared" si="17"/>
        <v>16142899</v>
      </c>
      <c r="H277" s="2"/>
      <c r="I277" s="40"/>
      <c r="J277" s="67"/>
      <c r="K277" s="11">
        <f t="shared" si="18"/>
        <v>0</v>
      </c>
      <c r="L277" s="2">
        <f t="shared" si="19"/>
        <v>0</v>
      </c>
      <c r="M277" s="141">
        <f t="shared" si="20"/>
        <v>0</v>
      </c>
    </row>
    <row r="278" spans="1:13" x14ac:dyDescent="0.25">
      <c r="A278" s="10"/>
      <c r="B278" s="22"/>
      <c r="C278" s="17" t="s">
        <v>36</v>
      </c>
      <c r="D278" s="22"/>
      <c r="E278" s="11"/>
      <c r="F278" s="11"/>
      <c r="G278" s="2">
        <f t="shared" si="17"/>
        <v>16142899</v>
      </c>
      <c r="H278" s="2"/>
      <c r="I278" s="40"/>
      <c r="J278" s="67"/>
      <c r="K278" s="11">
        <f t="shared" si="18"/>
        <v>0</v>
      </c>
      <c r="L278" s="2">
        <f t="shared" si="19"/>
        <v>0</v>
      </c>
      <c r="M278" s="141">
        <f t="shared" si="20"/>
        <v>0</v>
      </c>
    </row>
    <row r="279" spans="1:13" x14ac:dyDescent="0.25">
      <c r="A279" s="10"/>
      <c r="B279" s="22"/>
      <c r="C279" s="17" t="s">
        <v>36</v>
      </c>
      <c r="D279" s="22"/>
      <c r="E279" s="11"/>
      <c r="F279" s="11"/>
      <c r="G279" s="2">
        <f t="shared" si="17"/>
        <v>16142899</v>
      </c>
      <c r="H279" s="2"/>
      <c r="I279" s="40"/>
      <c r="J279" s="67"/>
      <c r="K279" s="11">
        <f t="shared" si="18"/>
        <v>0</v>
      </c>
      <c r="L279" s="2">
        <f t="shared" si="19"/>
        <v>0</v>
      </c>
      <c r="M279" s="141">
        <f t="shared" si="20"/>
        <v>0</v>
      </c>
    </row>
    <row r="280" spans="1:13" x14ac:dyDescent="0.25">
      <c r="A280" s="10"/>
      <c r="B280" s="22"/>
      <c r="C280" s="17" t="s">
        <v>36</v>
      </c>
      <c r="D280" s="22"/>
      <c r="E280" s="11"/>
      <c r="F280" s="11"/>
      <c r="G280" s="2">
        <f t="shared" si="17"/>
        <v>16142899</v>
      </c>
      <c r="H280" s="2"/>
      <c r="I280" s="40"/>
      <c r="J280" s="67"/>
      <c r="K280" s="11">
        <f t="shared" si="18"/>
        <v>0</v>
      </c>
      <c r="L280" s="2">
        <f t="shared" si="19"/>
        <v>0</v>
      </c>
      <c r="M280" s="141">
        <f t="shared" si="20"/>
        <v>0</v>
      </c>
    </row>
    <row r="281" spans="1:13" x14ac:dyDescent="0.25">
      <c r="A281" s="10"/>
      <c r="B281" s="22"/>
      <c r="C281" s="17" t="s">
        <v>36</v>
      </c>
      <c r="D281" s="22"/>
      <c r="E281" s="11"/>
      <c r="F281" s="11"/>
      <c r="G281" s="2">
        <f t="shared" si="17"/>
        <v>16142899</v>
      </c>
      <c r="H281" s="2"/>
      <c r="I281" s="40"/>
      <c r="J281" s="67"/>
      <c r="K281" s="11">
        <f t="shared" si="18"/>
        <v>0</v>
      </c>
      <c r="L281" s="2">
        <f t="shared" si="19"/>
        <v>0</v>
      </c>
      <c r="M281" s="141">
        <f t="shared" si="20"/>
        <v>0</v>
      </c>
    </row>
    <row r="282" spans="1:13" x14ac:dyDescent="0.25">
      <c r="A282" s="10"/>
      <c r="B282" s="22"/>
      <c r="C282" s="17" t="s">
        <v>36</v>
      </c>
      <c r="D282" s="22"/>
      <c r="E282" s="11"/>
      <c r="F282" s="11"/>
      <c r="G282" s="2">
        <f t="shared" si="17"/>
        <v>16142899</v>
      </c>
      <c r="H282" s="2"/>
      <c r="I282" s="40"/>
      <c r="J282" s="67"/>
      <c r="K282" s="11">
        <f t="shared" si="18"/>
        <v>0</v>
      </c>
      <c r="L282" s="2">
        <f t="shared" si="19"/>
        <v>0</v>
      </c>
      <c r="M282" s="141">
        <f t="shared" si="20"/>
        <v>0</v>
      </c>
    </row>
    <row r="283" spans="1:13" x14ac:dyDescent="0.25">
      <c r="A283" s="10"/>
      <c r="B283" s="22"/>
      <c r="C283" s="17" t="s">
        <v>36</v>
      </c>
      <c r="D283" s="22"/>
      <c r="E283" s="11"/>
      <c r="F283" s="11"/>
      <c r="G283" s="2">
        <f t="shared" si="17"/>
        <v>16142899</v>
      </c>
      <c r="H283" s="2"/>
      <c r="I283" s="40"/>
      <c r="J283" s="67"/>
      <c r="K283" s="11">
        <f t="shared" si="18"/>
        <v>0</v>
      </c>
      <c r="L283" s="2">
        <f t="shared" si="19"/>
        <v>0</v>
      </c>
      <c r="M283" s="141">
        <f t="shared" si="20"/>
        <v>0</v>
      </c>
    </row>
    <row r="284" spans="1:13" x14ac:dyDescent="0.25">
      <c r="A284" s="10"/>
      <c r="B284" s="22"/>
      <c r="C284" s="17" t="s">
        <v>36</v>
      </c>
      <c r="D284" s="22"/>
      <c r="E284" s="11"/>
      <c r="F284" s="11"/>
      <c r="G284" s="2">
        <f t="shared" si="17"/>
        <v>16142899</v>
      </c>
      <c r="H284" s="2"/>
      <c r="I284" s="40"/>
      <c r="J284" s="67"/>
      <c r="K284" s="11">
        <f t="shared" si="18"/>
        <v>0</v>
      </c>
      <c r="L284" s="2">
        <f t="shared" si="19"/>
        <v>0</v>
      </c>
      <c r="M284" s="141">
        <f t="shared" si="20"/>
        <v>0</v>
      </c>
    </row>
    <row r="285" spans="1:13" x14ac:dyDescent="0.25">
      <c r="A285" s="10"/>
      <c r="B285" s="22"/>
      <c r="C285" s="17" t="s">
        <v>36</v>
      </c>
      <c r="D285" s="22"/>
      <c r="E285" s="11"/>
      <c r="F285" s="11"/>
      <c r="G285" s="2">
        <f t="shared" si="17"/>
        <v>16142899</v>
      </c>
      <c r="H285" s="2"/>
      <c r="I285" s="40"/>
      <c r="J285" s="67"/>
      <c r="K285" s="11">
        <f t="shared" si="18"/>
        <v>0</v>
      </c>
      <c r="L285" s="2">
        <f t="shared" si="19"/>
        <v>0</v>
      </c>
      <c r="M285" s="141">
        <f t="shared" si="20"/>
        <v>0</v>
      </c>
    </row>
    <row r="286" spans="1:13" x14ac:dyDescent="0.25">
      <c r="A286" s="10"/>
      <c r="B286" s="22"/>
      <c r="C286" s="17" t="s">
        <v>36</v>
      </c>
      <c r="D286" s="22"/>
      <c r="E286" s="11"/>
      <c r="F286" s="11"/>
      <c r="G286" s="2">
        <f t="shared" si="17"/>
        <v>16142899</v>
      </c>
      <c r="H286" s="2"/>
      <c r="I286" s="40"/>
      <c r="J286" s="67"/>
      <c r="K286" s="11">
        <f t="shared" si="18"/>
        <v>0</v>
      </c>
      <c r="L286" s="2">
        <f t="shared" si="19"/>
        <v>0</v>
      </c>
      <c r="M286" s="141">
        <f t="shared" si="20"/>
        <v>0</v>
      </c>
    </row>
    <row r="287" spans="1:13" x14ac:dyDescent="0.25">
      <c r="A287" s="10"/>
      <c r="B287" s="22"/>
      <c r="C287" s="17" t="s">
        <v>36</v>
      </c>
      <c r="D287" s="22"/>
      <c r="E287" s="11"/>
      <c r="F287" s="11"/>
      <c r="G287" s="2">
        <f t="shared" si="17"/>
        <v>16142899</v>
      </c>
      <c r="H287" s="2"/>
      <c r="I287" s="40"/>
      <c r="J287" s="67"/>
      <c r="K287" s="11">
        <f t="shared" si="18"/>
        <v>0</v>
      </c>
      <c r="L287" s="2">
        <f t="shared" si="19"/>
        <v>0</v>
      </c>
      <c r="M287" s="141">
        <f t="shared" si="20"/>
        <v>0</v>
      </c>
    </row>
    <row r="288" spans="1:13" x14ac:dyDescent="0.25">
      <c r="A288" s="10"/>
      <c r="B288" s="22"/>
      <c r="C288" s="17" t="s">
        <v>36</v>
      </c>
      <c r="D288" s="22"/>
      <c r="E288" s="11"/>
      <c r="F288" s="11"/>
      <c r="G288" s="2">
        <f t="shared" si="17"/>
        <v>16142899</v>
      </c>
      <c r="H288" s="2"/>
      <c r="I288" s="40"/>
      <c r="J288" s="67"/>
      <c r="K288" s="11">
        <f t="shared" si="18"/>
        <v>0</v>
      </c>
      <c r="L288" s="2">
        <f t="shared" si="19"/>
        <v>0</v>
      </c>
      <c r="M288" s="141">
        <f t="shared" si="20"/>
        <v>0</v>
      </c>
    </row>
    <row r="289" spans="1:13" x14ac:dyDescent="0.25">
      <c r="A289" s="10"/>
      <c r="B289" s="22"/>
      <c r="C289" s="17" t="s">
        <v>36</v>
      </c>
      <c r="D289" s="22"/>
      <c r="E289" s="11"/>
      <c r="F289" s="11"/>
      <c r="G289" s="2">
        <f t="shared" si="17"/>
        <v>16142899</v>
      </c>
      <c r="H289" s="2"/>
      <c r="I289" s="40"/>
      <c r="J289" s="67"/>
      <c r="K289" s="11">
        <f t="shared" si="18"/>
        <v>0</v>
      </c>
      <c r="L289" s="2">
        <f t="shared" si="19"/>
        <v>0</v>
      </c>
      <c r="M289" s="141">
        <f t="shared" si="20"/>
        <v>0</v>
      </c>
    </row>
    <row r="290" spans="1:13" x14ac:dyDescent="0.25">
      <c r="A290" s="10"/>
      <c r="B290" s="22"/>
      <c r="C290" s="17" t="s">
        <v>36</v>
      </c>
      <c r="D290" s="22"/>
      <c r="E290" s="11"/>
      <c r="F290" s="11"/>
      <c r="G290" s="2">
        <f t="shared" si="17"/>
        <v>16142899</v>
      </c>
      <c r="H290" s="2"/>
      <c r="I290" s="40"/>
      <c r="J290" s="67"/>
      <c r="K290" s="11">
        <f t="shared" si="18"/>
        <v>0</v>
      </c>
      <c r="L290" s="2">
        <f t="shared" si="19"/>
        <v>0</v>
      </c>
      <c r="M290" s="141">
        <f t="shared" si="20"/>
        <v>0</v>
      </c>
    </row>
    <row r="291" spans="1:13" x14ac:dyDescent="0.25">
      <c r="A291" s="10"/>
      <c r="B291" s="22"/>
      <c r="C291" s="17" t="s">
        <v>36</v>
      </c>
      <c r="D291" s="22"/>
      <c r="E291" s="11"/>
      <c r="F291" s="11"/>
      <c r="G291" s="2">
        <f t="shared" si="17"/>
        <v>16142899</v>
      </c>
      <c r="H291" s="2"/>
      <c r="I291" s="40"/>
      <c r="J291" s="67"/>
      <c r="K291" s="11">
        <f t="shared" si="18"/>
        <v>0</v>
      </c>
      <c r="L291" s="2">
        <f t="shared" si="19"/>
        <v>0</v>
      </c>
      <c r="M291" s="141">
        <f t="shared" si="20"/>
        <v>0</v>
      </c>
    </row>
    <row r="292" spans="1:13" x14ac:dyDescent="0.25">
      <c r="A292" s="10"/>
      <c r="B292" s="22"/>
      <c r="C292" s="17" t="s">
        <v>36</v>
      </c>
      <c r="D292" s="22"/>
      <c r="E292" s="11"/>
      <c r="F292" s="11"/>
      <c r="G292" s="2">
        <f t="shared" si="17"/>
        <v>16142899</v>
      </c>
      <c r="H292" s="2"/>
      <c r="I292" s="40"/>
      <c r="J292" s="67"/>
      <c r="K292" s="11">
        <f t="shared" si="18"/>
        <v>0</v>
      </c>
      <c r="L292" s="2">
        <f t="shared" si="19"/>
        <v>0</v>
      </c>
      <c r="M292" s="141">
        <f t="shared" si="20"/>
        <v>0</v>
      </c>
    </row>
    <row r="293" spans="1:13" x14ac:dyDescent="0.25">
      <c r="A293" s="10"/>
      <c r="B293" s="22"/>
      <c r="C293" s="17" t="s">
        <v>36</v>
      </c>
      <c r="D293" s="22"/>
      <c r="E293" s="11"/>
      <c r="F293" s="11"/>
      <c r="G293" s="2">
        <f t="shared" si="17"/>
        <v>16142899</v>
      </c>
      <c r="H293" s="2"/>
      <c r="I293" s="40"/>
      <c r="J293" s="67"/>
      <c r="K293" s="11">
        <f t="shared" si="18"/>
        <v>0</v>
      </c>
      <c r="L293" s="2">
        <f t="shared" si="19"/>
        <v>0</v>
      </c>
      <c r="M293" s="141">
        <f t="shared" si="20"/>
        <v>0</v>
      </c>
    </row>
    <row r="294" spans="1:13" x14ac:dyDescent="0.25">
      <c r="A294" s="10"/>
      <c r="B294" s="22"/>
      <c r="C294" s="17" t="s">
        <v>36</v>
      </c>
      <c r="D294" s="22"/>
      <c r="E294" s="11"/>
      <c r="F294" s="11"/>
      <c r="G294" s="2">
        <f t="shared" si="17"/>
        <v>16142899</v>
      </c>
      <c r="H294" s="2"/>
      <c r="I294" s="40"/>
      <c r="J294" s="67"/>
      <c r="K294" s="11">
        <f t="shared" si="18"/>
        <v>0</v>
      </c>
      <c r="L294" s="2">
        <f t="shared" si="19"/>
        <v>0</v>
      </c>
      <c r="M294" s="141">
        <f t="shared" si="20"/>
        <v>0</v>
      </c>
    </row>
    <row r="295" spans="1:13" x14ac:dyDescent="0.25">
      <c r="A295" s="10"/>
      <c r="B295" s="22"/>
      <c r="C295" s="17" t="s">
        <v>36</v>
      </c>
      <c r="D295" s="22"/>
      <c r="E295" s="11"/>
      <c r="F295" s="11"/>
      <c r="G295" s="2">
        <f t="shared" si="17"/>
        <v>16142899</v>
      </c>
      <c r="H295" s="2"/>
      <c r="I295" s="40"/>
      <c r="J295" s="67"/>
      <c r="K295" s="11">
        <f t="shared" si="18"/>
        <v>0</v>
      </c>
      <c r="L295" s="2">
        <f t="shared" si="19"/>
        <v>0</v>
      </c>
      <c r="M295" s="141">
        <f t="shared" si="20"/>
        <v>0</v>
      </c>
    </row>
    <row r="296" spans="1:13" x14ac:dyDescent="0.25">
      <c r="A296" s="10"/>
      <c r="B296" s="22"/>
      <c r="C296" s="17" t="s">
        <v>36</v>
      </c>
      <c r="D296" s="22"/>
      <c r="E296" s="11"/>
      <c r="F296" s="11"/>
      <c r="G296" s="2">
        <f t="shared" si="17"/>
        <v>16142899</v>
      </c>
      <c r="H296" s="2"/>
      <c r="I296" s="40"/>
      <c r="J296" s="67"/>
      <c r="K296" s="11">
        <f t="shared" si="18"/>
        <v>0</v>
      </c>
      <c r="L296" s="2">
        <f t="shared" si="19"/>
        <v>0</v>
      </c>
      <c r="M296" s="141">
        <f t="shared" si="20"/>
        <v>0</v>
      </c>
    </row>
    <row r="297" spans="1:13" x14ac:dyDescent="0.25">
      <c r="A297" s="10"/>
      <c r="B297" s="22"/>
      <c r="C297" s="17" t="s">
        <v>36</v>
      </c>
      <c r="D297" s="22"/>
      <c r="E297" s="11"/>
      <c r="F297" s="11"/>
      <c r="G297" s="2">
        <f t="shared" si="17"/>
        <v>16142899</v>
      </c>
      <c r="H297" s="2"/>
      <c r="I297" s="40"/>
      <c r="J297" s="67"/>
      <c r="K297" s="11">
        <f t="shared" si="18"/>
        <v>0</v>
      </c>
      <c r="L297" s="2">
        <f t="shared" si="19"/>
        <v>0</v>
      </c>
      <c r="M297" s="141">
        <f t="shared" si="20"/>
        <v>0</v>
      </c>
    </row>
    <row r="298" spans="1:13" x14ac:dyDescent="0.25">
      <c r="A298" s="10"/>
      <c r="B298" s="22"/>
      <c r="C298" s="1"/>
      <c r="D298" s="22"/>
      <c r="E298" s="11"/>
      <c r="F298" s="11"/>
      <c r="G298" s="2">
        <f t="shared" si="17"/>
        <v>16142899</v>
      </c>
      <c r="H298" s="2"/>
      <c r="I298" s="40"/>
      <c r="J298" s="67"/>
      <c r="K298" s="11">
        <f t="shared" si="18"/>
        <v>0</v>
      </c>
      <c r="L298" s="2">
        <f t="shared" si="19"/>
        <v>0</v>
      </c>
      <c r="M298" s="141">
        <f t="shared" si="20"/>
        <v>0</v>
      </c>
    </row>
    <row r="299" spans="1:13" x14ac:dyDescent="0.25">
      <c r="A299" s="10"/>
      <c r="B299" s="22"/>
      <c r="C299" s="1"/>
      <c r="D299" s="22"/>
      <c r="E299" s="11"/>
      <c r="F299" s="11"/>
      <c r="G299" s="2">
        <f t="shared" si="17"/>
        <v>16142899</v>
      </c>
      <c r="H299" s="2"/>
      <c r="I299" s="40"/>
      <c r="J299" s="67"/>
      <c r="K299" s="11">
        <f t="shared" si="18"/>
        <v>0</v>
      </c>
      <c r="L299" s="2">
        <f t="shared" si="19"/>
        <v>0</v>
      </c>
      <c r="M299" s="141">
        <f t="shared" si="20"/>
        <v>0</v>
      </c>
    </row>
    <row r="300" spans="1:13" x14ac:dyDescent="0.25">
      <c r="A300" s="10"/>
      <c r="B300" s="22"/>
      <c r="C300" s="1"/>
      <c r="D300" s="22"/>
      <c r="E300" s="11"/>
      <c r="F300" s="11"/>
      <c r="G300" s="2">
        <f t="shared" si="17"/>
        <v>16142899</v>
      </c>
      <c r="H300" s="2"/>
      <c r="I300" s="40"/>
      <c r="J300" s="67"/>
      <c r="K300" s="11">
        <f t="shared" si="18"/>
        <v>0</v>
      </c>
      <c r="L300" s="2">
        <f t="shared" si="19"/>
        <v>0</v>
      </c>
      <c r="M300" s="141">
        <f t="shared" si="20"/>
        <v>0</v>
      </c>
    </row>
    <row r="301" spans="1:13" x14ac:dyDescent="0.25">
      <c r="A301" s="10"/>
      <c r="B301" s="22"/>
      <c r="C301" s="1"/>
      <c r="D301" s="22"/>
      <c r="E301" s="11"/>
      <c r="F301" s="11"/>
      <c r="G301" s="2">
        <f t="shared" si="17"/>
        <v>16142899</v>
      </c>
      <c r="H301" s="2"/>
      <c r="I301" s="40"/>
      <c r="J301" s="67"/>
      <c r="K301" s="11">
        <f t="shared" si="18"/>
        <v>0</v>
      </c>
      <c r="L301" s="2">
        <f t="shared" si="19"/>
        <v>0</v>
      </c>
      <c r="M301" s="141">
        <f t="shared" si="20"/>
        <v>0</v>
      </c>
    </row>
    <row r="302" spans="1:13" x14ac:dyDescent="0.25">
      <c r="A302" s="10"/>
      <c r="B302" s="22"/>
      <c r="C302" s="1"/>
      <c r="D302" s="22"/>
      <c r="E302" s="11"/>
      <c r="F302" s="11"/>
      <c r="G302" s="2">
        <f t="shared" si="17"/>
        <v>16142899</v>
      </c>
      <c r="H302" s="2"/>
      <c r="I302" s="40"/>
      <c r="J302" s="67"/>
      <c r="K302" s="11">
        <f t="shared" si="18"/>
        <v>0</v>
      </c>
      <c r="L302" s="2">
        <f t="shared" si="19"/>
        <v>0</v>
      </c>
      <c r="M302" s="141">
        <f t="shared" si="20"/>
        <v>0</v>
      </c>
    </row>
    <row r="303" spans="1:13" x14ac:dyDescent="0.25">
      <c r="A303" s="10"/>
      <c r="B303" s="22"/>
      <c r="C303" s="1"/>
      <c r="D303" s="22"/>
      <c r="E303" s="11"/>
      <c r="F303" s="11"/>
      <c r="G303" s="2">
        <f t="shared" si="17"/>
        <v>16142899</v>
      </c>
      <c r="H303" s="2"/>
      <c r="I303" s="40"/>
      <c r="J303" s="67"/>
      <c r="K303" s="11">
        <f t="shared" si="18"/>
        <v>0</v>
      </c>
      <c r="L303" s="2">
        <f t="shared" si="19"/>
        <v>0</v>
      </c>
      <c r="M303" s="141">
        <f t="shared" si="20"/>
        <v>0</v>
      </c>
    </row>
    <row r="304" spans="1:13" x14ac:dyDescent="0.25">
      <c r="A304" s="10"/>
      <c r="B304" s="22"/>
      <c r="C304" s="1"/>
      <c r="D304" s="22"/>
      <c r="E304" s="11"/>
      <c r="F304" s="11"/>
      <c r="G304" s="2">
        <f t="shared" si="17"/>
        <v>16142899</v>
      </c>
      <c r="H304" s="2"/>
      <c r="I304" s="40"/>
      <c r="J304" s="67"/>
      <c r="K304" s="11">
        <f t="shared" si="18"/>
        <v>0</v>
      </c>
      <c r="L304" s="2">
        <f t="shared" si="19"/>
        <v>0</v>
      </c>
      <c r="M304" s="141">
        <f t="shared" si="20"/>
        <v>0</v>
      </c>
    </row>
    <row r="305" spans="1:13" x14ac:dyDescent="0.25">
      <c r="A305" s="10"/>
      <c r="B305" s="22"/>
      <c r="C305" s="1"/>
      <c r="D305" s="22"/>
      <c r="E305" s="11"/>
      <c r="F305" s="11"/>
      <c r="G305" s="2">
        <f t="shared" ref="G305:G368" si="21">G304+E305-F305</f>
        <v>16142899</v>
      </c>
      <c r="H305" s="2"/>
      <c r="I305" s="40"/>
      <c r="J305" s="67"/>
      <c r="K305" s="11">
        <f t="shared" ref="K305:K368" si="22">H305+I305-J305</f>
        <v>0</v>
      </c>
      <c r="L305" s="2">
        <f t="shared" ref="L305:L368" si="23">H305+I305+J305-F305</f>
        <v>0</v>
      </c>
      <c r="M305" s="141">
        <f t="shared" si="20"/>
        <v>0</v>
      </c>
    </row>
    <row r="306" spans="1:13" x14ac:dyDescent="0.25">
      <c r="A306" s="10"/>
      <c r="B306" s="22"/>
      <c r="C306" s="1"/>
      <c r="D306" s="22"/>
      <c r="E306" s="11"/>
      <c r="F306" s="11"/>
      <c r="G306" s="2">
        <f t="shared" si="21"/>
        <v>16142899</v>
      </c>
      <c r="H306" s="2"/>
      <c r="I306" s="40"/>
      <c r="J306" s="67"/>
      <c r="K306" s="11">
        <f t="shared" si="22"/>
        <v>0</v>
      </c>
      <c r="L306" s="2">
        <f t="shared" si="23"/>
        <v>0</v>
      </c>
      <c r="M306" s="141">
        <f t="shared" si="20"/>
        <v>0</v>
      </c>
    </row>
    <row r="307" spans="1:13" x14ac:dyDescent="0.25">
      <c r="A307" s="10"/>
      <c r="B307" s="22"/>
      <c r="C307" s="1"/>
      <c r="D307" s="22"/>
      <c r="E307" s="11"/>
      <c r="F307" s="11"/>
      <c r="G307" s="2">
        <f t="shared" si="21"/>
        <v>16142899</v>
      </c>
      <c r="H307" s="2"/>
      <c r="I307" s="40"/>
      <c r="J307" s="67"/>
      <c r="K307" s="11">
        <f t="shared" si="22"/>
        <v>0</v>
      </c>
      <c r="L307" s="2">
        <f t="shared" si="23"/>
        <v>0</v>
      </c>
      <c r="M307" s="141">
        <f t="shared" si="20"/>
        <v>0</v>
      </c>
    </row>
    <row r="308" spans="1:13" x14ac:dyDescent="0.25">
      <c r="A308" s="10"/>
      <c r="B308" s="22"/>
      <c r="C308" s="1"/>
      <c r="D308" s="22"/>
      <c r="E308" s="11"/>
      <c r="F308" s="11"/>
      <c r="G308" s="2">
        <f t="shared" si="21"/>
        <v>16142899</v>
      </c>
      <c r="H308" s="2"/>
      <c r="I308" s="40"/>
      <c r="J308" s="67"/>
      <c r="K308" s="11">
        <f t="shared" si="22"/>
        <v>0</v>
      </c>
      <c r="L308" s="2">
        <f t="shared" si="23"/>
        <v>0</v>
      </c>
      <c r="M308" s="141">
        <f t="shared" si="20"/>
        <v>0</v>
      </c>
    </row>
    <row r="309" spans="1:13" x14ac:dyDescent="0.25">
      <c r="A309" s="10"/>
      <c r="B309" s="22"/>
      <c r="C309" s="1"/>
      <c r="D309" s="22"/>
      <c r="E309" s="11"/>
      <c r="F309" s="11"/>
      <c r="G309" s="2">
        <f t="shared" si="21"/>
        <v>16142899</v>
      </c>
      <c r="H309" s="2"/>
      <c r="I309" s="40"/>
      <c r="J309" s="67"/>
      <c r="K309" s="11">
        <f t="shared" si="22"/>
        <v>0</v>
      </c>
      <c r="L309" s="2">
        <f t="shared" si="23"/>
        <v>0</v>
      </c>
      <c r="M309" s="141">
        <f t="shared" si="20"/>
        <v>0</v>
      </c>
    </row>
    <row r="310" spans="1:13" x14ac:dyDescent="0.25">
      <c r="A310" s="10"/>
      <c r="B310" s="22"/>
      <c r="C310" s="1"/>
      <c r="D310" s="22"/>
      <c r="E310" s="11"/>
      <c r="F310" s="11"/>
      <c r="G310" s="2">
        <f t="shared" si="21"/>
        <v>16142899</v>
      </c>
      <c r="H310" s="2"/>
      <c r="I310" s="40"/>
      <c r="J310" s="67"/>
      <c r="K310" s="11">
        <f t="shared" si="22"/>
        <v>0</v>
      </c>
      <c r="L310" s="2">
        <f t="shared" si="23"/>
        <v>0</v>
      </c>
      <c r="M310" s="141">
        <f t="shared" si="20"/>
        <v>0</v>
      </c>
    </row>
    <row r="311" spans="1:13" x14ac:dyDescent="0.25">
      <c r="A311" s="10"/>
      <c r="B311" s="22"/>
      <c r="C311" s="1"/>
      <c r="D311" s="22"/>
      <c r="E311" s="11"/>
      <c r="F311" s="11"/>
      <c r="G311" s="2">
        <f t="shared" si="21"/>
        <v>16142899</v>
      </c>
      <c r="H311" s="2"/>
      <c r="I311" s="40"/>
      <c r="J311" s="67"/>
      <c r="K311" s="11">
        <f t="shared" si="22"/>
        <v>0</v>
      </c>
      <c r="L311" s="2">
        <f t="shared" si="23"/>
        <v>0</v>
      </c>
      <c r="M311" s="141">
        <f t="shared" si="20"/>
        <v>0</v>
      </c>
    </row>
    <row r="312" spans="1:13" x14ac:dyDescent="0.25">
      <c r="A312" s="10"/>
      <c r="B312" s="22"/>
      <c r="C312" s="1"/>
      <c r="D312" s="22"/>
      <c r="E312" s="11"/>
      <c r="F312" s="11"/>
      <c r="G312" s="2">
        <f t="shared" si="21"/>
        <v>16142899</v>
      </c>
      <c r="H312" s="2"/>
      <c r="I312" s="40"/>
      <c r="J312" s="67"/>
      <c r="K312" s="11">
        <f t="shared" si="22"/>
        <v>0</v>
      </c>
      <c r="L312" s="2">
        <f t="shared" si="23"/>
        <v>0</v>
      </c>
      <c r="M312" s="141">
        <f t="shared" si="20"/>
        <v>0</v>
      </c>
    </row>
    <row r="313" spans="1:13" x14ac:dyDescent="0.25">
      <c r="A313" s="10"/>
      <c r="B313" s="22"/>
      <c r="C313" s="1"/>
      <c r="D313" s="22"/>
      <c r="E313" s="11"/>
      <c r="F313" s="11"/>
      <c r="G313" s="2">
        <f t="shared" si="21"/>
        <v>16142899</v>
      </c>
      <c r="H313" s="2"/>
      <c r="I313" s="40"/>
      <c r="J313" s="67"/>
      <c r="K313" s="11">
        <f t="shared" si="22"/>
        <v>0</v>
      </c>
      <c r="L313" s="2">
        <f t="shared" si="23"/>
        <v>0</v>
      </c>
      <c r="M313" s="141">
        <f t="shared" si="20"/>
        <v>0</v>
      </c>
    </row>
    <row r="314" spans="1:13" x14ac:dyDescent="0.25">
      <c r="A314" s="10"/>
      <c r="B314" s="22"/>
      <c r="C314" s="1"/>
      <c r="D314" s="22"/>
      <c r="E314" s="11"/>
      <c r="F314" s="11"/>
      <c r="G314" s="2">
        <f t="shared" si="21"/>
        <v>16142899</v>
      </c>
      <c r="H314" s="2"/>
      <c r="I314" s="40"/>
      <c r="J314" s="67"/>
      <c r="K314" s="11">
        <f t="shared" si="22"/>
        <v>0</v>
      </c>
      <c r="L314" s="2">
        <f t="shared" si="23"/>
        <v>0</v>
      </c>
      <c r="M314" s="141">
        <f t="shared" si="20"/>
        <v>0</v>
      </c>
    </row>
    <row r="315" spans="1:13" x14ac:dyDescent="0.25">
      <c r="A315" s="10"/>
      <c r="B315" s="22"/>
      <c r="C315" s="1"/>
      <c r="D315" s="22"/>
      <c r="E315" s="11"/>
      <c r="F315" s="11"/>
      <c r="G315" s="2">
        <f t="shared" si="21"/>
        <v>16142899</v>
      </c>
      <c r="H315" s="2"/>
      <c r="I315" s="40"/>
      <c r="J315" s="67"/>
      <c r="K315" s="11">
        <f t="shared" si="22"/>
        <v>0</v>
      </c>
      <c r="L315" s="2">
        <f t="shared" si="23"/>
        <v>0</v>
      </c>
      <c r="M315" s="141">
        <f t="shared" si="20"/>
        <v>0</v>
      </c>
    </row>
    <row r="316" spans="1:13" x14ac:dyDescent="0.25">
      <c r="A316" s="10"/>
      <c r="B316" s="22"/>
      <c r="C316" s="1"/>
      <c r="D316" s="22"/>
      <c r="E316" s="11"/>
      <c r="F316" s="11"/>
      <c r="G316" s="2">
        <f t="shared" si="21"/>
        <v>16142899</v>
      </c>
      <c r="H316" s="2"/>
      <c r="I316" s="40"/>
      <c r="J316" s="67"/>
      <c r="K316" s="11">
        <f t="shared" si="22"/>
        <v>0</v>
      </c>
      <c r="L316" s="2">
        <f t="shared" si="23"/>
        <v>0</v>
      </c>
      <c r="M316" s="141">
        <f t="shared" si="20"/>
        <v>0</v>
      </c>
    </row>
    <row r="317" spans="1:13" x14ac:dyDescent="0.25">
      <c r="A317" s="10"/>
      <c r="B317" s="22"/>
      <c r="C317" s="1"/>
      <c r="D317" s="22"/>
      <c r="E317" s="11"/>
      <c r="F317" s="11"/>
      <c r="G317" s="2">
        <f t="shared" si="21"/>
        <v>16142899</v>
      </c>
      <c r="H317" s="2"/>
      <c r="I317" s="40"/>
      <c r="J317" s="67"/>
      <c r="K317" s="11">
        <f t="shared" si="22"/>
        <v>0</v>
      </c>
      <c r="L317" s="2">
        <f t="shared" si="23"/>
        <v>0</v>
      </c>
      <c r="M317" s="141">
        <f t="shared" si="20"/>
        <v>0</v>
      </c>
    </row>
    <row r="318" spans="1:13" x14ac:dyDescent="0.25">
      <c r="A318" s="10"/>
      <c r="B318" s="22"/>
      <c r="C318" s="1"/>
      <c r="D318" s="22"/>
      <c r="E318" s="11"/>
      <c r="F318" s="11"/>
      <c r="G318" s="2">
        <f t="shared" si="21"/>
        <v>16142899</v>
      </c>
      <c r="H318" s="2"/>
      <c r="I318" s="40"/>
      <c r="J318" s="67"/>
      <c r="K318" s="11">
        <f t="shared" si="22"/>
        <v>0</v>
      </c>
      <c r="L318" s="2">
        <f t="shared" si="23"/>
        <v>0</v>
      </c>
      <c r="M318" s="141">
        <f t="shared" si="20"/>
        <v>0</v>
      </c>
    </row>
    <row r="319" spans="1:13" x14ac:dyDescent="0.25">
      <c r="A319" s="10"/>
      <c r="B319" s="22"/>
      <c r="C319" s="1"/>
      <c r="D319" s="22"/>
      <c r="E319" s="11"/>
      <c r="F319" s="11"/>
      <c r="G319" s="2">
        <f t="shared" si="21"/>
        <v>16142899</v>
      </c>
      <c r="H319" s="2"/>
      <c r="I319" s="40"/>
      <c r="J319" s="67"/>
      <c r="K319" s="11">
        <f t="shared" si="22"/>
        <v>0</v>
      </c>
      <c r="L319" s="2">
        <f t="shared" si="23"/>
        <v>0</v>
      </c>
      <c r="M319" s="141">
        <f t="shared" si="20"/>
        <v>0</v>
      </c>
    </row>
    <row r="320" spans="1:13" x14ac:dyDescent="0.25">
      <c r="A320" s="10"/>
      <c r="B320" s="22"/>
      <c r="C320" s="1"/>
      <c r="D320" s="22"/>
      <c r="E320" s="11"/>
      <c r="F320" s="11"/>
      <c r="G320" s="2">
        <f t="shared" si="21"/>
        <v>16142899</v>
      </c>
      <c r="H320" s="2"/>
      <c r="I320" s="40"/>
      <c r="J320" s="67"/>
      <c r="K320" s="11">
        <f t="shared" si="22"/>
        <v>0</v>
      </c>
      <c r="L320" s="2">
        <f t="shared" si="23"/>
        <v>0</v>
      </c>
      <c r="M320" s="141">
        <f t="shared" si="20"/>
        <v>0</v>
      </c>
    </row>
    <row r="321" spans="1:13" x14ac:dyDescent="0.25">
      <c r="A321" s="10"/>
      <c r="B321" s="22"/>
      <c r="C321" s="1"/>
      <c r="D321" s="22"/>
      <c r="E321" s="11"/>
      <c r="F321" s="11"/>
      <c r="G321" s="2">
        <f t="shared" si="21"/>
        <v>16142899</v>
      </c>
      <c r="H321" s="2"/>
      <c r="I321" s="40"/>
      <c r="J321" s="67"/>
      <c r="K321" s="11">
        <f t="shared" si="22"/>
        <v>0</v>
      </c>
      <c r="L321" s="2">
        <f t="shared" si="23"/>
        <v>0</v>
      </c>
      <c r="M321" s="141">
        <f t="shared" si="20"/>
        <v>0</v>
      </c>
    </row>
    <row r="322" spans="1:13" x14ac:dyDescent="0.25">
      <c r="A322" s="10"/>
      <c r="B322" s="22"/>
      <c r="C322" s="1"/>
      <c r="D322" s="22"/>
      <c r="E322" s="11"/>
      <c r="F322" s="11"/>
      <c r="G322" s="2">
        <f t="shared" si="21"/>
        <v>16142899</v>
      </c>
      <c r="H322" s="2"/>
      <c r="I322" s="40"/>
      <c r="J322" s="67"/>
      <c r="K322" s="11">
        <f t="shared" si="22"/>
        <v>0</v>
      </c>
      <c r="L322" s="2">
        <f t="shared" si="23"/>
        <v>0</v>
      </c>
      <c r="M322" s="141">
        <f t="shared" si="20"/>
        <v>0</v>
      </c>
    </row>
    <row r="323" spans="1:13" x14ac:dyDescent="0.25">
      <c r="A323" s="10"/>
      <c r="B323" s="22"/>
      <c r="C323" s="1"/>
      <c r="D323" s="22"/>
      <c r="E323" s="11"/>
      <c r="F323" s="11"/>
      <c r="G323" s="2">
        <f t="shared" si="21"/>
        <v>16142899</v>
      </c>
      <c r="H323" s="2"/>
      <c r="I323" s="40"/>
      <c r="J323" s="67"/>
      <c r="K323" s="11">
        <f t="shared" si="22"/>
        <v>0</v>
      </c>
      <c r="L323" s="2">
        <f t="shared" si="23"/>
        <v>0</v>
      </c>
      <c r="M323" s="141">
        <f t="shared" si="20"/>
        <v>0</v>
      </c>
    </row>
    <row r="324" spans="1:13" x14ac:dyDescent="0.25">
      <c r="A324" s="10"/>
      <c r="B324" s="22"/>
      <c r="C324" s="1"/>
      <c r="D324" s="22"/>
      <c r="E324" s="11"/>
      <c r="F324" s="11"/>
      <c r="G324" s="2">
        <f t="shared" si="21"/>
        <v>16142899</v>
      </c>
      <c r="H324" s="2"/>
      <c r="I324" s="40"/>
      <c r="J324" s="67"/>
      <c r="K324" s="11">
        <f t="shared" si="22"/>
        <v>0</v>
      </c>
      <c r="L324" s="2">
        <f t="shared" si="23"/>
        <v>0</v>
      </c>
      <c r="M324" s="141">
        <f t="shared" si="20"/>
        <v>0</v>
      </c>
    </row>
    <row r="325" spans="1:13" x14ac:dyDescent="0.25">
      <c r="A325" s="10"/>
      <c r="B325" s="22"/>
      <c r="C325" s="1"/>
      <c r="D325" s="22"/>
      <c r="E325" s="11"/>
      <c r="F325" s="11"/>
      <c r="G325" s="2">
        <f t="shared" si="21"/>
        <v>16142899</v>
      </c>
      <c r="H325" s="2"/>
      <c r="I325" s="40"/>
      <c r="J325" s="67"/>
      <c r="K325" s="11">
        <f t="shared" si="22"/>
        <v>0</v>
      </c>
      <c r="L325" s="2">
        <f t="shared" si="23"/>
        <v>0</v>
      </c>
      <c r="M325" s="141">
        <f t="shared" si="20"/>
        <v>0</v>
      </c>
    </row>
    <row r="326" spans="1:13" x14ac:dyDescent="0.25">
      <c r="A326" s="10"/>
      <c r="B326" s="22"/>
      <c r="C326" s="1"/>
      <c r="D326" s="22"/>
      <c r="E326" s="11"/>
      <c r="F326" s="11"/>
      <c r="G326" s="2">
        <f t="shared" si="21"/>
        <v>16142899</v>
      </c>
      <c r="H326" s="2"/>
      <c r="I326" s="40"/>
      <c r="J326" s="67"/>
      <c r="K326" s="11">
        <f t="shared" si="22"/>
        <v>0</v>
      </c>
      <c r="L326" s="2">
        <f t="shared" si="23"/>
        <v>0</v>
      </c>
      <c r="M326" s="141">
        <f t="shared" si="20"/>
        <v>0</v>
      </c>
    </row>
    <row r="327" spans="1:13" x14ac:dyDescent="0.25">
      <c r="A327" s="10"/>
      <c r="B327" s="22"/>
      <c r="C327" s="1"/>
      <c r="D327" s="22"/>
      <c r="E327" s="11"/>
      <c r="F327" s="11"/>
      <c r="G327" s="2">
        <f t="shared" si="21"/>
        <v>16142899</v>
      </c>
      <c r="H327" s="2"/>
      <c r="I327" s="40"/>
      <c r="J327" s="67"/>
      <c r="K327" s="11">
        <f t="shared" si="22"/>
        <v>0</v>
      </c>
      <c r="L327" s="2">
        <f t="shared" si="23"/>
        <v>0</v>
      </c>
      <c r="M327" s="141">
        <f t="shared" si="20"/>
        <v>0</v>
      </c>
    </row>
    <row r="328" spans="1:13" x14ac:dyDescent="0.25">
      <c r="A328" s="10"/>
      <c r="B328" s="22"/>
      <c r="C328" s="1"/>
      <c r="D328" s="22"/>
      <c r="E328" s="11"/>
      <c r="F328" s="11"/>
      <c r="G328" s="2">
        <f t="shared" si="21"/>
        <v>16142899</v>
      </c>
      <c r="H328" s="2"/>
      <c r="I328" s="40"/>
      <c r="J328" s="67"/>
      <c r="K328" s="11">
        <f t="shared" si="22"/>
        <v>0</v>
      </c>
      <c r="L328" s="2">
        <f t="shared" si="23"/>
        <v>0</v>
      </c>
      <c r="M328" s="141">
        <f t="shared" si="20"/>
        <v>0</v>
      </c>
    </row>
    <row r="329" spans="1:13" x14ac:dyDescent="0.25">
      <c r="A329" s="10"/>
      <c r="B329" s="22"/>
      <c r="C329" s="1"/>
      <c r="D329" s="22"/>
      <c r="E329" s="11"/>
      <c r="F329" s="11"/>
      <c r="G329" s="2">
        <f t="shared" si="21"/>
        <v>16142899</v>
      </c>
      <c r="H329" s="2"/>
      <c r="I329" s="40"/>
      <c r="J329" s="67"/>
      <c r="K329" s="11">
        <f t="shared" si="22"/>
        <v>0</v>
      </c>
      <c r="L329" s="2">
        <f t="shared" si="23"/>
        <v>0</v>
      </c>
      <c r="M329" s="141">
        <f t="shared" ref="M329:M392" si="24">F329*0.2</f>
        <v>0</v>
      </c>
    </row>
    <row r="330" spans="1:13" x14ac:dyDescent="0.25">
      <c r="A330" s="10"/>
      <c r="B330" s="22"/>
      <c r="C330" s="1"/>
      <c r="D330" s="22"/>
      <c r="E330" s="11"/>
      <c r="F330" s="11"/>
      <c r="G330" s="2">
        <f t="shared" si="21"/>
        <v>16142899</v>
      </c>
      <c r="H330" s="2"/>
      <c r="I330" s="40"/>
      <c r="J330" s="67"/>
      <c r="K330" s="11">
        <f t="shared" si="22"/>
        <v>0</v>
      </c>
      <c r="L330" s="2">
        <f t="shared" si="23"/>
        <v>0</v>
      </c>
      <c r="M330" s="141">
        <f t="shared" si="24"/>
        <v>0</v>
      </c>
    </row>
    <row r="331" spans="1:13" x14ac:dyDescent="0.25">
      <c r="A331" s="10"/>
      <c r="B331" s="22"/>
      <c r="C331" s="1"/>
      <c r="D331" s="22"/>
      <c r="E331" s="11"/>
      <c r="F331" s="11"/>
      <c r="G331" s="2">
        <f t="shared" si="21"/>
        <v>16142899</v>
      </c>
      <c r="H331" s="2"/>
      <c r="I331" s="40"/>
      <c r="J331" s="67"/>
      <c r="K331" s="11">
        <f t="shared" si="22"/>
        <v>0</v>
      </c>
      <c r="L331" s="2">
        <f t="shared" si="23"/>
        <v>0</v>
      </c>
      <c r="M331" s="141">
        <f t="shared" si="24"/>
        <v>0</v>
      </c>
    </row>
    <row r="332" spans="1:13" x14ac:dyDescent="0.25">
      <c r="A332" s="10"/>
      <c r="B332" s="22"/>
      <c r="C332" s="1"/>
      <c r="D332" s="22"/>
      <c r="E332" s="11"/>
      <c r="F332" s="11"/>
      <c r="G332" s="2">
        <f t="shared" si="21"/>
        <v>16142899</v>
      </c>
      <c r="H332" s="2"/>
      <c r="I332" s="40"/>
      <c r="J332" s="67"/>
      <c r="K332" s="11">
        <f t="shared" si="22"/>
        <v>0</v>
      </c>
      <c r="L332" s="2">
        <f t="shared" si="23"/>
        <v>0</v>
      </c>
      <c r="M332" s="141">
        <f t="shared" si="24"/>
        <v>0</v>
      </c>
    </row>
    <row r="333" spans="1:13" x14ac:dyDescent="0.25">
      <c r="A333" s="10"/>
      <c r="B333" s="22"/>
      <c r="C333" s="1"/>
      <c r="D333" s="22"/>
      <c r="E333" s="11"/>
      <c r="F333" s="11"/>
      <c r="G333" s="2">
        <f t="shared" si="21"/>
        <v>16142899</v>
      </c>
      <c r="H333" s="2"/>
      <c r="I333" s="40"/>
      <c r="J333" s="67"/>
      <c r="K333" s="11">
        <f t="shared" si="22"/>
        <v>0</v>
      </c>
      <c r="L333" s="2">
        <f t="shared" si="23"/>
        <v>0</v>
      </c>
      <c r="M333" s="141">
        <f t="shared" si="24"/>
        <v>0</v>
      </c>
    </row>
    <row r="334" spans="1:13" x14ac:dyDescent="0.25">
      <c r="A334" s="10"/>
      <c r="B334" s="22"/>
      <c r="C334" s="1"/>
      <c r="D334" s="22"/>
      <c r="E334" s="11"/>
      <c r="F334" s="11"/>
      <c r="G334" s="2">
        <f t="shared" si="21"/>
        <v>16142899</v>
      </c>
      <c r="H334" s="2"/>
      <c r="I334" s="40"/>
      <c r="J334" s="67"/>
      <c r="K334" s="11">
        <f t="shared" si="22"/>
        <v>0</v>
      </c>
      <c r="L334" s="2">
        <f t="shared" si="23"/>
        <v>0</v>
      </c>
      <c r="M334" s="141">
        <f t="shared" si="24"/>
        <v>0</v>
      </c>
    </row>
    <row r="335" spans="1:13" x14ac:dyDescent="0.25">
      <c r="A335" s="10"/>
      <c r="B335" s="22"/>
      <c r="C335" s="1"/>
      <c r="D335" s="22"/>
      <c r="E335" s="11"/>
      <c r="F335" s="11"/>
      <c r="G335" s="2">
        <f t="shared" si="21"/>
        <v>16142899</v>
      </c>
      <c r="H335" s="2"/>
      <c r="I335" s="40"/>
      <c r="J335" s="67"/>
      <c r="K335" s="11">
        <f t="shared" si="22"/>
        <v>0</v>
      </c>
      <c r="L335" s="2">
        <f t="shared" si="23"/>
        <v>0</v>
      </c>
      <c r="M335" s="141">
        <f t="shared" si="24"/>
        <v>0</v>
      </c>
    </row>
    <row r="336" spans="1:13" x14ac:dyDescent="0.25">
      <c r="A336" s="10"/>
      <c r="B336" s="22"/>
      <c r="C336" s="1"/>
      <c r="D336" s="22"/>
      <c r="E336" s="11"/>
      <c r="F336" s="11"/>
      <c r="G336" s="2">
        <f t="shared" si="21"/>
        <v>16142899</v>
      </c>
      <c r="H336" s="2"/>
      <c r="I336" s="40"/>
      <c r="J336" s="67"/>
      <c r="K336" s="11">
        <f t="shared" si="22"/>
        <v>0</v>
      </c>
      <c r="L336" s="2">
        <f t="shared" si="23"/>
        <v>0</v>
      </c>
      <c r="M336" s="141">
        <f t="shared" si="24"/>
        <v>0</v>
      </c>
    </row>
    <row r="337" spans="1:13" x14ac:dyDescent="0.25">
      <c r="A337" s="10"/>
      <c r="B337" s="22"/>
      <c r="C337" s="1"/>
      <c r="D337" s="22"/>
      <c r="E337" s="11"/>
      <c r="F337" s="11"/>
      <c r="G337" s="2">
        <f t="shared" si="21"/>
        <v>16142899</v>
      </c>
      <c r="H337" s="2"/>
      <c r="I337" s="40"/>
      <c r="J337" s="67"/>
      <c r="K337" s="11">
        <f t="shared" si="22"/>
        <v>0</v>
      </c>
      <c r="L337" s="2">
        <f t="shared" si="23"/>
        <v>0</v>
      </c>
      <c r="M337" s="141">
        <f t="shared" si="24"/>
        <v>0</v>
      </c>
    </row>
    <row r="338" spans="1:13" x14ac:dyDescent="0.25">
      <c r="A338" s="10"/>
      <c r="B338" s="22"/>
      <c r="C338" s="1"/>
      <c r="D338" s="22"/>
      <c r="E338" s="11"/>
      <c r="F338" s="11"/>
      <c r="G338" s="2">
        <f t="shared" si="21"/>
        <v>16142899</v>
      </c>
      <c r="H338" s="2"/>
      <c r="I338" s="40"/>
      <c r="J338" s="67"/>
      <c r="K338" s="11">
        <f t="shared" si="22"/>
        <v>0</v>
      </c>
      <c r="L338" s="2">
        <f t="shared" si="23"/>
        <v>0</v>
      </c>
      <c r="M338" s="141">
        <f t="shared" si="24"/>
        <v>0</v>
      </c>
    </row>
    <row r="339" spans="1:13" x14ac:dyDescent="0.25">
      <c r="A339" s="10"/>
      <c r="B339" s="22"/>
      <c r="C339" s="1"/>
      <c r="D339" s="22"/>
      <c r="E339" s="11"/>
      <c r="F339" s="11"/>
      <c r="G339" s="2">
        <f t="shared" si="21"/>
        <v>16142899</v>
      </c>
      <c r="H339" s="2"/>
      <c r="I339" s="40"/>
      <c r="J339" s="67"/>
      <c r="K339" s="11">
        <f t="shared" si="22"/>
        <v>0</v>
      </c>
      <c r="L339" s="2">
        <f t="shared" si="23"/>
        <v>0</v>
      </c>
      <c r="M339" s="141">
        <f t="shared" si="24"/>
        <v>0</v>
      </c>
    </row>
    <row r="340" spans="1:13" x14ac:dyDescent="0.25">
      <c r="A340" s="10"/>
      <c r="B340" s="22"/>
      <c r="C340" s="1"/>
      <c r="D340" s="22"/>
      <c r="E340" s="11"/>
      <c r="F340" s="11"/>
      <c r="G340" s="2">
        <f t="shared" si="21"/>
        <v>16142899</v>
      </c>
      <c r="H340" s="2"/>
      <c r="I340" s="40"/>
      <c r="J340" s="67"/>
      <c r="K340" s="11">
        <f t="shared" si="22"/>
        <v>0</v>
      </c>
      <c r="L340" s="2">
        <f t="shared" si="23"/>
        <v>0</v>
      </c>
      <c r="M340" s="141">
        <f t="shared" si="24"/>
        <v>0</v>
      </c>
    </row>
    <row r="341" spans="1:13" x14ac:dyDescent="0.25">
      <c r="A341" s="10"/>
      <c r="B341" s="22"/>
      <c r="C341" s="1"/>
      <c r="D341" s="22"/>
      <c r="E341" s="11"/>
      <c r="F341" s="11"/>
      <c r="G341" s="2">
        <f t="shared" si="21"/>
        <v>16142899</v>
      </c>
      <c r="H341" s="2"/>
      <c r="I341" s="40"/>
      <c r="J341" s="67"/>
      <c r="K341" s="11">
        <f t="shared" si="22"/>
        <v>0</v>
      </c>
      <c r="L341" s="2">
        <f t="shared" si="23"/>
        <v>0</v>
      </c>
      <c r="M341" s="141">
        <f t="shared" si="24"/>
        <v>0</v>
      </c>
    </row>
    <row r="342" spans="1:13" x14ac:dyDescent="0.25">
      <c r="A342" s="10"/>
      <c r="B342" s="22"/>
      <c r="C342" s="1"/>
      <c r="D342" s="22"/>
      <c r="E342" s="11"/>
      <c r="F342" s="11"/>
      <c r="G342" s="2">
        <f t="shared" si="21"/>
        <v>16142899</v>
      </c>
      <c r="H342" s="2"/>
      <c r="I342" s="40"/>
      <c r="J342" s="67"/>
      <c r="K342" s="11">
        <f t="shared" si="22"/>
        <v>0</v>
      </c>
      <c r="L342" s="2">
        <f t="shared" si="23"/>
        <v>0</v>
      </c>
      <c r="M342" s="141">
        <f t="shared" si="24"/>
        <v>0</v>
      </c>
    </row>
    <row r="343" spans="1:13" x14ac:dyDescent="0.25">
      <c r="A343" s="10"/>
      <c r="B343" s="22"/>
      <c r="C343" s="1"/>
      <c r="D343" s="22"/>
      <c r="E343" s="11"/>
      <c r="F343" s="11"/>
      <c r="G343" s="2">
        <f t="shared" si="21"/>
        <v>16142899</v>
      </c>
      <c r="H343" s="2"/>
      <c r="I343" s="40"/>
      <c r="J343" s="67"/>
      <c r="K343" s="11">
        <f t="shared" si="22"/>
        <v>0</v>
      </c>
      <c r="L343" s="2">
        <f t="shared" si="23"/>
        <v>0</v>
      </c>
      <c r="M343" s="141">
        <f t="shared" si="24"/>
        <v>0</v>
      </c>
    </row>
    <row r="344" spans="1:13" x14ac:dyDescent="0.25">
      <c r="A344" s="10"/>
      <c r="B344" s="22"/>
      <c r="C344" s="1"/>
      <c r="D344" s="22"/>
      <c r="E344" s="11"/>
      <c r="F344" s="11"/>
      <c r="G344" s="2">
        <f t="shared" si="21"/>
        <v>16142899</v>
      </c>
      <c r="H344" s="2"/>
      <c r="I344" s="40"/>
      <c r="J344" s="67"/>
      <c r="K344" s="11">
        <f t="shared" si="22"/>
        <v>0</v>
      </c>
      <c r="L344" s="2">
        <f t="shared" si="23"/>
        <v>0</v>
      </c>
      <c r="M344" s="141">
        <f t="shared" si="24"/>
        <v>0</v>
      </c>
    </row>
    <row r="345" spans="1:13" x14ac:dyDescent="0.25">
      <c r="A345" s="10"/>
      <c r="B345" s="22"/>
      <c r="C345" s="1"/>
      <c r="D345" s="22"/>
      <c r="E345" s="11"/>
      <c r="F345" s="11"/>
      <c r="G345" s="2">
        <f t="shared" si="21"/>
        <v>16142899</v>
      </c>
      <c r="H345" s="2"/>
      <c r="I345" s="40"/>
      <c r="J345" s="67"/>
      <c r="K345" s="11">
        <f t="shared" si="22"/>
        <v>0</v>
      </c>
      <c r="L345" s="2">
        <f t="shared" si="23"/>
        <v>0</v>
      </c>
      <c r="M345" s="141">
        <f t="shared" si="24"/>
        <v>0</v>
      </c>
    </row>
    <row r="346" spans="1:13" x14ac:dyDescent="0.25">
      <c r="A346" s="10"/>
      <c r="B346" s="22"/>
      <c r="C346" s="1"/>
      <c r="D346" s="22"/>
      <c r="E346" s="11"/>
      <c r="F346" s="11"/>
      <c r="G346" s="2">
        <f t="shared" si="21"/>
        <v>16142899</v>
      </c>
      <c r="H346" s="2"/>
      <c r="I346" s="40"/>
      <c r="J346" s="67"/>
      <c r="K346" s="11">
        <f t="shared" si="22"/>
        <v>0</v>
      </c>
      <c r="L346" s="2">
        <f t="shared" si="23"/>
        <v>0</v>
      </c>
      <c r="M346" s="141">
        <f t="shared" si="24"/>
        <v>0</v>
      </c>
    </row>
    <row r="347" spans="1:13" x14ac:dyDescent="0.25">
      <c r="A347" s="10"/>
      <c r="B347" s="22"/>
      <c r="C347" s="1"/>
      <c r="D347" s="22"/>
      <c r="E347" s="11"/>
      <c r="F347" s="11"/>
      <c r="G347" s="2">
        <f t="shared" si="21"/>
        <v>16142899</v>
      </c>
      <c r="H347" s="2"/>
      <c r="I347" s="40"/>
      <c r="J347" s="67"/>
      <c r="K347" s="11">
        <f t="shared" si="22"/>
        <v>0</v>
      </c>
      <c r="L347" s="2">
        <f t="shared" si="23"/>
        <v>0</v>
      </c>
      <c r="M347" s="141">
        <f t="shared" si="24"/>
        <v>0</v>
      </c>
    </row>
    <row r="348" spans="1:13" x14ac:dyDescent="0.25">
      <c r="A348" s="10"/>
      <c r="B348" s="22"/>
      <c r="C348" s="1"/>
      <c r="D348" s="22"/>
      <c r="E348" s="11"/>
      <c r="F348" s="11"/>
      <c r="G348" s="2">
        <f t="shared" si="21"/>
        <v>16142899</v>
      </c>
      <c r="H348" s="2"/>
      <c r="I348" s="40"/>
      <c r="J348" s="67"/>
      <c r="K348" s="11">
        <f t="shared" si="22"/>
        <v>0</v>
      </c>
      <c r="L348" s="2">
        <f t="shared" si="23"/>
        <v>0</v>
      </c>
      <c r="M348" s="141">
        <f t="shared" si="24"/>
        <v>0</v>
      </c>
    </row>
    <row r="349" spans="1:13" x14ac:dyDescent="0.25">
      <c r="A349" s="10"/>
      <c r="B349" s="22"/>
      <c r="C349" s="1"/>
      <c r="D349" s="22"/>
      <c r="E349" s="11"/>
      <c r="F349" s="11"/>
      <c r="G349" s="2">
        <f t="shared" si="21"/>
        <v>16142899</v>
      </c>
      <c r="H349" s="2"/>
      <c r="I349" s="40"/>
      <c r="J349" s="67"/>
      <c r="K349" s="11">
        <f t="shared" si="22"/>
        <v>0</v>
      </c>
      <c r="L349" s="2">
        <f t="shared" si="23"/>
        <v>0</v>
      </c>
      <c r="M349" s="141">
        <f t="shared" si="24"/>
        <v>0</v>
      </c>
    </row>
    <row r="350" spans="1:13" x14ac:dyDescent="0.25">
      <c r="A350" s="10"/>
      <c r="B350" s="22"/>
      <c r="C350" s="1"/>
      <c r="D350" s="22"/>
      <c r="E350" s="11"/>
      <c r="F350" s="11"/>
      <c r="G350" s="2">
        <f t="shared" si="21"/>
        <v>16142899</v>
      </c>
      <c r="H350" s="2"/>
      <c r="I350" s="40"/>
      <c r="J350" s="67"/>
      <c r="K350" s="11">
        <f t="shared" si="22"/>
        <v>0</v>
      </c>
      <c r="L350" s="2">
        <f t="shared" si="23"/>
        <v>0</v>
      </c>
      <c r="M350" s="141">
        <f t="shared" si="24"/>
        <v>0</v>
      </c>
    </row>
    <row r="351" spans="1:13" x14ac:dyDescent="0.25">
      <c r="A351" s="10"/>
      <c r="B351" s="22"/>
      <c r="C351" s="1"/>
      <c r="D351" s="22"/>
      <c r="E351" s="11"/>
      <c r="F351" s="11"/>
      <c r="G351" s="2">
        <f t="shared" si="21"/>
        <v>16142899</v>
      </c>
      <c r="H351" s="2"/>
      <c r="I351" s="40"/>
      <c r="J351" s="67"/>
      <c r="K351" s="11">
        <f t="shared" si="22"/>
        <v>0</v>
      </c>
      <c r="L351" s="2">
        <f t="shared" si="23"/>
        <v>0</v>
      </c>
      <c r="M351" s="141">
        <f t="shared" si="24"/>
        <v>0</v>
      </c>
    </row>
    <row r="352" spans="1:13" x14ac:dyDescent="0.25">
      <c r="A352" s="10"/>
      <c r="B352" s="22"/>
      <c r="C352" s="1"/>
      <c r="D352" s="22"/>
      <c r="E352" s="11"/>
      <c r="F352" s="11"/>
      <c r="G352" s="2">
        <f t="shared" si="21"/>
        <v>16142899</v>
      </c>
      <c r="H352" s="2"/>
      <c r="I352" s="40"/>
      <c r="J352" s="67"/>
      <c r="K352" s="11">
        <f t="shared" si="22"/>
        <v>0</v>
      </c>
      <c r="L352" s="2">
        <f t="shared" si="23"/>
        <v>0</v>
      </c>
      <c r="M352" s="141">
        <f t="shared" si="24"/>
        <v>0</v>
      </c>
    </row>
    <row r="353" spans="1:13" x14ac:dyDescent="0.25">
      <c r="A353" s="10"/>
      <c r="B353" s="22"/>
      <c r="C353" s="1"/>
      <c r="D353" s="22"/>
      <c r="E353" s="11"/>
      <c r="F353" s="11"/>
      <c r="G353" s="2">
        <f t="shared" si="21"/>
        <v>16142899</v>
      </c>
      <c r="H353" s="2"/>
      <c r="I353" s="40"/>
      <c r="J353" s="67"/>
      <c r="K353" s="11">
        <f t="shared" si="22"/>
        <v>0</v>
      </c>
      <c r="L353" s="2">
        <f t="shared" si="23"/>
        <v>0</v>
      </c>
      <c r="M353" s="141">
        <f t="shared" si="24"/>
        <v>0</v>
      </c>
    </row>
    <row r="354" spans="1:13" x14ac:dyDescent="0.25">
      <c r="A354" s="10"/>
      <c r="B354" s="22"/>
      <c r="C354" s="1"/>
      <c r="D354" s="22"/>
      <c r="E354" s="11"/>
      <c r="F354" s="11"/>
      <c r="G354" s="2">
        <f t="shared" si="21"/>
        <v>16142899</v>
      </c>
      <c r="H354" s="2"/>
      <c r="I354" s="40"/>
      <c r="J354" s="67"/>
      <c r="K354" s="11">
        <f t="shared" si="22"/>
        <v>0</v>
      </c>
      <c r="L354" s="2">
        <f t="shared" si="23"/>
        <v>0</v>
      </c>
      <c r="M354" s="141">
        <f t="shared" si="24"/>
        <v>0</v>
      </c>
    </row>
    <row r="355" spans="1:13" x14ac:dyDescent="0.25">
      <c r="A355" s="10"/>
      <c r="B355" s="22"/>
      <c r="C355" s="1"/>
      <c r="D355" s="22"/>
      <c r="E355" s="11"/>
      <c r="F355" s="11"/>
      <c r="G355" s="2">
        <f t="shared" si="21"/>
        <v>16142899</v>
      </c>
      <c r="H355" s="2"/>
      <c r="I355" s="40"/>
      <c r="J355" s="67"/>
      <c r="K355" s="11">
        <f t="shared" si="22"/>
        <v>0</v>
      </c>
      <c r="L355" s="2">
        <f t="shared" si="23"/>
        <v>0</v>
      </c>
      <c r="M355" s="141">
        <f t="shared" si="24"/>
        <v>0</v>
      </c>
    </row>
    <row r="356" spans="1:13" x14ac:dyDescent="0.25">
      <c r="A356" s="10"/>
      <c r="B356" s="22"/>
      <c r="C356" s="1"/>
      <c r="D356" s="22"/>
      <c r="E356" s="11"/>
      <c r="F356" s="11"/>
      <c r="G356" s="2">
        <f t="shared" si="21"/>
        <v>16142899</v>
      </c>
      <c r="H356" s="2"/>
      <c r="I356" s="40"/>
      <c r="J356" s="67"/>
      <c r="K356" s="11">
        <f t="shared" si="22"/>
        <v>0</v>
      </c>
      <c r="L356" s="2">
        <f t="shared" si="23"/>
        <v>0</v>
      </c>
      <c r="M356" s="141">
        <f t="shared" si="24"/>
        <v>0</v>
      </c>
    </row>
    <row r="357" spans="1:13" x14ac:dyDescent="0.25">
      <c r="A357" s="10"/>
      <c r="B357" s="22"/>
      <c r="C357" s="1"/>
      <c r="D357" s="22"/>
      <c r="E357" s="11"/>
      <c r="F357" s="11"/>
      <c r="G357" s="2">
        <f t="shared" si="21"/>
        <v>16142899</v>
      </c>
      <c r="H357" s="2"/>
      <c r="I357" s="40"/>
      <c r="J357" s="67"/>
      <c r="K357" s="11">
        <f t="shared" si="22"/>
        <v>0</v>
      </c>
      <c r="L357" s="2">
        <f t="shared" si="23"/>
        <v>0</v>
      </c>
      <c r="M357" s="141">
        <f t="shared" si="24"/>
        <v>0</v>
      </c>
    </row>
    <row r="358" spans="1:13" x14ac:dyDescent="0.25">
      <c r="A358" s="10"/>
      <c r="B358" s="22"/>
      <c r="C358" s="1"/>
      <c r="D358" s="22"/>
      <c r="E358" s="11"/>
      <c r="F358" s="11"/>
      <c r="G358" s="2">
        <f t="shared" si="21"/>
        <v>16142899</v>
      </c>
      <c r="H358" s="2"/>
      <c r="I358" s="40"/>
      <c r="J358" s="67"/>
      <c r="K358" s="11">
        <f t="shared" si="22"/>
        <v>0</v>
      </c>
      <c r="L358" s="2">
        <f t="shared" si="23"/>
        <v>0</v>
      </c>
      <c r="M358" s="141">
        <f t="shared" si="24"/>
        <v>0</v>
      </c>
    </row>
    <row r="359" spans="1:13" x14ac:dyDescent="0.25">
      <c r="A359" s="10"/>
      <c r="B359" s="22"/>
      <c r="C359" s="1"/>
      <c r="D359" s="22"/>
      <c r="E359" s="11"/>
      <c r="F359" s="11"/>
      <c r="G359" s="2">
        <f t="shared" si="21"/>
        <v>16142899</v>
      </c>
      <c r="H359" s="2"/>
      <c r="I359" s="40"/>
      <c r="J359" s="67"/>
      <c r="K359" s="11">
        <f t="shared" si="22"/>
        <v>0</v>
      </c>
      <c r="L359" s="2">
        <f t="shared" si="23"/>
        <v>0</v>
      </c>
      <c r="M359" s="141">
        <f t="shared" si="24"/>
        <v>0</v>
      </c>
    </row>
    <row r="360" spans="1:13" x14ac:dyDescent="0.25">
      <c r="A360" s="10"/>
      <c r="B360" s="22"/>
      <c r="C360" s="1"/>
      <c r="D360" s="22"/>
      <c r="E360" s="11"/>
      <c r="F360" s="11"/>
      <c r="G360" s="2">
        <f t="shared" si="21"/>
        <v>16142899</v>
      </c>
      <c r="H360" s="2"/>
      <c r="I360" s="40"/>
      <c r="J360" s="67"/>
      <c r="K360" s="11">
        <f t="shared" si="22"/>
        <v>0</v>
      </c>
      <c r="L360" s="2">
        <f t="shared" si="23"/>
        <v>0</v>
      </c>
      <c r="M360" s="141">
        <f t="shared" si="24"/>
        <v>0</v>
      </c>
    </row>
    <row r="361" spans="1:13" x14ac:dyDescent="0.25">
      <c r="A361" s="10"/>
      <c r="B361" s="22"/>
      <c r="C361" s="1"/>
      <c r="D361" s="22"/>
      <c r="E361" s="11"/>
      <c r="F361" s="11"/>
      <c r="G361" s="2">
        <f t="shared" si="21"/>
        <v>16142899</v>
      </c>
      <c r="H361" s="2"/>
      <c r="I361" s="40"/>
      <c r="J361" s="67"/>
      <c r="K361" s="11">
        <f t="shared" si="22"/>
        <v>0</v>
      </c>
      <c r="L361" s="2">
        <f t="shared" si="23"/>
        <v>0</v>
      </c>
      <c r="M361" s="141">
        <f t="shared" si="24"/>
        <v>0</v>
      </c>
    </row>
    <row r="362" spans="1:13" x14ac:dyDescent="0.25">
      <c r="A362" s="10"/>
      <c r="B362" s="22"/>
      <c r="C362" s="1"/>
      <c r="D362" s="22"/>
      <c r="E362" s="11"/>
      <c r="F362" s="11"/>
      <c r="G362" s="2">
        <f t="shared" si="21"/>
        <v>16142899</v>
      </c>
      <c r="H362" s="2"/>
      <c r="I362" s="40"/>
      <c r="J362" s="67"/>
      <c r="K362" s="11">
        <f t="shared" si="22"/>
        <v>0</v>
      </c>
      <c r="L362" s="2">
        <f t="shared" si="23"/>
        <v>0</v>
      </c>
      <c r="M362" s="141">
        <f t="shared" si="24"/>
        <v>0</v>
      </c>
    </row>
    <row r="363" spans="1:13" x14ac:dyDescent="0.25">
      <c r="A363" s="10"/>
      <c r="B363" s="22"/>
      <c r="C363" s="1"/>
      <c r="D363" s="22"/>
      <c r="E363" s="11"/>
      <c r="F363" s="11"/>
      <c r="G363" s="2">
        <f t="shared" si="21"/>
        <v>16142899</v>
      </c>
      <c r="H363" s="2"/>
      <c r="I363" s="40"/>
      <c r="J363" s="67"/>
      <c r="K363" s="11">
        <f t="shared" si="22"/>
        <v>0</v>
      </c>
      <c r="L363" s="2">
        <f t="shared" si="23"/>
        <v>0</v>
      </c>
      <c r="M363" s="141">
        <f t="shared" si="24"/>
        <v>0</v>
      </c>
    </row>
    <row r="364" spans="1:13" x14ac:dyDescent="0.25">
      <c r="A364" s="10"/>
      <c r="B364" s="22"/>
      <c r="C364" s="1"/>
      <c r="D364" s="22"/>
      <c r="E364" s="11"/>
      <c r="F364" s="11"/>
      <c r="G364" s="2">
        <f t="shared" si="21"/>
        <v>16142899</v>
      </c>
      <c r="H364" s="2"/>
      <c r="I364" s="40"/>
      <c r="J364" s="67"/>
      <c r="K364" s="11">
        <f t="shared" si="22"/>
        <v>0</v>
      </c>
      <c r="L364" s="2">
        <f t="shared" si="23"/>
        <v>0</v>
      </c>
      <c r="M364" s="141">
        <f t="shared" si="24"/>
        <v>0</v>
      </c>
    </row>
    <row r="365" spans="1:13" x14ac:dyDescent="0.25">
      <c r="A365" s="10"/>
      <c r="B365" s="22"/>
      <c r="C365" s="1"/>
      <c r="D365" s="22"/>
      <c r="E365" s="11"/>
      <c r="F365" s="11"/>
      <c r="G365" s="2">
        <f t="shared" si="21"/>
        <v>16142899</v>
      </c>
      <c r="H365" s="2"/>
      <c r="I365" s="40"/>
      <c r="J365" s="67"/>
      <c r="K365" s="11">
        <f t="shared" si="22"/>
        <v>0</v>
      </c>
      <c r="L365" s="2">
        <f t="shared" si="23"/>
        <v>0</v>
      </c>
      <c r="M365" s="141">
        <f t="shared" si="24"/>
        <v>0</v>
      </c>
    </row>
    <row r="366" spans="1:13" x14ac:dyDescent="0.25">
      <c r="A366" s="10"/>
      <c r="B366" s="22"/>
      <c r="C366" s="1"/>
      <c r="D366" s="22"/>
      <c r="E366" s="11"/>
      <c r="F366" s="11"/>
      <c r="G366" s="2">
        <f t="shared" si="21"/>
        <v>16142899</v>
      </c>
      <c r="H366" s="2"/>
      <c r="I366" s="40"/>
      <c r="J366" s="67"/>
      <c r="K366" s="11">
        <f t="shared" si="22"/>
        <v>0</v>
      </c>
      <c r="L366" s="2">
        <f t="shared" si="23"/>
        <v>0</v>
      </c>
      <c r="M366" s="141">
        <f t="shared" si="24"/>
        <v>0</v>
      </c>
    </row>
    <row r="367" spans="1:13" x14ac:dyDescent="0.25">
      <c r="A367" s="10"/>
      <c r="B367" s="22"/>
      <c r="C367" s="1"/>
      <c r="D367" s="22"/>
      <c r="E367" s="11"/>
      <c r="F367" s="11"/>
      <c r="G367" s="2">
        <f t="shared" si="21"/>
        <v>16142899</v>
      </c>
      <c r="H367" s="2"/>
      <c r="I367" s="40"/>
      <c r="J367" s="67"/>
      <c r="K367" s="11">
        <f t="shared" si="22"/>
        <v>0</v>
      </c>
      <c r="L367" s="2">
        <f t="shared" si="23"/>
        <v>0</v>
      </c>
      <c r="M367" s="141">
        <f t="shared" si="24"/>
        <v>0</v>
      </c>
    </row>
    <row r="368" spans="1:13" x14ac:dyDescent="0.25">
      <c r="A368" s="10"/>
      <c r="B368" s="22"/>
      <c r="C368" s="1"/>
      <c r="D368" s="22"/>
      <c r="E368" s="11"/>
      <c r="F368" s="11"/>
      <c r="G368" s="2">
        <f t="shared" si="21"/>
        <v>16142899</v>
      </c>
      <c r="H368" s="2"/>
      <c r="I368" s="40"/>
      <c r="J368" s="67"/>
      <c r="K368" s="11">
        <f t="shared" si="22"/>
        <v>0</v>
      </c>
      <c r="L368" s="2">
        <f t="shared" si="23"/>
        <v>0</v>
      </c>
      <c r="M368" s="141">
        <f t="shared" si="24"/>
        <v>0</v>
      </c>
    </row>
    <row r="369" spans="1:13" x14ac:dyDescent="0.25">
      <c r="A369" s="10"/>
      <c r="B369" s="22"/>
      <c r="C369" s="1"/>
      <c r="D369" s="22"/>
      <c r="E369" s="11"/>
      <c r="F369" s="11"/>
      <c r="G369" s="2">
        <f t="shared" ref="G369:G432" si="25">G368+E369-F369</f>
        <v>16142899</v>
      </c>
      <c r="H369" s="2"/>
      <c r="I369" s="40"/>
      <c r="J369" s="67"/>
      <c r="K369" s="11">
        <f t="shared" ref="K369:K432" si="26">H369+I369-J369</f>
        <v>0</v>
      </c>
      <c r="L369" s="2">
        <f t="shared" ref="L369:L432" si="27">H369+I369+J369-F369</f>
        <v>0</v>
      </c>
      <c r="M369" s="141">
        <f t="shared" si="24"/>
        <v>0</v>
      </c>
    </row>
    <row r="370" spans="1:13" x14ac:dyDescent="0.25">
      <c r="A370" s="10"/>
      <c r="B370" s="22"/>
      <c r="C370" s="1"/>
      <c r="D370" s="22"/>
      <c r="E370" s="11"/>
      <c r="F370" s="11"/>
      <c r="G370" s="2">
        <f t="shared" si="25"/>
        <v>16142899</v>
      </c>
      <c r="H370" s="2"/>
      <c r="I370" s="40"/>
      <c r="J370" s="67"/>
      <c r="K370" s="11">
        <f t="shared" si="26"/>
        <v>0</v>
      </c>
      <c r="L370" s="2">
        <f t="shared" si="27"/>
        <v>0</v>
      </c>
      <c r="M370" s="141">
        <f t="shared" si="24"/>
        <v>0</v>
      </c>
    </row>
    <row r="371" spans="1:13" x14ac:dyDescent="0.25">
      <c r="A371" s="10"/>
      <c r="B371" s="22"/>
      <c r="C371" s="1"/>
      <c r="D371" s="22"/>
      <c r="E371" s="11"/>
      <c r="F371" s="11"/>
      <c r="G371" s="2">
        <f t="shared" si="25"/>
        <v>16142899</v>
      </c>
      <c r="H371" s="2"/>
      <c r="I371" s="40"/>
      <c r="J371" s="67"/>
      <c r="K371" s="11">
        <f t="shared" si="26"/>
        <v>0</v>
      </c>
      <c r="L371" s="2">
        <f t="shared" si="27"/>
        <v>0</v>
      </c>
      <c r="M371" s="141">
        <f t="shared" si="24"/>
        <v>0</v>
      </c>
    </row>
    <row r="372" spans="1:13" x14ac:dyDescent="0.25">
      <c r="A372" s="10"/>
      <c r="B372" s="22"/>
      <c r="C372" s="1"/>
      <c r="D372" s="22"/>
      <c r="E372" s="11"/>
      <c r="F372" s="11"/>
      <c r="G372" s="2">
        <f t="shared" si="25"/>
        <v>16142899</v>
      </c>
      <c r="H372" s="2"/>
      <c r="I372" s="40"/>
      <c r="J372" s="67"/>
      <c r="K372" s="11">
        <f t="shared" si="26"/>
        <v>0</v>
      </c>
      <c r="L372" s="2">
        <f t="shared" si="27"/>
        <v>0</v>
      </c>
      <c r="M372" s="141">
        <f t="shared" si="24"/>
        <v>0</v>
      </c>
    </row>
    <row r="373" spans="1:13" x14ac:dyDescent="0.25">
      <c r="A373" s="10"/>
      <c r="B373" s="22"/>
      <c r="C373" s="1"/>
      <c r="D373" s="22"/>
      <c r="E373" s="11"/>
      <c r="F373" s="11"/>
      <c r="G373" s="2">
        <f t="shared" si="25"/>
        <v>16142899</v>
      </c>
      <c r="H373" s="2"/>
      <c r="I373" s="40"/>
      <c r="J373" s="67"/>
      <c r="K373" s="11">
        <f t="shared" si="26"/>
        <v>0</v>
      </c>
      <c r="L373" s="2">
        <f t="shared" si="27"/>
        <v>0</v>
      </c>
      <c r="M373" s="141">
        <f t="shared" si="24"/>
        <v>0</v>
      </c>
    </row>
    <row r="374" spans="1:13" x14ac:dyDescent="0.25">
      <c r="A374" s="10"/>
      <c r="B374" s="22"/>
      <c r="C374" s="1"/>
      <c r="D374" s="22"/>
      <c r="E374" s="11"/>
      <c r="F374" s="11"/>
      <c r="G374" s="2">
        <f t="shared" si="25"/>
        <v>16142899</v>
      </c>
      <c r="H374" s="2"/>
      <c r="I374" s="40"/>
      <c r="J374" s="67"/>
      <c r="K374" s="11">
        <f t="shared" si="26"/>
        <v>0</v>
      </c>
      <c r="L374" s="2">
        <f t="shared" si="27"/>
        <v>0</v>
      </c>
      <c r="M374" s="141">
        <f t="shared" si="24"/>
        <v>0</v>
      </c>
    </row>
    <row r="375" spans="1:13" x14ac:dyDescent="0.25">
      <c r="A375" s="10"/>
      <c r="B375" s="22"/>
      <c r="C375" s="1"/>
      <c r="D375" s="22"/>
      <c r="E375" s="11"/>
      <c r="F375" s="11"/>
      <c r="G375" s="2">
        <f t="shared" si="25"/>
        <v>16142899</v>
      </c>
      <c r="H375" s="2"/>
      <c r="I375" s="40"/>
      <c r="J375" s="67"/>
      <c r="K375" s="11">
        <f t="shared" si="26"/>
        <v>0</v>
      </c>
      <c r="L375" s="2">
        <f t="shared" si="27"/>
        <v>0</v>
      </c>
      <c r="M375" s="141">
        <f t="shared" si="24"/>
        <v>0</v>
      </c>
    </row>
    <row r="376" spans="1:13" x14ac:dyDescent="0.25">
      <c r="A376" s="10"/>
      <c r="B376" s="22"/>
      <c r="C376" s="1"/>
      <c r="D376" s="22"/>
      <c r="E376" s="11"/>
      <c r="F376" s="11"/>
      <c r="G376" s="2">
        <f t="shared" si="25"/>
        <v>16142899</v>
      </c>
      <c r="H376" s="2"/>
      <c r="I376" s="40"/>
      <c r="J376" s="67"/>
      <c r="K376" s="11">
        <f t="shared" si="26"/>
        <v>0</v>
      </c>
      <c r="L376" s="2">
        <f t="shared" si="27"/>
        <v>0</v>
      </c>
      <c r="M376" s="141">
        <f t="shared" si="24"/>
        <v>0</v>
      </c>
    </row>
    <row r="377" spans="1:13" x14ac:dyDescent="0.25">
      <c r="A377" s="10"/>
      <c r="B377" s="22"/>
      <c r="C377" s="1"/>
      <c r="D377" s="22"/>
      <c r="E377" s="11"/>
      <c r="F377" s="11"/>
      <c r="G377" s="2">
        <f t="shared" si="25"/>
        <v>16142899</v>
      </c>
      <c r="H377" s="2"/>
      <c r="I377" s="40"/>
      <c r="J377" s="67"/>
      <c r="K377" s="11">
        <f t="shared" si="26"/>
        <v>0</v>
      </c>
      <c r="L377" s="2">
        <f t="shared" si="27"/>
        <v>0</v>
      </c>
      <c r="M377" s="141">
        <f t="shared" si="24"/>
        <v>0</v>
      </c>
    </row>
    <row r="378" spans="1:13" x14ac:dyDescent="0.25">
      <c r="A378" s="10"/>
      <c r="B378" s="22"/>
      <c r="C378" s="1"/>
      <c r="D378" s="22"/>
      <c r="E378" s="11"/>
      <c r="F378" s="11"/>
      <c r="G378" s="2">
        <f t="shared" si="25"/>
        <v>16142899</v>
      </c>
      <c r="H378" s="2"/>
      <c r="I378" s="40"/>
      <c r="J378" s="67"/>
      <c r="K378" s="11">
        <f t="shared" si="26"/>
        <v>0</v>
      </c>
      <c r="L378" s="2">
        <f t="shared" si="27"/>
        <v>0</v>
      </c>
      <c r="M378" s="141">
        <f t="shared" si="24"/>
        <v>0</v>
      </c>
    </row>
    <row r="379" spans="1:13" x14ac:dyDescent="0.25">
      <c r="A379" s="10"/>
      <c r="B379" s="22"/>
      <c r="C379" s="1"/>
      <c r="D379" s="22"/>
      <c r="E379" s="11"/>
      <c r="F379" s="11"/>
      <c r="G379" s="2">
        <f t="shared" si="25"/>
        <v>16142899</v>
      </c>
      <c r="H379" s="2"/>
      <c r="I379" s="40"/>
      <c r="J379" s="67"/>
      <c r="K379" s="11">
        <f t="shared" si="26"/>
        <v>0</v>
      </c>
      <c r="L379" s="2">
        <f t="shared" si="27"/>
        <v>0</v>
      </c>
      <c r="M379" s="141">
        <f t="shared" si="24"/>
        <v>0</v>
      </c>
    </row>
    <row r="380" spans="1:13" x14ac:dyDescent="0.25">
      <c r="A380" s="10"/>
      <c r="B380" s="22"/>
      <c r="C380" s="1"/>
      <c r="D380" s="22"/>
      <c r="E380" s="11"/>
      <c r="F380" s="11"/>
      <c r="G380" s="2">
        <f t="shared" si="25"/>
        <v>16142899</v>
      </c>
      <c r="H380" s="2"/>
      <c r="I380" s="40"/>
      <c r="J380" s="67"/>
      <c r="K380" s="11">
        <f t="shared" si="26"/>
        <v>0</v>
      </c>
      <c r="L380" s="2">
        <f t="shared" si="27"/>
        <v>0</v>
      </c>
      <c r="M380" s="141">
        <f t="shared" si="24"/>
        <v>0</v>
      </c>
    </row>
    <row r="381" spans="1:13" x14ac:dyDescent="0.25">
      <c r="A381" s="10"/>
      <c r="B381" s="22"/>
      <c r="C381" s="1"/>
      <c r="D381" s="22"/>
      <c r="E381" s="11"/>
      <c r="F381" s="11"/>
      <c r="G381" s="2">
        <f t="shared" si="25"/>
        <v>16142899</v>
      </c>
      <c r="H381" s="2"/>
      <c r="I381" s="40"/>
      <c r="J381" s="67"/>
      <c r="K381" s="11">
        <f t="shared" si="26"/>
        <v>0</v>
      </c>
      <c r="L381" s="2">
        <f t="shared" si="27"/>
        <v>0</v>
      </c>
      <c r="M381" s="141">
        <f t="shared" si="24"/>
        <v>0</v>
      </c>
    </row>
    <row r="382" spans="1:13" x14ac:dyDescent="0.25">
      <c r="A382" s="10"/>
      <c r="B382" s="22"/>
      <c r="C382" s="1"/>
      <c r="D382" s="22"/>
      <c r="E382" s="11"/>
      <c r="F382" s="11"/>
      <c r="G382" s="2">
        <f t="shared" si="25"/>
        <v>16142899</v>
      </c>
      <c r="H382" s="2"/>
      <c r="I382" s="40"/>
      <c r="J382" s="67"/>
      <c r="K382" s="11">
        <f t="shared" si="26"/>
        <v>0</v>
      </c>
      <c r="L382" s="2">
        <f t="shared" si="27"/>
        <v>0</v>
      </c>
      <c r="M382" s="141">
        <f t="shared" si="24"/>
        <v>0</v>
      </c>
    </row>
    <row r="383" spans="1:13" x14ac:dyDescent="0.25">
      <c r="A383" s="10"/>
      <c r="B383" s="22"/>
      <c r="C383" s="1"/>
      <c r="D383" s="22"/>
      <c r="E383" s="11"/>
      <c r="F383" s="11"/>
      <c r="G383" s="2">
        <f t="shared" si="25"/>
        <v>16142899</v>
      </c>
      <c r="H383" s="2"/>
      <c r="I383" s="40"/>
      <c r="J383" s="67"/>
      <c r="K383" s="11">
        <f t="shared" si="26"/>
        <v>0</v>
      </c>
      <c r="L383" s="2">
        <f t="shared" si="27"/>
        <v>0</v>
      </c>
      <c r="M383" s="141">
        <f t="shared" si="24"/>
        <v>0</v>
      </c>
    </row>
    <row r="384" spans="1:13" x14ac:dyDescent="0.25">
      <c r="A384" s="10"/>
      <c r="B384" s="22"/>
      <c r="C384" s="1"/>
      <c r="D384" s="22"/>
      <c r="E384" s="11"/>
      <c r="F384" s="11"/>
      <c r="G384" s="2">
        <f t="shared" si="25"/>
        <v>16142899</v>
      </c>
      <c r="H384" s="2"/>
      <c r="I384" s="40"/>
      <c r="J384" s="67"/>
      <c r="K384" s="11">
        <f t="shared" si="26"/>
        <v>0</v>
      </c>
      <c r="L384" s="2">
        <f t="shared" si="27"/>
        <v>0</v>
      </c>
      <c r="M384" s="141">
        <f t="shared" si="24"/>
        <v>0</v>
      </c>
    </row>
    <row r="385" spans="1:13" x14ac:dyDescent="0.25">
      <c r="A385" s="10"/>
      <c r="B385" s="22"/>
      <c r="C385" s="1"/>
      <c r="D385" s="22"/>
      <c r="E385" s="11"/>
      <c r="F385" s="11"/>
      <c r="G385" s="2">
        <f t="shared" si="25"/>
        <v>16142899</v>
      </c>
      <c r="H385" s="2"/>
      <c r="I385" s="40"/>
      <c r="J385" s="67"/>
      <c r="K385" s="11">
        <f t="shared" si="26"/>
        <v>0</v>
      </c>
      <c r="L385" s="2">
        <f t="shared" si="27"/>
        <v>0</v>
      </c>
      <c r="M385" s="141">
        <f t="shared" si="24"/>
        <v>0</v>
      </c>
    </row>
    <row r="386" spans="1:13" x14ac:dyDescent="0.25">
      <c r="A386" s="10"/>
      <c r="B386" s="22"/>
      <c r="C386" s="1"/>
      <c r="D386" s="22"/>
      <c r="E386" s="11"/>
      <c r="F386" s="11"/>
      <c r="G386" s="2">
        <f t="shared" si="25"/>
        <v>16142899</v>
      </c>
      <c r="H386" s="2"/>
      <c r="I386" s="40"/>
      <c r="J386" s="67"/>
      <c r="K386" s="11">
        <f t="shared" si="26"/>
        <v>0</v>
      </c>
      <c r="L386" s="2">
        <f t="shared" si="27"/>
        <v>0</v>
      </c>
      <c r="M386" s="141">
        <f t="shared" si="24"/>
        <v>0</v>
      </c>
    </row>
    <row r="387" spans="1:13" x14ac:dyDescent="0.25">
      <c r="A387" s="10"/>
      <c r="B387" s="22"/>
      <c r="C387" s="1"/>
      <c r="D387" s="22"/>
      <c r="E387" s="11"/>
      <c r="F387" s="11"/>
      <c r="G387" s="2">
        <f t="shared" si="25"/>
        <v>16142899</v>
      </c>
      <c r="H387" s="2"/>
      <c r="I387" s="40"/>
      <c r="J387" s="67"/>
      <c r="K387" s="11">
        <f t="shared" si="26"/>
        <v>0</v>
      </c>
      <c r="L387" s="2">
        <f t="shared" si="27"/>
        <v>0</v>
      </c>
      <c r="M387" s="141">
        <f t="shared" si="24"/>
        <v>0</v>
      </c>
    </row>
    <row r="388" spans="1:13" x14ac:dyDescent="0.25">
      <c r="A388" s="10"/>
      <c r="B388" s="22"/>
      <c r="C388" s="1"/>
      <c r="D388" s="22"/>
      <c r="E388" s="11"/>
      <c r="F388" s="11"/>
      <c r="G388" s="2">
        <f t="shared" si="25"/>
        <v>16142899</v>
      </c>
      <c r="H388" s="2"/>
      <c r="I388" s="40"/>
      <c r="J388" s="67"/>
      <c r="K388" s="11">
        <f t="shared" si="26"/>
        <v>0</v>
      </c>
      <c r="L388" s="2">
        <f t="shared" si="27"/>
        <v>0</v>
      </c>
      <c r="M388" s="141">
        <f t="shared" si="24"/>
        <v>0</v>
      </c>
    </row>
    <row r="389" spans="1:13" x14ac:dyDescent="0.25">
      <c r="A389" s="10"/>
      <c r="B389" s="22"/>
      <c r="C389" s="1"/>
      <c r="D389" s="22"/>
      <c r="E389" s="11"/>
      <c r="F389" s="11"/>
      <c r="G389" s="2">
        <f t="shared" si="25"/>
        <v>16142899</v>
      </c>
      <c r="H389" s="2"/>
      <c r="I389" s="40"/>
      <c r="J389" s="67"/>
      <c r="K389" s="11">
        <f t="shared" si="26"/>
        <v>0</v>
      </c>
      <c r="L389" s="2">
        <f t="shared" si="27"/>
        <v>0</v>
      </c>
      <c r="M389" s="141">
        <f t="shared" si="24"/>
        <v>0</v>
      </c>
    </row>
    <row r="390" spans="1:13" x14ac:dyDescent="0.25">
      <c r="A390" s="10"/>
      <c r="B390" s="22"/>
      <c r="C390" s="1"/>
      <c r="D390" s="22"/>
      <c r="E390" s="11"/>
      <c r="F390" s="11"/>
      <c r="G390" s="2">
        <f t="shared" si="25"/>
        <v>16142899</v>
      </c>
      <c r="H390" s="2"/>
      <c r="I390" s="40"/>
      <c r="J390" s="67"/>
      <c r="K390" s="11">
        <f t="shared" si="26"/>
        <v>0</v>
      </c>
      <c r="L390" s="2">
        <f t="shared" si="27"/>
        <v>0</v>
      </c>
      <c r="M390" s="141">
        <f t="shared" si="24"/>
        <v>0</v>
      </c>
    </row>
    <row r="391" spans="1:13" x14ac:dyDescent="0.25">
      <c r="A391" s="10"/>
      <c r="B391" s="22"/>
      <c r="C391" s="1"/>
      <c r="D391" s="22"/>
      <c r="E391" s="11"/>
      <c r="F391" s="11"/>
      <c r="G391" s="2">
        <f t="shared" si="25"/>
        <v>16142899</v>
      </c>
      <c r="H391" s="2"/>
      <c r="I391" s="40"/>
      <c r="J391" s="67"/>
      <c r="K391" s="11">
        <f t="shared" si="26"/>
        <v>0</v>
      </c>
      <c r="L391" s="2">
        <f t="shared" si="27"/>
        <v>0</v>
      </c>
      <c r="M391" s="141">
        <f t="shared" si="24"/>
        <v>0</v>
      </c>
    </row>
    <row r="392" spans="1:13" x14ac:dyDescent="0.25">
      <c r="A392" s="10"/>
      <c r="B392" s="22"/>
      <c r="C392" s="1"/>
      <c r="D392" s="22"/>
      <c r="E392" s="11"/>
      <c r="F392" s="11"/>
      <c r="G392" s="2">
        <f t="shared" si="25"/>
        <v>16142899</v>
      </c>
      <c r="H392" s="2"/>
      <c r="I392" s="40"/>
      <c r="J392" s="67"/>
      <c r="K392" s="11">
        <f t="shared" si="26"/>
        <v>0</v>
      </c>
      <c r="L392" s="2">
        <f t="shared" si="27"/>
        <v>0</v>
      </c>
      <c r="M392" s="141">
        <f t="shared" si="24"/>
        <v>0</v>
      </c>
    </row>
    <row r="393" spans="1:13" x14ac:dyDescent="0.25">
      <c r="A393" s="10"/>
      <c r="B393" s="22"/>
      <c r="C393" s="1"/>
      <c r="D393" s="22"/>
      <c r="E393" s="11"/>
      <c r="F393" s="11"/>
      <c r="G393" s="2">
        <f t="shared" si="25"/>
        <v>16142899</v>
      </c>
      <c r="H393" s="2"/>
      <c r="I393" s="40"/>
      <c r="J393" s="67"/>
      <c r="K393" s="11">
        <f t="shared" si="26"/>
        <v>0</v>
      </c>
      <c r="L393" s="2">
        <f t="shared" si="27"/>
        <v>0</v>
      </c>
      <c r="M393" s="141">
        <f t="shared" ref="M393:M456" si="28">F393*0.2</f>
        <v>0</v>
      </c>
    </row>
    <row r="394" spans="1:13" x14ac:dyDescent="0.25">
      <c r="A394" s="10"/>
      <c r="B394" s="22"/>
      <c r="C394" s="1"/>
      <c r="D394" s="22"/>
      <c r="E394" s="11"/>
      <c r="F394" s="11"/>
      <c r="G394" s="2">
        <f t="shared" si="25"/>
        <v>16142899</v>
      </c>
      <c r="H394" s="2"/>
      <c r="I394" s="40"/>
      <c r="J394" s="67"/>
      <c r="K394" s="11">
        <f t="shared" si="26"/>
        <v>0</v>
      </c>
      <c r="L394" s="2">
        <f t="shared" si="27"/>
        <v>0</v>
      </c>
      <c r="M394" s="141">
        <f t="shared" si="28"/>
        <v>0</v>
      </c>
    </row>
    <row r="395" spans="1:13" x14ac:dyDescent="0.25">
      <c r="A395" s="10"/>
      <c r="B395" s="22"/>
      <c r="C395" s="1"/>
      <c r="D395" s="22"/>
      <c r="E395" s="11"/>
      <c r="F395" s="11"/>
      <c r="G395" s="2">
        <f t="shared" si="25"/>
        <v>16142899</v>
      </c>
      <c r="H395" s="2"/>
      <c r="I395" s="40"/>
      <c r="J395" s="67"/>
      <c r="K395" s="11">
        <f t="shared" si="26"/>
        <v>0</v>
      </c>
      <c r="L395" s="2">
        <f t="shared" si="27"/>
        <v>0</v>
      </c>
      <c r="M395" s="141">
        <f t="shared" si="28"/>
        <v>0</v>
      </c>
    </row>
    <row r="396" spans="1:13" x14ac:dyDescent="0.25">
      <c r="A396" s="10"/>
      <c r="B396" s="22"/>
      <c r="C396" s="1"/>
      <c r="D396" s="22"/>
      <c r="E396" s="11"/>
      <c r="F396" s="11"/>
      <c r="G396" s="2">
        <f t="shared" si="25"/>
        <v>16142899</v>
      </c>
      <c r="H396" s="2"/>
      <c r="I396" s="40"/>
      <c r="J396" s="67"/>
      <c r="K396" s="11">
        <f t="shared" si="26"/>
        <v>0</v>
      </c>
      <c r="L396" s="2">
        <f t="shared" si="27"/>
        <v>0</v>
      </c>
      <c r="M396" s="141">
        <f t="shared" si="28"/>
        <v>0</v>
      </c>
    </row>
    <row r="397" spans="1:13" x14ac:dyDescent="0.25">
      <c r="A397" s="10"/>
      <c r="B397" s="22"/>
      <c r="C397" s="1"/>
      <c r="D397" s="22"/>
      <c r="E397" s="11"/>
      <c r="F397" s="11"/>
      <c r="G397" s="2">
        <f t="shared" si="25"/>
        <v>16142899</v>
      </c>
      <c r="H397" s="2"/>
      <c r="I397" s="40"/>
      <c r="J397" s="67"/>
      <c r="K397" s="11">
        <f t="shared" si="26"/>
        <v>0</v>
      </c>
      <c r="L397" s="2">
        <f t="shared" si="27"/>
        <v>0</v>
      </c>
      <c r="M397" s="141">
        <f t="shared" si="28"/>
        <v>0</v>
      </c>
    </row>
    <row r="398" spans="1:13" x14ac:dyDescent="0.25">
      <c r="A398" s="10"/>
      <c r="B398" s="22"/>
      <c r="C398" s="1"/>
      <c r="D398" s="22"/>
      <c r="E398" s="11"/>
      <c r="F398" s="11"/>
      <c r="G398" s="2">
        <f t="shared" si="25"/>
        <v>16142899</v>
      </c>
      <c r="H398" s="2"/>
      <c r="I398" s="40"/>
      <c r="J398" s="67"/>
      <c r="K398" s="11">
        <f t="shared" si="26"/>
        <v>0</v>
      </c>
      <c r="L398" s="2">
        <f t="shared" si="27"/>
        <v>0</v>
      </c>
      <c r="M398" s="141">
        <f t="shared" si="28"/>
        <v>0</v>
      </c>
    </row>
    <row r="399" spans="1:13" x14ac:dyDescent="0.25">
      <c r="A399" s="10"/>
      <c r="B399" s="22"/>
      <c r="C399" s="1"/>
      <c r="D399" s="22"/>
      <c r="E399" s="11"/>
      <c r="F399" s="11"/>
      <c r="G399" s="2">
        <f t="shared" si="25"/>
        <v>16142899</v>
      </c>
      <c r="H399" s="2"/>
      <c r="I399" s="40"/>
      <c r="J399" s="67"/>
      <c r="K399" s="11">
        <f t="shared" si="26"/>
        <v>0</v>
      </c>
      <c r="L399" s="2">
        <f t="shared" si="27"/>
        <v>0</v>
      </c>
      <c r="M399" s="141">
        <f t="shared" si="28"/>
        <v>0</v>
      </c>
    </row>
    <row r="400" spans="1:13" x14ac:dyDescent="0.25">
      <c r="A400" s="10"/>
      <c r="B400" s="22"/>
      <c r="C400" s="1"/>
      <c r="D400" s="22"/>
      <c r="E400" s="11"/>
      <c r="F400" s="11"/>
      <c r="G400" s="2">
        <f t="shared" si="25"/>
        <v>16142899</v>
      </c>
      <c r="H400" s="2"/>
      <c r="I400" s="40"/>
      <c r="J400" s="67"/>
      <c r="K400" s="11">
        <f t="shared" si="26"/>
        <v>0</v>
      </c>
      <c r="L400" s="2">
        <f t="shared" si="27"/>
        <v>0</v>
      </c>
      <c r="M400" s="141">
        <f t="shared" si="28"/>
        <v>0</v>
      </c>
    </row>
    <row r="401" spans="1:13" x14ac:dyDescent="0.25">
      <c r="A401" s="10"/>
      <c r="B401" s="22"/>
      <c r="C401" s="1"/>
      <c r="D401" s="22"/>
      <c r="E401" s="11"/>
      <c r="F401" s="11"/>
      <c r="G401" s="2">
        <f t="shared" si="25"/>
        <v>16142899</v>
      </c>
      <c r="H401" s="2"/>
      <c r="I401" s="40"/>
      <c r="J401" s="67"/>
      <c r="K401" s="11">
        <f t="shared" si="26"/>
        <v>0</v>
      </c>
      <c r="L401" s="2">
        <f t="shared" si="27"/>
        <v>0</v>
      </c>
      <c r="M401" s="141">
        <f t="shared" si="28"/>
        <v>0</v>
      </c>
    </row>
    <row r="402" spans="1:13" x14ac:dyDescent="0.25">
      <c r="A402" s="10"/>
      <c r="B402" s="22"/>
      <c r="C402" s="1"/>
      <c r="D402" s="22"/>
      <c r="E402" s="11"/>
      <c r="F402" s="11"/>
      <c r="G402" s="2">
        <f t="shared" si="25"/>
        <v>16142899</v>
      </c>
      <c r="H402" s="2"/>
      <c r="I402" s="40"/>
      <c r="J402" s="67"/>
      <c r="K402" s="11">
        <f t="shared" si="26"/>
        <v>0</v>
      </c>
      <c r="L402" s="2">
        <f t="shared" si="27"/>
        <v>0</v>
      </c>
      <c r="M402" s="141">
        <f t="shared" si="28"/>
        <v>0</v>
      </c>
    </row>
    <row r="403" spans="1:13" x14ac:dyDescent="0.25">
      <c r="A403" s="10"/>
      <c r="B403" s="22"/>
      <c r="C403" s="1"/>
      <c r="D403" s="22"/>
      <c r="E403" s="11"/>
      <c r="F403" s="11"/>
      <c r="G403" s="2">
        <f t="shared" si="25"/>
        <v>16142899</v>
      </c>
      <c r="H403" s="2"/>
      <c r="I403" s="40"/>
      <c r="J403" s="67"/>
      <c r="K403" s="11">
        <f t="shared" si="26"/>
        <v>0</v>
      </c>
      <c r="L403" s="2">
        <f t="shared" si="27"/>
        <v>0</v>
      </c>
      <c r="M403" s="141">
        <f t="shared" si="28"/>
        <v>0</v>
      </c>
    </row>
    <row r="404" spans="1:13" x14ac:dyDescent="0.25">
      <c r="A404" s="10"/>
      <c r="B404" s="22"/>
      <c r="C404" s="1"/>
      <c r="D404" s="22"/>
      <c r="E404" s="11"/>
      <c r="F404" s="11"/>
      <c r="G404" s="2">
        <f t="shared" si="25"/>
        <v>16142899</v>
      </c>
      <c r="H404" s="2"/>
      <c r="I404" s="40"/>
      <c r="J404" s="67"/>
      <c r="K404" s="11">
        <f t="shared" si="26"/>
        <v>0</v>
      </c>
      <c r="L404" s="2">
        <f t="shared" si="27"/>
        <v>0</v>
      </c>
      <c r="M404" s="141">
        <f t="shared" si="28"/>
        <v>0</v>
      </c>
    </row>
    <row r="405" spans="1:13" x14ac:dyDescent="0.25">
      <c r="A405" s="10"/>
      <c r="B405" s="22"/>
      <c r="C405" s="1"/>
      <c r="D405" s="22"/>
      <c r="E405" s="11"/>
      <c r="F405" s="11"/>
      <c r="G405" s="2">
        <f t="shared" si="25"/>
        <v>16142899</v>
      </c>
      <c r="H405" s="2"/>
      <c r="I405" s="40"/>
      <c r="J405" s="67"/>
      <c r="K405" s="11">
        <f t="shared" si="26"/>
        <v>0</v>
      </c>
      <c r="L405" s="2">
        <f t="shared" si="27"/>
        <v>0</v>
      </c>
      <c r="M405" s="141">
        <f t="shared" si="28"/>
        <v>0</v>
      </c>
    </row>
    <row r="406" spans="1:13" x14ac:dyDescent="0.25">
      <c r="A406" s="10"/>
      <c r="B406" s="22"/>
      <c r="C406" s="1"/>
      <c r="D406" s="22"/>
      <c r="E406" s="11"/>
      <c r="F406" s="11"/>
      <c r="G406" s="2">
        <f t="shared" si="25"/>
        <v>16142899</v>
      </c>
      <c r="H406" s="2"/>
      <c r="I406" s="40"/>
      <c r="J406" s="67"/>
      <c r="K406" s="11">
        <f t="shared" si="26"/>
        <v>0</v>
      </c>
      <c r="L406" s="2">
        <f t="shared" si="27"/>
        <v>0</v>
      </c>
      <c r="M406" s="141">
        <f t="shared" si="28"/>
        <v>0</v>
      </c>
    </row>
    <row r="407" spans="1:13" x14ac:dyDescent="0.25">
      <c r="A407" s="10"/>
      <c r="B407" s="22"/>
      <c r="C407" s="1"/>
      <c r="D407" s="22"/>
      <c r="E407" s="11"/>
      <c r="F407" s="11"/>
      <c r="G407" s="2">
        <f t="shared" si="25"/>
        <v>16142899</v>
      </c>
      <c r="H407" s="2"/>
      <c r="I407" s="40"/>
      <c r="J407" s="67"/>
      <c r="K407" s="11">
        <f t="shared" si="26"/>
        <v>0</v>
      </c>
      <c r="L407" s="2">
        <f t="shared" si="27"/>
        <v>0</v>
      </c>
      <c r="M407" s="141">
        <f t="shared" si="28"/>
        <v>0</v>
      </c>
    </row>
    <row r="408" spans="1:13" x14ac:dyDescent="0.25">
      <c r="A408" s="10"/>
      <c r="B408" s="22"/>
      <c r="C408" s="1"/>
      <c r="D408" s="22"/>
      <c r="E408" s="11"/>
      <c r="F408" s="11"/>
      <c r="G408" s="2">
        <f t="shared" si="25"/>
        <v>16142899</v>
      </c>
      <c r="H408" s="2"/>
      <c r="I408" s="40"/>
      <c r="J408" s="67"/>
      <c r="K408" s="11">
        <f t="shared" si="26"/>
        <v>0</v>
      </c>
      <c r="L408" s="2">
        <f t="shared" si="27"/>
        <v>0</v>
      </c>
      <c r="M408" s="141">
        <f t="shared" si="28"/>
        <v>0</v>
      </c>
    </row>
    <row r="409" spans="1:13" x14ac:dyDescent="0.25">
      <c r="A409" s="10"/>
      <c r="B409" s="22"/>
      <c r="C409" s="1"/>
      <c r="D409" s="22"/>
      <c r="E409" s="11"/>
      <c r="F409" s="11"/>
      <c r="G409" s="2">
        <f t="shared" si="25"/>
        <v>16142899</v>
      </c>
      <c r="H409" s="2"/>
      <c r="I409" s="40"/>
      <c r="J409" s="67"/>
      <c r="K409" s="11">
        <f t="shared" si="26"/>
        <v>0</v>
      </c>
      <c r="L409" s="2">
        <f t="shared" si="27"/>
        <v>0</v>
      </c>
      <c r="M409" s="141">
        <f t="shared" si="28"/>
        <v>0</v>
      </c>
    </row>
    <row r="410" spans="1:13" x14ac:dyDescent="0.25">
      <c r="A410" s="10"/>
      <c r="B410" s="22"/>
      <c r="C410" s="1"/>
      <c r="D410" s="22"/>
      <c r="E410" s="11"/>
      <c r="F410" s="11"/>
      <c r="G410" s="2">
        <f t="shared" si="25"/>
        <v>16142899</v>
      </c>
      <c r="H410" s="2"/>
      <c r="I410" s="40"/>
      <c r="J410" s="67"/>
      <c r="K410" s="11">
        <f t="shared" si="26"/>
        <v>0</v>
      </c>
      <c r="L410" s="2">
        <f t="shared" si="27"/>
        <v>0</v>
      </c>
      <c r="M410" s="141">
        <f t="shared" si="28"/>
        <v>0</v>
      </c>
    </row>
    <row r="411" spans="1:13" x14ac:dyDescent="0.25">
      <c r="A411" s="10"/>
      <c r="B411" s="22"/>
      <c r="C411" s="1"/>
      <c r="D411" s="22"/>
      <c r="E411" s="11"/>
      <c r="F411" s="11"/>
      <c r="G411" s="2">
        <f t="shared" si="25"/>
        <v>16142899</v>
      </c>
      <c r="H411" s="2"/>
      <c r="I411" s="40"/>
      <c r="J411" s="67"/>
      <c r="K411" s="11">
        <f t="shared" si="26"/>
        <v>0</v>
      </c>
      <c r="L411" s="2">
        <f t="shared" si="27"/>
        <v>0</v>
      </c>
      <c r="M411" s="141">
        <f t="shared" si="28"/>
        <v>0</v>
      </c>
    </row>
    <row r="412" spans="1:13" x14ac:dyDescent="0.25">
      <c r="A412" s="10"/>
      <c r="B412" s="22"/>
      <c r="C412" s="1"/>
      <c r="D412" s="22"/>
      <c r="E412" s="11"/>
      <c r="F412" s="11"/>
      <c r="G412" s="2">
        <f t="shared" si="25"/>
        <v>16142899</v>
      </c>
      <c r="H412" s="2"/>
      <c r="I412" s="40"/>
      <c r="J412" s="67"/>
      <c r="K412" s="11">
        <f t="shared" si="26"/>
        <v>0</v>
      </c>
      <c r="L412" s="2">
        <f t="shared" si="27"/>
        <v>0</v>
      </c>
      <c r="M412" s="141">
        <f t="shared" si="28"/>
        <v>0</v>
      </c>
    </row>
    <row r="413" spans="1:13" x14ac:dyDescent="0.25">
      <c r="A413" s="10"/>
      <c r="B413" s="22"/>
      <c r="C413" s="1"/>
      <c r="D413" s="22"/>
      <c r="E413" s="11"/>
      <c r="F413" s="11"/>
      <c r="G413" s="2">
        <f t="shared" si="25"/>
        <v>16142899</v>
      </c>
      <c r="H413" s="2"/>
      <c r="I413" s="40"/>
      <c r="J413" s="67"/>
      <c r="K413" s="11">
        <f t="shared" si="26"/>
        <v>0</v>
      </c>
      <c r="L413" s="2">
        <f t="shared" si="27"/>
        <v>0</v>
      </c>
      <c r="M413" s="141">
        <f t="shared" si="28"/>
        <v>0</v>
      </c>
    </row>
    <row r="414" spans="1:13" x14ac:dyDescent="0.25">
      <c r="A414" s="10"/>
      <c r="B414" s="22"/>
      <c r="C414" s="1"/>
      <c r="D414" s="22"/>
      <c r="E414" s="11"/>
      <c r="F414" s="11"/>
      <c r="G414" s="2">
        <f t="shared" si="25"/>
        <v>16142899</v>
      </c>
      <c r="H414" s="2"/>
      <c r="I414" s="40"/>
      <c r="J414" s="67"/>
      <c r="K414" s="11">
        <f t="shared" si="26"/>
        <v>0</v>
      </c>
      <c r="L414" s="2">
        <f t="shared" si="27"/>
        <v>0</v>
      </c>
      <c r="M414" s="141">
        <f t="shared" si="28"/>
        <v>0</v>
      </c>
    </row>
    <row r="415" spans="1:13" x14ac:dyDescent="0.25">
      <c r="A415" s="10"/>
      <c r="B415" s="22"/>
      <c r="C415" s="1"/>
      <c r="D415" s="22"/>
      <c r="E415" s="11"/>
      <c r="F415" s="11"/>
      <c r="G415" s="2">
        <f t="shared" si="25"/>
        <v>16142899</v>
      </c>
      <c r="H415" s="2"/>
      <c r="I415" s="40"/>
      <c r="J415" s="67"/>
      <c r="K415" s="11">
        <f t="shared" si="26"/>
        <v>0</v>
      </c>
      <c r="L415" s="2">
        <f t="shared" si="27"/>
        <v>0</v>
      </c>
      <c r="M415" s="141">
        <f t="shared" si="28"/>
        <v>0</v>
      </c>
    </row>
    <row r="416" spans="1:13" x14ac:dyDescent="0.25">
      <c r="A416" s="10"/>
      <c r="B416" s="22"/>
      <c r="C416" s="1"/>
      <c r="D416" s="22"/>
      <c r="E416" s="11"/>
      <c r="F416" s="11"/>
      <c r="G416" s="2">
        <f t="shared" si="25"/>
        <v>16142899</v>
      </c>
      <c r="H416" s="2"/>
      <c r="I416" s="40"/>
      <c r="J416" s="67"/>
      <c r="K416" s="11">
        <f t="shared" si="26"/>
        <v>0</v>
      </c>
      <c r="L416" s="2">
        <f t="shared" si="27"/>
        <v>0</v>
      </c>
      <c r="M416" s="141">
        <f t="shared" si="28"/>
        <v>0</v>
      </c>
    </row>
    <row r="417" spans="1:13" x14ac:dyDescent="0.25">
      <c r="A417" s="10"/>
      <c r="B417" s="22"/>
      <c r="C417" s="1"/>
      <c r="D417" s="22"/>
      <c r="E417" s="11"/>
      <c r="F417" s="11"/>
      <c r="G417" s="2">
        <f t="shared" si="25"/>
        <v>16142899</v>
      </c>
      <c r="H417" s="2"/>
      <c r="I417" s="40"/>
      <c r="J417" s="67"/>
      <c r="K417" s="11">
        <f t="shared" si="26"/>
        <v>0</v>
      </c>
      <c r="L417" s="2">
        <f t="shared" si="27"/>
        <v>0</v>
      </c>
      <c r="M417" s="141">
        <f t="shared" si="28"/>
        <v>0</v>
      </c>
    </row>
    <row r="418" spans="1:13" x14ac:dyDescent="0.25">
      <c r="A418" s="10"/>
      <c r="B418" s="22"/>
      <c r="C418" s="1"/>
      <c r="D418" s="22"/>
      <c r="E418" s="11"/>
      <c r="F418" s="11"/>
      <c r="G418" s="2">
        <f t="shared" si="25"/>
        <v>16142899</v>
      </c>
      <c r="H418" s="2"/>
      <c r="I418" s="40"/>
      <c r="J418" s="67"/>
      <c r="K418" s="11">
        <f t="shared" si="26"/>
        <v>0</v>
      </c>
      <c r="L418" s="2">
        <f t="shared" si="27"/>
        <v>0</v>
      </c>
      <c r="M418" s="141">
        <f t="shared" si="28"/>
        <v>0</v>
      </c>
    </row>
    <row r="419" spans="1:13" x14ac:dyDescent="0.25">
      <c r="A419" s="10"/>
      <c r="B419" s="22"/>
      <c r="C419" s="1"/>
      <c r="D419" s="22"/>
      <c r="E419" s="11"/>
      <c r="F419" s="11"/>
      <c r="G419" s="2">
        <f t="shared" si="25"/>
        <v>16142899</v>
      </c>
      <c r="H419" s="2"/>
      <c r="I419" s="40"/>
      <c r="J419" s="67"/>
      <c r="K419" s="11">
        <f t="shared" si="26"/>
        <v>0</v>
      </c>
      <c r="L419" s="2">
        <f t="shared" si="27"/>
        <v>0</v>
      </c>
      <c r="M419" s="141">
        <f t="shared" si="28"/>
        <v>0</v>
      </c>
    </row>
    <row r="420" spans="1:13" x14ac:dyDescent="0.25">
      <c r="A420" s="10"/>
      <c r="B420" s="22"/>
      <c r="C420" s="1"/>
      <c r="D420" s="22"/>
      <c r="E420" s="11"/>
      <c r="F420" s="11"/>
      <c r="G420" s="2">
        <f t="shared" si="25"/>
        <v>16142899</v>
      </c>
      <c r="H420" s="2"/>
      <c r="I420" s="40"/>
      <c r="J420" s="67"/>
      <c r="K420" s="11">
        <f t="shared" si="26"/>
        <v>0</v>
      </c>
      <c r="L420" s="2">
        <f t="shared" si="27"/>
        <v>0</v>
      </c>
      <c r="M420" s="141">
        <f t="shared" si="28"/>
        <v>0</v>
      </c>
    </row>
    <row r="421" spans="1:13" x14ac:dyDescent="0.25">
      <c r="A421" s="10"/>
      <c r="B421" s="22"/>
      <c r="C421" s="1"/>
      <c r="D421" s="22"/>
      <c r="E421" s="11"/>
      <c r="F421" s="11"/>
      <c r="G421" s="2">
        <f t="shared" si="25"/>
        <v>16142899</v>
      </c>
      <c r="H421" s="2"/>
      <c r="I421" s="40"/>
      <c r="J421" s="67"/>
      <c r="K421" s="11">
        <f t="shared" si="26"/>
        <v>0</v>
      </c>
      <c r="L421" s="2">
        <f t="shared" si="27"/>
        <v>0</v>
      </c>
      <c r="M421" s="141">
        <f t="shared" si="28"/>
        <v>0</v>
      </c>
    </row>
    <row r="422" spans="1:13" x14ac:dyDescent="0.25">
      <c r="A422" s="10"/>
      <c r="B422" s="22"/>
      <c r="C422" s="1"/>
      <c r="D422" s="22"/>
      <c r="E422" s="11"/>
      <c r="F422" s="11"/>
      <c r="G422" s="2">
        <f t="shared" si="25"/>
        <v>16142899</v>
      </c>
      <c r="H422" s="2"/>
      <c r="I422" s="40"/>
      <c r="J422" s="67"/>
      <c r="K422" s="11">
        <f t="shared" si="26"/>
        <v>0</v>
      </c>
      <c r="L422" s="2">
        <f t="shared" si="27"/>
        <v>0</v>
      </c>
      <c r="M422" s="141">
        <f t="shared" si="28"/>
        <v>0</v>
      </c>
    </row>
    <row r="423" spans="1:13" x14ac:dyDescent="0.25">
      <c r="A423" s="10"/>
      <c r="B423" s="22"/>
      <c r="C423" s="1"/>
      <c r="D423" s="22"/>
      <c r="E423" s="11"/>
      <c r="F423" s="11"/>
      <c r="G423" s="2">
        <f t="shared" si="25"/>
        <v>16142899</v>
      </c>
      <c r="H423" s="2"/>
      <c r="I423" s="40"/>
      <c r="J423" s="67"/>
      <c r="K423" s="11">
        <f t="shared" si="26"/>
        <v>0</v>
      </c>
      <c r="L423" s="2">
        <f t="shared" si="27"/>
        <v>0</v>
      </c>
      <c r="M423" s="141">
        <f t="shared" si="28"/>
        <v>0</v>
      </c>
    </row>
    <row r="424" spans="1:13" x14ac:dyDescent="0.25">
      <c r="A424" s="10"/>
      <c r="B424" s="22"/>
      <c r="C424" s="1"/>
      <c r="D424" s="22"/>
      <c r="E424" s="11"/>
      <c r="F424" s="11"/>
      <c r="G424" s="2">
        <f t="shared" si="25"/>
        <v>16142899</v>
      </c>
      <c r="H424" s="2"/>
      <c r="I424" s="40"/>
      <c r="J424" s="67"/>
      <c r="K424" s="11">
        <f t="shared" si="26"/>
        <v>0</v>
      </c>
      <c r="L424" s="2">
        <f t="shared" si="27"/>
        <v>0</v>
      </c>
      <c r="M424" s="141">
        <f t="shared" si="28"/>
        <v>0</v>
      </c>
    </row>
    <row r="425" spans="1:13" x14ac:dyDescent="0.25">
      <c r="A425" s="10"/>
      <c r="B425" s="22"/>
      <c r="C425" s="1"/>
      <c r="D425" s="22"/>
      <c r="E425" s="11"/>
      <c r="F425" s="11"/>
      <c r="G425" s="2">
        <f t="shared" si="25"/>
        <v>16142899</v>
      </c>
      <c r="H425" s="2"/>
      <c r="I425" s="40"/>
      <c r="J425" s="67"/>
      <c r="K425" s="11">
        <f t="shared" si="26"/>
        <v>0</v>
      </c>
      <c r="L425" s="2">
        <f t="shared" si="27"/>
        <v>0</v>
      </c>
      <c r="M425" s="141">
        <f t="shared" si="28"/>
        <v>0</v>
      </c>
    </row>
    <row r="426" spans="1:13" x14ac:dyDescent="0.25">
      <c r="A426" s="10"/>
      <c r="B426" s="22"/>
      <c r="C426" s="1"/>
      <c r="D426" s="22"/>
      <c r="E426" s="11"/>
      <c r="F426" s="11"/>
      <c r="G426" s="2">
        <f t="shared" si="25"/>
        <v>16142899</v>
      </c>
      <c r="H426" s="2"/>
      <c r="I426" s="40"/>
      <c r="J426" s="67"/>
      <c r="K426" s="11">
        <f t="shared" si="26"/>
        <v>0</v>
      </c>
      <c r="L426" s="2">
        <f t="shared" si="27"/>
        <v>0</v>
      </c>
      <c r="M426" s="141">
        <f t="shared" si="28"/>
        <v>0</v>
      </c>
    </row>
    <row r="427" spans="1:13" x14ac:dyDescent="0.25">
      <c r="A427" s="10"/>
      <c r="B427" s="22"/>
      <c r="C427" s="1"/>
      <c r="D427" s="22"/>
      <c r="E427" s="11"/>
      <c r="F427" s="11"/>
      <c r="G427" s="2">
        <f t="shared" si="25"/>
        <v>16142899</v>
      </c>
      <c r="H427" s="2"/>
      <c r="I427" s="40"/>
      <c r="J427" s="67"/>
      <c r="K427" s="11">
        <f t="shared" si="26"/>
        <v>0</v>
      </c>
      <c r="L427" s="2">
        <f t="shared" si="27"/>
        <v>0</v>
      </c>
      <c r="M427" s="141">
        <f t="shared" si="28"/>
        <v>0</v>
      </c>
    </row>
    <row r="428" spans="1:13" x14ac:dyDescent="0.25">
      <c r="A428" s="10"/>
      <c r="B428" s="22"/>
      <c r="C428" s="1"/>
      <c r="D428" s="22"/>
      <c r="E428" s="11"/>
      <c r="F428" s="11"/>
      <c r="G428" s="2">
        <f t="shared" si="25"/>
        <v>16142899</v>
      </c>
      <c r="H428" s="2"/>
      <c r="I428" s="40"/>
      <c r="J428" s="67"/>
      <c r="K428" s="11">
        <f t="shared" si="26"/>
        <v>0</v>
      </c>
      <c r="L428" s="2">
        <f t="shared" si="27"/>
        <v>0</v>
      </c>
      <c r="M428" s="141">
        <f t="shared" si="28"/>
        <v>0</v>
      </c>
    </row>
    <row r="429" spans="1:13" x14ac:dyDescent="0.25">
      <c r="A429" s="10"/>
      <c r="B429" s="22"/>
      <c r="C429" s="1"/>
      <c r="D429" s="22"/>
      <c r="E429" s="11"/>
      <c r="F429" s="11"/>
      <c r="G429" s="2">
        <f t="shared" si="25"/>
        <v>16142899</v>
      </c>
      <c r="H429" s="2"/>
      <c r="I429" s="40"/>
      <c r="J429" s="67"/>
      <c r="K429" s="11">
        <f t="shared" si="26"/>
        <v>0</v>
      </c>
      <c r="L429" s="2">
        <f t="shared" si="27"/>
        <v>0</v>
      </c>
      <c r="M429" s="141">
        <f t="shared" si="28"/>
        <v>0</v>
      </c>
    </row>
    <row r="430" spans="1:13" x14ac:dyDescent="0.25">
      <c r="A430" s="10"/>
      <c r="B430" s="22"/>
      <c r="C430" s="1"/>
      <c r="D430" s="22"/>
      <c r="E430" s="11"/>
      <c r="F430" s="11"/>
      <c r="G430" s="2">
        <f t="shared" si="25"/>
        <v>16142899</v>
      </c>
      <c r="H430" s="2"/>
      <c r="I430" s="40"/>
      <c r="J430" s="67"/>
      <c r="K430" s="11">
        <f t="shared" si="26"/>
        <v>0</v>
      </c>
      <c r="L430" s="2">
        <f t="shared" si="27"/>
        <v>0</v>
      </c>
      <c r="M430" s="141">
        <f t="shared" si="28"/>
        <v>0</v>
      </c>
    </row>
    <row r="431" spans="1:13" x14ac:dyDescent="0.25">
      <c r="A431" s="10"/>
      <c r="B431" s="22"/>
      <c r="C431" s="1"/>
      <c r="D431" s="22"/>
      <c r="E431" s="11"/>
      <c r="F431" s="11"/>
      <c r="G431" s="2">
        <f t="shared" si="25"/>
        <v>16142899</v>
      </c>
      <c r="H431" s="2"/>
      <c r="I431" s="40"/>
      <c r="J431" s="67"/>
      <c r="K431" s="11">
        <f t="shared" si="26"/>
        <v>0</v>
      </c>
      <c r="L431" s="2">
        <f t="shared" si="27"/>
        <v>0</v>
      </c>
      <c r="M431" s="141">
        <f t="shared" si="28"/>
        <v>0</v>
      </c>
    </row>
    <row r="432" spans="1:13" x14ac:dyDescent="0.25">
      <c r="A432" s="10"/>
      <c r="B432" s="22"/>
      <c r="C432" s="1"/>
      <c r="D432" s="22"/>
      <c r="E432" s="11"/>
      <c r="F432" s="11"/>
      <c r="G432" s="2">
        <f t="shared" si="25"/>
        <v>16142899</v>
      </c>
      <c r="H432" s="2"/>
      <c r="I432" s="40"/>
      <c r="J432" s="67"/>
      <c r="K432" s="11">
        <f t="shared" si="26"/>
        <v>0</v>
      </c>
      <c r="L432" s="2">
        <f t="shared" si="27"/>
        <v>0</v>
      </c>
      <c r="M432" s="141">
        <f t="shared" si="28"/>
        <v>0</v>
      </c>
    </row>
    <row r="433" spans="1:13" x14ac:dyDescent="0.25">
      <c r="A433" s="10"/>
      <c r="B433" s="22"/>
      <c r="C433" s="1"/>
      <c r="D433" s="22"/>
      <c r="E433" s="11"/>
      <c r="F433" s="11"/>
      <c r="G433" s="2">
        <f t="shared" ref="G433:G496" si="29">G432+E433-F433</f>
        <v>16142899</v>
      </c>
      <c r="H433" s="2"/>
      <c r="I433" s="40"/>
      <c r="J433" s="67"/>
      <c r="K433" s="11">
        <f t="shared" ref="K433:K496" si="30">H433+I433-J433</f>
        <v>0</v>
      </c>
      <c r="L433" s="2">
        <f t="shared" ref="L433:L496" si="31">H433+I433+J433-F433</f>
        <v>0</v>
      </c>
      <c r="M433" s="141">
        <f t="shared" si="28"/>
        <v>0</v>
      </c>
    </row>
    <row r="434" spans="1:13" x14ac:dyDescent="0.25">
      <c r="A434" s="10"/>
      <c r="B434" s="22"/>
      <c r="C434" s="1"/>
      <c r="D434" s="22"/>
      <c r="E434" s="11"/>
      <c r="F434" s="11"/>
      <c r="G434" s="2">
        <f t="shared" si="29"/>
        <v>16142899</v>
      </c>
      <c r="H434" s="2"/>
      <c r="I434" s="40"/>
      <c r="J434" s="67"/>
      <c r="K434" s="11">
        <f t="shared" si="30"/>
        <v>0</v>
      </c>
      <c r="L434" s="2">
        <f t="shared" si="31"/>
        <v>0</v>
      </c>
      <c r="M434" s="141">
        <f t="shared" si="28"/>
        <v>0</v>
      </c>
    </row>
    <row r="435" spans="1:13" x14ac:dyDescent="0.25">
      <c r="A435" s="10"/>
      <c r="B435" s="22"/>
      <c r="C435" s="1"/>
      <c r="D435" s="22"/>
      <c r="E435" s="11"/>
      <c r="F435" s="11"/>
      <c r="G435" s="2">
        <f t="shared" si="29"/>
        <v>16142899</v>
      </c>
      <c r="H435" s="2"/>
      <c r="I435" s="40"/>
      <c r="J435" s="67"/>
      <c r="K435" s="11">
        <f t="shared" si="30"/>
        <v>0</v>
      </c>
      <c r="L435" s="2">
        <f t="shared" si="31"/>
        <v>0</v>
      </c>
      <c r="M435" s="141">
        <f t="shared" si="28"/>
        <v>0</v>
      </c>
    </row>
    <row r="436" spans="1:13" x14ac:dyDescent="0.25">
      <c r="A436" s="10"/>
      <c r="B436" s="22"/>
      <c r="C436" s="1"/>
      <c r="D436" s="22"/>
      <c r="E436" s="11"/>
      <c r="F436" s="11"/>
      <c r="G436" s="2">
        <f t="shared" si="29"/>
        <v>16142899</v>
      </c>
      <c r="H436" s="2"/>
      <c r="I436" s="40"/>
      <c r="J436" s="67"/>
      <c r="K436" s="11">
        <f t="shared" si="30"/>
        <v>0</v>
      </c>
      <c r="L436" s="2">
        <f t="shared" si="31"/>
        <v>0</v>
      </c>
      <c r="M436" s="141">
        <f t="shared" si="28"/>
        <v>0</v>
      </c>
    </row>
    <row r="437" spans="1:13" x14ac:dyDescent="0.25">
      <c r="A437" s="10"/>
      <c r="B437" s="22"/>
      <c r="C437" s="1"/>
      <c r="D437" s="22"/>
      <c r="E437" s="11"/>
      <c r="F437" s="11"/>
      <c r="G437" s="2">
        <f t="shared" si="29"/>
        <v>16142899</v>
      </c>
      <c r="H437" s="2"/>
      <c r="I437" s="40"/>
      <c r="J437" s="67"/>
      <c r="K437" s="11">
        <f t="shared" si="30"/>
        <v>0</v>
      </c>
      <c r="L437" s="2">
        <f t="shared" si="31"/>
        <v>0</v>
      </c>
      <c r="M437" s="141">
        <f t="shared" si="28"/>
        <v>0</v>
      </c>
    </row>
    <row r="438" spans="1:13" x14ac:dyDescent="0.25">
      <c r="A438" s="10"/>
      <c r="B438" s="22"/>
      <c r="C438" s="1"/>
      <c r="D438" s="22"/>
      <c r="E438" s="11"/>
      <c r="F438" s="11"/>
      <c r="G438" s="2">
        <f t="shared" si="29"/>
        <v>16142899</v>
      </c>
      <c r="H438" s="2"/>
      <c r="I438" s="40"/>
      <c r="J438" s="67"/>
      <c r="K438" s="11">
        <f t="shared" si="30"/>
        <v>0</v>
      </c>
      <c r="L438" s="2">
        <f t="shared" si="31"/>
        <v>0</v>
      </c>
      <c r="M438" s="141">
        <f t="shared" si="28"/>
        <v>0</v>
      </c>
    </row>
    <row r="439" spans="1:13" x14ac:dyDescent="0.25">
      <c r="A439" s="10"/>
      <c r="B439" s="22"/>
      <c r="C439" s="1"/>
      <c r="D439" s="22"/>
      <c r="E439" s="11"/>
      <c r="F439" s="11"/>
      <c r="G439" s="2">
        <f t="shared" si="29"/>
        <v>16142899</v>
      </c>
      <c r="H439" s="2"/>
      <c r="I439" s="40"/>
      <c r="J439" s="67"/>
      <c r="K439" s="11">
        <f t="shared" si="30"/>
        <v>0</v>
      </c>
      <c r="L439" s="2">
        <f t="shared" si="31"/>
        <v>0</v>
      </c>
      <c r="M439" s="141">
        <f t="shared" si="28"/>
        <v>0</v>
      </c>
    </row>
    <row r="440" spans="1:13" x14ac:dyDescent="0.25">
      <c r="A440" s="10"/>
      <c r="B440" s="22"/>
      <c r="C440" s="1"/>
      <c r="D440" s="22"/>
      <c r="E440" s="11"/>
      <c r="F440" s="11"/>
      <c r="G440" s="2">
        <f t="shared" si="29"/>
        <v>16142899</v>
      </c>
      <c r="H440" s="2"/>
      <c r="I440" s="40"/>
      <c r="J440" s="67"/>
      <c r="K440" s="11">
        <f t="shared" si="30"/>
        <v>0</v>
      </c>
      <c r="L440" s="2">
        <f t="shared" si="31"/>
        <v>0</v>
      </c>
      <c r="M440" s="141">
        <f t="shared" si="28"/>
        <v>0</v>
      </c>
    </row>
    <row r="441" spans="1:13" x14ac:dyDescent="0.25">
      <c r="A441" s="10"/>
      <c r="B441" s="22"/>
      <c r="C441" s="1"/>
      <c r="D441" s="22"/>
      <c r="E441" s="11"/>
      <c r="F441" s="11"/>
      <c r="G441" s="2">
        <f t="shared" si="29"/>
        <v>16142899</v>
      </c>
      <c r="H441" s="2"/>
      <c r="I441" s="40"/>
      <c r="J441" s="67"/>
      <c r="K441" s="11">
        <f t="shared" si="30"/>
        <v>0</v>
      </c>
      <c r="L441" s="2">
        <f t="shared" si="31"/>
        <v>0</v>
      </c>
      <c r="M441" s="141">
        <f t="shared" si="28"/>
        <v>0</v>
      </c>
    </row>
    <row r="442" spans="1:13" x14ac:dyDescent="0.25">
      <c r="A442" s="10"/>
      <c r="B442" s="22"/>
      <c r="C442" s="1"/>
      <c r="D442" s="22"/>
      <c r="E442" s="11"/>
      <c r="F442" s="11"/>
      <c r="G442" s="2">
        <f t="shared" si="29"/>
        <v>16142899</v>
      </c>
      <c r="H442" s="2"/>
      <c r="I442" s="40"/>
      <c r="J442" s="67"/>
      <c r="K442" s="11">
        <f t="shared" si="30"/>
        <v>0</v>
      </c>
      <c r="L442" s="2">
        <f t="shared" si="31"/>
        <v>0</v>
      </c>
      <c r="M442" s="141">
        <f t="shared" si="28"/>
        <v>0</v>
      </c>
    </row>
    <row r="443" spans="1:13" x14ac:dyDescent="0.25">
      <c r="A443" s="10"/>
      <c r="B443" s="22"/>
      <c r="C443" s="1"/>
      <c r="D443" s="22"/>
      <c r="E443" s="11"/>
      <c r="F443" s="11"/>
      <c r="G443" s="2">
        <f t="shared" si="29"/>
        <v>16142899</v>
      </c>
      <c r="H443" s="2"/>
      <c r="I443" s="40"/>
      <c r="J443" s="67"/>
      <c r="K443" s="11">
        <f t="shared" si="30"/>
        <v>0</v>
      </c>
      <c r="L443" s="2">
        <f t="shared" si="31"/>
        <v>0</v>
      </c>
      <c r="M443" s="141">
        <f t="shared" si="28"/>
        <v>0</v>
      </c>
    </row>
    <row r="444" spans="1:13" x14ac:dyDescent="0.25">
      <c r="A444" s="10"/>
      <c r="B444" s="22"/>
      <c r="C444" s="1"/>
      <c r="D444" s="22"/>
      <c r="E444" s="11"/>
      <c r="F444" s="11"/>
      <c r="G444" s="2">
        <f t="shared" si="29"/>
        <v>16142899</v>
      </c>
      <c r="H444" s="2"/>
      <c r="I444" s="40"/>
      <c r="J444" s="67"/>
      <c r="K444" s="11">
        <f t="shared" si="30"/>
        <v>0</v>
      </c>
      <c r="L444" s="2">
        <f t="shared" si="31"/>
        <v>0</v>
      </c>
      <c r="M444" s="141">
        <f t="shared" si="28"/>
        <v>0</v>
      </c>
    </row>
    <row r="445" spans="1:13" x14ac:dyDescent="0.25">
      <c r="A445" s="10"/>
      <c r="B445" s="22"/>
      <c r="C445" s="1"/>
      <c r="D445" s="22"/>
      <c r="E445" s="11"/>
      <c r="F445" s="11"/>
      <c r="G445" s="2">
        <f t="shared" si="29"/>
        <v>16142899</v>
      </c>
      <c r="H445" s="2"/>
      <c r="I445" s="40"/>
      <c r="J445" s="67"/>
      <c r="K445" s="11">
        <f t="shared" si="30"/>
        <v>0</v>
      </c>
      <c r="L445" s="2">
        <f t="shared" si="31"/>
        <v>0</v>
      </c>
      <c r="M445" s="141">
        <f t="shared" si="28"/>
        <v>0</v>
      </c>
    </row>
    <row r="446" spans="1:13" x14ac:dyDescent="0.25">
      <c r="A446" s="10"/>
      <c r="B446" s="22"/>
      <c r="C446" s="1"/>
      <c r="D446" s="22"/>
      <c r="E446" s="11"/>
      <c r="F446" s="11"/>
      <c r="G446" s="2">
        <f t="shared" si="29"/>
        <v>16142899</v>
      </c>
      <c r="H446" s="2"/>
      <c r="I446" s="40"/>
      <c r="J446" s="67"/>
      <c r="K446" s="11">
        <f t="shared" si="30"/>
        <v>0</v>
      </c>
      <c r="L446" s="2">
        <f t="shared" si="31"/>
        <v>0</v>
      </c>
      <c r="M446" s="141">
        <f t="shared" si="28"/>
        <v>0</v>
      </c>
    </row>
    <row r="447" spans="1:13" x14ac:dyDescent="0.25">
      <c r="A447" s="10"/>
      <c r="B447" s="22"/>
      <c r="C447" s="1"/>
      <c r="D447" s="22"/>
      <c r="E447" s="11"/>
      <c r="F447" s="11"/>
      <c r="G447" s="2">
        <f t="shared" si="29"/>
        <v>16142899</v>
      </c>
      <c r="H447" s="2"/>
      <c r="I447" s="40"/>
      <c r="J447" s="67"/>
      <c r="K447" s="11">
        <f t="shared" si="30"/>
        <v>0</v>
      </c>
      <c r="L447" s="2">
        <f t="shared" si="31"/>
        <v>0</v>
      </c>
      <c r="M447" s="141">
        <f t="shared" si="28"/>
        <v>0</v>
      </c>
    </row>
    <row r="448" spans="1:13" x14ac:dyDescent="0.25">
      <c r="A448" s="10"/>
      <c r="B448" s="22"/>
      <c r="C448" s="1"/>
      <c r="D448" s="22"/>
      <c r="E448" s="11"/>
      <c r="F448" s="11"/>
      <c r="G448" s="2">
        <f t="shared" si="29"/>
        <v>16142899</v>
      </c>
      <c r="H448" s="2"/>
      <c r="I448" s="40"/>
      <c r="J448" s="67"/>
      <c r="K448" s="11">
        <f t="shared" si="30"/>
        <v>0</v>
      </c>
      <c r="L448" s="2">
        <f t="shared" si="31"/>
        <v>0</v>
      </c>
      <c r="M448" s="141">
        <f t="shared" si="28"/>
        <v>0</v>
      </c>
    </row>
    <row r="449" spans="1:13" x14ac:dyDescent="0.25">
      <c r="A449" s="10"/>
      <c r="B449" s="22"/>
      <c r="C449" s="1"/>
      <c r="D449" s="22"/>
      <c r="E449" s="11"/>
      <c r="F449" s="11"/>
      <c r="G449" s="2">
        <f t="shared" si="29"/>
        <v>16142899</v>
      </c>
      <c r="H449" s="2"/>
      <c r="I449" s="40"/>
      <c r="J449" s="67"/>
      <c r="K449" s="11">
        <f t="shared" si="30"/>
        <v>0</v>
      </c>
      <c r="L449" s="2">
        <f t="shared" si="31"/>
        <v>0</v>
      </c>
      <c r="M449" s="141">
        <f t="shared" si="28"/>
        <v>0</v>
      </c>
    </row>
    <row r="450" spans="1:13" x14ac:dyDescent="0.25">
      <c r="A450" s="10"/>
      <c r="B450" s="22"/>
      <c r="C450" s="1"/>
      <c r="D450" s="22"/>
      <c r="E450" s="11"/>
      <c r="F450" s="11"/>
      <c r="G450" s="2">
        <f t="shared" si="29"/>
        <v>16142899</v>
      </c>
      <c r="H450" s="2"/>
      <c r="I450" s="40"/>
      <c r="J450" s="67"/>
      <c r="K450" s="11">
        <f t="shared" si="30"/>
        <v>0</v>
      </c>
      <c r="L450" s="2">
        <f t="shared" si="31"/>
        <v>0</v>
      </c>
      <c r="M450" s="141">
        <f t="shared" si="28"/>
        <v>0</v>
      </c>
    </row>
    <row r="451" spans="1:13" x14ac:dyDescent="0.25">
      <c r="A451" s="10"/>
      <c r="B451" s="22"/>
      <c r="C451" s="1"/>
      <c r="D451" s="22"/>
      <c r="E451" s="11"/>
      <c r="F451" s="11"/>
      <c r="G451" s="2">
        <f t="shared" si="29"/>
        <v>16142899</v>
      </c>
      <c r="H451" s="2"/>
      <c r="I451" s="40"/>
      <c r="J451" s="67"/>
      <c r="K451" s="11">
        <f t="shared" si="30"/>
        <v>0</v>
      </c>
      <c r="L451" s="2">
        <f t="shared" si="31"/>
        <v>0</v>
      </c>
      <c r="M451" s="141">
        <f t="shared" si="28"/>
        <v>0</v>
      </c>
    </row>
    <row r="452" spans="1:13" x14ac:dyDescent="0.25">
      <c r="A452" s="10"/>
      <c r="B452" s="22"/>
      <c r="C452" s="1"/>
      <c r="D452" s="22"/>
      <c r="E452" s="11"/>
      <c r="F452" s="11"/>
      <c r="G452" s="2">
        <f t="shared" si="29"/>
        <v>16142899</v>
      </c>
      <c r="H452" s="2"/>
      <c r="I452" s="40"/>
      <c r="J452" s="67"/>
      <c r="K452" s="11">
        <f t="shared" si="30"/>
        <v>0</v>
      </c>
      <c r="L452" s="2">
        <f t="shared" si="31"/>
        <v>0</v>
      </c>
      <c r="M452" s="141">
        <f t="shared" si="28"/>
        <v>0</v>
      </c>
    </row>
    <row r="453" spans="1:13" x14ac:dyDescent="0.25">
      <c r="A453" s="10"/>
      <c r="B453" s="22"/>
      <c r="C453" s="1"/>
      <c r="D453" s="22"/>
      <c r="E453" s="11"/>
      <c r="F453" s="11"/>
      <c r="G453" s="2">
        <f t="shared" si="29"/>
        <v>16142899</v>
      </c>
      <c r="H453" s="2"/>
      <c r="I453" s="40"/>
      <c r="J453" s="67"/>
      <c r="K453" s="11">
        <f t="shared" si="30"/>
        <v>0</v>
      </c>
      <c r="L453" s="2">
        <f t="shared" si="31"/>
        <v>0</v>
      </c>
      <c r="M453" s="141">
        <f t="shared" si="28"/>
        <v>0</v>
      </c>
    </row>
    <row r="454" spans="1:13" x14ac:dyDescent="0.25">
      <c r="A454" s="10"/>
      <c r="B454" s="22"/>
      <c r="C454" s="1"/>
      <c r="D454" s="22"/>
      <c r="E454" s="11"/>
      <c r="F454" s="11"/>
      <c r="G454" s="2">
        <f t="shared" si="29"/>
        <v>16142899</v>
      </c>
      <c r="H454" s="2"/>
      <c r="I454" s="40"/>
      <c r="J454" s="67"/>
      <c r="K454" s="11">
        <f t="shared" si="30"/>
        <v>0</v>
      </c>
      <c r="L454" s="2">
        <f t="shared" si="31"/>
        <v>0</v>
      </c>
      <c r="M454" s="141">
        <f t="shared" si="28"/>
        <v>0</v>
      </c>
    </row>
    <row r="455" spans="1:13" x14ac:dyDescent="0.25">
      <c r="A455" s="10"/>
      <c r="B455" s="22"/>
      <c r="C455" s="1"/>
      <c r="D455" s="22"/>
      <c r="E455" s="11"/>
      <c r="F455" s="11"/>
      <c r="G455" s="2">
        <f t="shared" si="29"/>
        <v>16142899</v>
      </c>
      <c r="H455" s="2"/>
      <c r="I455" s="40"/>
      <c r="J455" s="67"/>
      <c r="K455" s="11">
        <f t="shared" si="30"/>
        <v>0</v>
      </c>
      <c r="L455" s="2">
        <f t="shared" si="31"/>
        <v>0</v>
      </c>
      <c r="M455" s="141">
        <f t="shared" si="28"/>
        <v>0</v>
      </c>
    </row>
    <row r="456" spans="1:13" x14ac:dyDescent="0.25">
      <c r="A456" s="10"/>
      <c r="B456" s="22"/>
      <c r="C456" s="1"/>
      <c r="D456" s="22"/>
      <c r="E456" s="11"/>
      <c r="F456" s="11"/>
      <c r="G456" s="2">
        <f t="shared" si="29"/>
        <v>16142899</v>
      </c>
      <c r="H456" s="2"/>
      <c r="I456" s="40"/>
      <c r="J456" s="67"/>
      <c r="K456" s="11">
        <f t="shared" si="30"/>
        <v>0</v>
      </c>
      <c r="L456" s="2">
        <f t="shared" si="31"/>
        <v>0</v>
      </c>
      <c r="M456" s="141">
        <f t="shared" si="28"/>
        <v>0</v>
      </c>
    </row>
    <row r="457" spans="1:13" x14ac:dyDescent="0.25">
      <c r="A457" s="10"/>
      <c r="B457" s="22"/>
      <c r="C457" s="1"/>
      <c r="D457" s="22"/>
      <c r="E457" s="11"/>
      <c r="F457" s="11"/>
      <c r="G457" s="2">
        <f t="shared" si="29"/>
        <v>16142899</v>
      </c>
      <c r="H457" s="2"/>
      <c r="I457" s="40"/>
      <c r="J457" s="67"/>
      <c r="K457" s="11">
        <f t="shared" si="30"/>
        <v>0</v>
      </c>
      <c r="L457" s="2">
        <f t="shared" si="31"/>
        <v>0</v>
      </c>
      <c r="M457" s="141">
        <f t="shared" ref="M457:M520" si="32">F457*0.2</f>
        <v>0</v>
      </c>
    </row>
    <row r="458" spans="1:13" x14ac:dyDescent="0.25">
      <c r="A458" s="10"/>
      <c r="B458" s="22"/>
      <c r="C458" s="1"/>
      <c r="D458" s="22"/>
      <c r="E458" s="11"/>
      <c r="F458" s="11"/>
      <c r="G458" s="2">
        <f t="shared" si="29"/>
        <v>16142899</v>
      </c>
      <c r="H458" s="2"/>
      <c r="I458" s="40"/>
      <c r="J458" s="67"/>
      <c r="K458" s="11">
        <f t="shared" si="30"/>
        <v>0</v>
      </c>
      <c r="L458" s="2">
        <f t="shared" si="31"/>
        <v>0</v>
      </c>
      <c r="M458" s="141">
        <f t="shared" si="32"/>
        <v>0</v>
      </c>
    </row>
    <row r="459" spans="1:13" x14ac:dyDescent="0.25">
      <c r="A459" s="10"/>
      <c r="B459" s="22"/>
      <c r="C459" s="1"/>
      <c r="D459" s="22"/>
      <c r="E459" s="11"/>
      <c r="F459" s="11"/>
      <c r="G459" s="2">
        <f t="shared" si="29"/>
        <v>16142899</v>
      </c>
      <c r="H459" s="2"/>
      <c r="I459" s="40"/>
      <c r="J459" s="67"/>
      <c r="K459" s="11">
        <f t="shared" si="30"/>
        <v>0</v>
      </c>
      <c r="L459" s="2">
        <f t="shared" si="31"/>
        <v>0</v>
      </c>
      <c r="M459" s="141">
        <f t="shared" si="32"/>
        <v>0</v>
      </c>
    </row>
    <row r="460" spans="1:13" x14ac:dyDescent="0.25">
      <c r="A460" s="10"/>
      <c r="B460" s="22"/>
      <c r="C460" s="1"/>
      <c r="D460" s="22"/>
      <c r="E460" s="11"/>
      <c r="F460" s="11"/>
      <c r="G460" s="2">
        <f t="shared" si="29"/>
        <v>16142899</v>
      </c>
      <c r="H460" s="2"/>
      <c r="I460" s="40"/>
      <c r="J460" s="67"/>
      <c r="K460" s="11">
        <f t="shared" si="30"/>
        <v>0</v>
      </c>
      <c r="L460" s="2">
        <f t="shared" si="31"/>
        <v>0</v>
      </c>
      <c r="M460" s="141">
        <f t="shared" si="32"/>
        <v>0</v>
      </c>
    </row>
    <row r="461" spans="1:13" x14ac:dyDescent="0.25">
      <c r="A461" s="10"/>
      <c r="B461" s="22"/>
      <c r="C461" s="1"/>
      <c r="D461" s="22"/>
      <c r="E461" s="11"/>
      <c r="F461" s="11"/>
      <c r="G461" s="2">
        <f t="shared" si="29"/>
        <v>16142899</v>
      </c>
      <c r="H461" s="2"/>
      <c r="I461" s="40"/>
      <c r="J461" s="67"/>
      <c r="K461" s="11">
        <f t="shared" si="30"/>
        <v>0</v>
      </c>
      <c r="L461" s="2">
        <f t="shared" si="31"/>
        <v>0</v>
      </c>
      <c r="M461" s="141">
        <f t="shared" si="32"/>
        <v>0</v>
      </c>
    </row>
    <row r="462" spans="1:13" x14ac:dyDescent="0.25">
      <c r="A462" s="10"/>
      <c r="B462" s="22"/>
      <c r="C462" s="1"/>
      <c r="D462" s="22"/>
      <c r="E462" s="11"/>
      <c r="F462" s="11"/>
      <c r="G462" s="2">
        <f t="shared" si="29"/>
        <v>16142899</v>
      </c>
      <c r="H462" s="2"/>
      <c r="I462" s="40"/>
      <c r="J462" s="67"/>
      <c r="K462" s="11">
        <f t="shared" si="30"/>
        <v>0</v>
      </c>
      <c r="L462" s="2">
        <f t="shared" si="31"/>
        <v>0</v>
      </c>
      <c r="M462" s="141">
        <f t="shared" si="32"/>
        <v>0</v>
      </c>
    </row>
    <row r="463" spans="1:13" x14ac:dyDescent="0.25">
      <c r="A463" s="10"/>
      <c r="B463" s="22"/>
      <c r="C463" s="1"/>
      <c r="D463" s="22"/>
      <c r="E463" s="11"/>
      <c r="F463" s="11"/>
      <c r="G463" s="2">
        <f t="shared" si="29"/>
        <v>16142899</v>
      </c>
      <c r="H463" s="2"/>
      <c r="I463" s="40"/>
      <c r="J463" s="67"/>
      <c r="K463" s="11">
        <f t="shared" si="30"/>
        <v>0</v>
      </c>
      <c r="L463" s="2">
        <f t="shared" si="31"/>
        <v>0</v>
      </c>
      <c r="M463" s="141">
        <f t="shared" si="32"/>
        <v>0</v>
      </c>
    </row>
    <row r="464" spans="1:13" x14ac:dyDescent="0.25">
      <c r="A464" s="10"/>
      <c r="B464" s="22"/>
      <c r="C464" s="1"/>
      <c r="D464" s="22"/>
      <c r="E464" s="11"/>
      <c r="F464" s="11"/>
      <c r="G464" s="2">
        <f t="shared" si="29"/>
        <v>16142899</v>
      </c>
      <c r="H464" s="2"/>
      <c r="I464" s="40"/>
      <c r="J464" s="67"/>
      <c r="K464" s="11">
        <f t="shared" si="30"/>
        <v>0</v>
      </c>
      <c r="L464" s="2">
        <f t="shared" si="31"/>
        <v>0</v>
      </c>
      <c r="M464" s="141">
        <f t="shared" si="32"/>
        <v>0</v>
      </c>
    </row>
    <row r="465" spans="1:13" x14ac:dyDescent="0.25">
      <c r="A465" s="10"/>
      <c r="B465" s="22"/>
      <c r="C465" s="1"/>
      <c r="D465" s="22"/>
      <c r="E465" s="11"/>
      <c r="F465" s="11"/>
      <c r="G465" s="2">
        <f t="shared" si="29"/>
        <v>16142899</v>
      </c>
      <c r="H465" s="2"/>
      <c r="I465" s="40"/>
      <c r="J465" s="67"/>
      <c r="K465" s="11">
        <f t="shared" si="30"/>
        <v>0</v>
      </c>
      <c r="L465" s="2">
        <f t="shared" si="31"/>
        <v>0</v>
      </c>
      <c r="M465" s="141">
        <f t="shared" si="32"/>
        <v>0</v>
      </c>
    </row>
    <row r="466" spans="1:13" x14ac:dyDescent="0.25">
      <c r="A466" s="10"/>
      <c r="B466" s="22"/>
      <c r="C466" s="1"/>
      <c r="D466" s="22"/>
      <c r="E466" s="11"/>
      <c r="F466" s="11"/>
      <c r="G466" s="2">
        <f t="shared" si="29"/>
        <v>16142899</v>
      </c>
      <c r="H466" s="2"/>
      <c r="I466" s="40"/>
      <c r="J466" s="67"/>
      <c r="K466" s="11">
        <f t="shared" si="30"/>
        <v>0</v>
      </c>
      <c r="L466" s="2">
        <f t="shared" si="31"/>
        <v>0</v>
      </c>
      <c r="M466" s="141">
        <f t="shared" si="32"/>
        <v>0</v>
      </c>
    </row>
    <row r="467" spans="1:13" x14ac:dyDescent="0.25">
      <c r="A467" s="10"/>
      <c r="B467" s="22"/>
      <c r="C467" s="1"/>
      <c r="D467" s="22"/>
      <c r="E467" s="11"/>
      <c r="F467" s="11"/>
      <c r="G467" s="2">
        <f t="shared" si="29"/>
        <v>16142899</v>
      </c>
      <c r="H467" s="2"/>
      <c r="I467" s="40"/>
      <c r="J467" s="67"/>
      <c r="K467" s="11">
        <f t="shared" si="30"/>
        <v>0</v>
      </c>
      <c r="L467" s="2">
        <f t="shared" si="31"/>
        <v>0</v>
      </c>
      <c r="M467" s="141">
        <f t="shared" si="32"/>
        <v>0</v>
      </c>
    </row>
    <row r="468" spans="1:13" x14ac:dyDescent="0.25">
      <c r="A468" s="10"/>
      <c r="B468" s="22"/>
      <c r="C468" s="1"/>
      <c r="D468" s="22"/>
      <c r="E468" s="11"/>
      <c r="F468" s="11"/>
      <c r="G468" s="2">
        <f t="shared" si="29"/>
        <v>16142899</v>
      </c>
      <c r="H468" s="2"/>
      <c r="I468" s="40"/>
      <c r="J468" s="67"/>
      <c r="K468" s="11">
        <f t="shared" si="30"/>
        <v>0</v>
      </c>
      <c r="L468" s="2">
        <f t="shared" si="31"/>
        <v>0</v>
      </c>
      <c r="M468" s="141">
        <f t="shared" si="32"/>
        <v>0</v>
      </c>
    </row>
    <row r="469" spans="1:13" x14ac:dyDescent="0.25">
      <c r="A469" s="10"/>
      <c r="B469" s="22"/>
      <c r="C469" s="1"/>
      <c r="D469" s="22"/>
      <c r="E469" s="11"/>
      <c r="F469" s="11"/>
      <c r="G469" s="2">
        <f t="shared" si="29"/>
        <v>16142899</v>
      </c>
      <c r="H469" s="2"/>
      <c r="I469" s="40"/>
      <c r="J469" s="67"/>
      <c r="K469" s="11">
        <f t="shared" si="30"/>
        <v>0</v>
      </c>
      <c r="L469" s="2">
        <f t="shared" si="31"/>
        <v>0</v>
      </c>
      <c r="M469" s="141">
        <f t="shared" si="32"/>
        <v>0</v>
      </c>
    </row>
    <row r="470" spans="1:13" x14ac:dyDescent="0.25">
      <c r="A470" s="10"/>
      <c r="B470" s="22"/>
      <c r="C470" s="1"/>
      <c r="D470" s="22"/>
      <c r="E470" s="11"/>
      <c r="F470" s="11"/>
      <c r="G470" s="2">
        <f t="shared" si="29"/>
        <v>16142899</v>
      </c>
      <c r="H470" s="2"/>
      <c r="I470" s="40"/>
      <c r="J470" s="67"/>
      <c r="K470" s="11">
        <f t="shared" si="30"/>
        <v>0</v>
      </c>
      <c r="L470" s="2">
        <f t="shared" si="31"/>
        <v>0</v>
      </c>
      <c r="M470" s="141">
        <f t="shared" si="32"/>
        <v>0</v>
      </c>
    </row>
    <row r="471" spans="1:13" x14ac:dyDescent="0.25">
      <c r="A471" s="10"/>
      <c r="B471" s="22"/>
      <c r="C471" s="1"/>
      <c r="D471" s="22"/>
      <c r="E471" s="11"/>
      <c r="F471" s="11"/>
      <c r="G471" s="2">
        <f t="shared" si="29"/>
        <v>16142899</v>
      </c>
      <c r="H471" s="2"/>
      <c r="I471" s="40"/>
      <c r="J471" s="67"/>
      <c r="K471" s="11">
        <f t="shared" si="30"/>
        <v>0</v>
      </c>
      <c r="L471" s="2">
        <f t="shared" si="31"/>
        <v>0</v>
      </c>
      <c r="M471" s="141">
        <f t="shared" si="32"/>
        <v>0</v>
      </c>
    </row>
    <row r="472" spans="1:13" x14ac:dyDescent="0.25">
      <c r="A472" s="10"/>
      <c r="B472" s="22"/>
      <c r="C472" s="1"/>
      <c r="D472" s="22"/>
      <c r="E472" s="11"/>
      <c r="F472" s="11"/>
      <c r="G472" s="2">
        <f t="shared" si="29"/>
        <v>16142899</v>
      </c>
      <c r="H472" s="2"/>
      <c r="I472" s="40"/>
      <c r="J472" s="67"/>
      <c r="K472" s="11">
        <f t="shared" si="30"/>
        <v>0</v>
      </c>
      <c r="L472" s="2">
        <f t="shared" si="31"/>
        <v>0</v>
      </c>
      <c r="M472" s="141">
        <f t="shared" si="32"/>
        <v>0</v>
      </c>
    </row>
    <row r="473" spans="1:13" x14ac:dyDescent="0.25">
      <c r="A473" s="10"/>
      <c r="B473" s="22"/>
      <c r="C473" s="1"/>
      <c r="D473" s="22"/>
      <c r="E473" s="11"/>
      <c r="F473" s="11"/>
      <c r="G473" s="2">
        <f t="shared" si="29"/>
        <v>16142899</v>
      </c>
      <c r="H473" s="2"/>
      <c r="I473" s="40"/>
      <c r="J473" s="67"/>
      <c r="K473" s="11">
        <f t="shared" si="30"/>
        <v>0</v>
      </c>
      <c r="L473" s="2">
        <f t="shared" si="31"/>
        <v>0</v>
      </c>
      <c r="M473" s="141">
        <f t="shared" si="32"/>
        <v>0</v>
      </c>
    </row>
    <row r="474" spans="1:13" x14ac:dyDescent="0.25">
      <c r="A474" s="10"/>
      <c r="B474" s="22"/>
      <c r="C474" s="1"/>
      <c r="D474" s="22"/>
      <c r="E474" s="11"/>
      <c r="F474" s="11"/>
      <c r="G474" s="2">
        <f t="shared" si="29"/>
        <v>16142899</v>
      </c>
      <c r="H474" s="2"/>
      <c r="I474" s="40"/>
      <c r="J474" s="67"/>
      <c r="K474" s="11">
        <f t="shared" si="30"/>
        <v>0</v>
      </c>
      <c r="L474" s="2">
        <f t="shared" si="31"/>
        <v>0</v>
      </c>
      <c r="M474" s="141">
        <f t="shared" si="32"/>
        <v>0</v>
      </c>
    </row>
    <row r="475" spans="1:13" x14ac:dyDescent="0.25">
      <c r="A475" s="10"/>
      <c r="B475" s="22"/>
      <c r="C475" s="1"/>
      <c r="D475" s="22"/>
      <c r="E475" s="11"/>
      <c r="F475" s="11"/>
      <c r="G475" s="2">
        <f t="shared" si="29"/>
        <v>16142899</v>
      </c>
      <c r="H475" s="2"/>
      <c r="I475" s="40"/>
      <c r="J475" s="67"/>
      <c r="K475" s="11">
        <f t="shared" si="30"/>
        <v>0</v>
      </c>
      <c r="L475" s="2">
        <f t="shared" si="31"/>
        <v>0</v>
      </c>
      <c r="M475" s="141">
        <f t="shared" si="32"/>
        <v>0</v>
      </c>
    </row>
    <row r="476" spans="1:13" x14ac:dyDescent="0.25">
      <c r="A476" s="10"/>
      <c r="B476" s="22"/>
      <c r="C476" s="1"/>
      <c r="D476" s="22"/>
      <c r="E476" s="11"/>
      <c r="F476" s="11"/>
      <c r="G476" s="2">
        <f t="shared" si="29"/>
        <v>16142899</v>
      </c>
      <c r="H476" s="2"/>
      <c r="I476" s="40"/>
      <c r="J476" s="67"/>
      <c r="K476" s="11">
        <f t="shared" si="30"/>
        <v>0</v>
      </c>
      <c r="L476" s="2">
        <f t="shared" si="31"/>
        <v>0</v>
      </c>
      <c r="M476" s="141">
        <f t="shared" si="32"/>
        <v>0</v>
      </c>
    </row>
    <row r="477" spans="1:13" x14ac:dyDescent="0.25">
      <c r="A477" s="10"/>
      <c r="B477" s="22"/>
      <c r="C477" s="1"/>
      <c r="D477" s="22"/>
      <c r="E477" s="11"/>
      <c r="F477" s="11"/>
      <c r="G477" s="2">
        <f t="shared" si="29"/>
        <v>16142899</v>
      </c>
      <c r="H477" s="2"/>
      <c r="I477" s="40"/>
      <c r="J477" s="67"/>
      <c r="K477" s="11">
        <f t="shared" si="30"/>
        <v>0</v>
      </c>
      <c r="L477" s="2">
        <f t="shared" si="31"/>
        <v>0</v>
      </c>
      <c r="M477" s="141">
        <f t="shared" si="32"/>
        <v>0</v>
      </c>
    </row>
    <row r="478" spans="1:13" x14ac:dyDescent="0.25">
      <c r="A478" s="10"/>
      <c r="B478" s="22"/>
      <c r="C478" s="1"/>
      <c r="D478" s="22"/>
      <c r="E478" s="11"/>
      <c r="F478" s="11"/>
      <c r="G478" s="2">
        <f t="shared" si="29"/>
        <v>16142899</v>
      </c>
      <c r="H478" s="2"/>
      <c r="I478" s="40"/>
      <c r="J478" s="67"/>
      <c r="K478" s="11">
        <f t="shared" si="30"/>
        <v>0</v>
      </c>
      <c r="L478" s="2">
        <f t="shared" si="31"/>
        <v>0</v>
      </c>
      <c r="M478" s="141">
        <f t="shared" si="32"/>
        <v>0</v>
      </c>
    </row>
    <row r="479" spans="1:13" x14ac:dyDescent="0.25">
      <c r="A479" s="10"/>
      <c r="B479" s="22"/>
      <c r="C479" s="1"/>
      <c r="D479" s="22"/>
      <c r="E479" s="11"/>
      <c r="F479" s="11"/>
      <c r="G479" s="2">
        <f t="shared" si="29"/>
        <v>16142899</v>
      </c>
      <c r="H479" s="2"/>
      <c r="I479" s="40"/>
      <c r="J479" s="67"/>
      <c r="K479" s="11">
        <f t="shared" si="30"/>
        <v>0</v>
      </c>
      <c r="L479" s="2">
        <f t="shared" si="31"/>
        <v>0</v>
      </c>
      <c r="M479" s="141">
        <f t="shared" si="32"/>
        <v>0</v>
      </c>
    </row>
    <row r="480" spans="1:13" x14ac:dyDescent="0.25">
      <c r="A480" s="10"/>
      <c r="B480" s="22"/>
      <c r="C480" s="1"/>
      <c r="D480" s="22"/>
      <c r="E480" s="11"/>
      <c r="F480" s="11"/>
      <c r="G480" s="2">
        <f t="shared" si="29"/>
        <v>16142899</v>
      </c>
      <c r="H480" s="2"/>
      <c r="I480" s="40"/>
      <c r="J480" s="67"/>
      <c r="K480" s="11">
        <f t="shared" si="30"/>
        <v>0</v>
      </c>
      <c r="L480" s="2">
        <f t="shared" si="31"/>
        <v>0</v>
      </c>
      <c r="M480" s="141">
        <f t="shared" si="32"/>
        <v>0</v>
      </c>
    </row>
    <row r="481" spans="1:13" x14ac:dyDescent="0.25">
      <c r="A481" s="10"/>
      <c r="B481" s="22"/>
      <c r="C481" s="1"/>
      <c r="D481" s="22"/>
      <c r="E481" s="11"/>
      <c r="F481" s="11"/>
      <c r="G481" s="2">
        <f t="shared" si="29"/>
        <v>16142899</v>
      </c>
      <c r="H481" s="2"/>
      <c r="I481" s="40"/>
      <c r="J481" s="67"/>
      <c r="K481" s="11">
        <f t="shared" si="30"/>
        <v>0</v>
      </c>
      <c r="L481" s="2">
        <f t="shared" si="31"/>
        <v>0</v>
      </c>
      <c r="M481" s="141">
        <f t="shared" si="32"/>
        <v>0</v>
      </c>
    </row>
    <row r="482" spans="1:13" x14ac:dyDescent="0.25">
      <c r="A482" s="10"/>
      <c r="B482" s="22"/>
      <c r="C482" s="1"/>
      <c r="D482" s="22"/>
      <c r="E482" s="11"/>
      <c r="F482" s="11"/>
      <c r="G482" s="2">
        <f t="shared" si="29"/>
        <v>16142899</v>
      </c>
      <c r="H482" s="2"/>
      <c r="I482" s="40"/>
      <c r="J482" s="67"/>
      <c r="K482" s="11">
        <f t="shared" si="30"/>
        <v>0</v>
      </c>
      <c r="L482" s="2">
        <f t="shared" si="31"/>
        <v>0</v>
      </c>
      <c r="M482" s="141">
        <f t="shared" si="32"/>
        <v>0</v>
      </c>
    </row>
    <row r="483" spans="1:13" x14ac:dyDescent="0.25">
      <c r="A483" s="10"/>
      <c r="B483" s="22"/>
      <c r="C483" s="1"/>
      <c r="D483" s="22"/>
      <c r="E483" s="11"/>
      <c r="F483" s="11"/>
      <c r="G483" s="2">
        <f t="shared" si="29"/>
        <v>16142899</v>
      </c>
      <c r="H483" s="2"/>
      <c r="I483" s="40"/>
      <c r="J483" s="67"/>
      <c r="K483" s="11">
        <f t="shared" si="30"/>
        <v>0</v>
      </c>
      <c r="L483" s="2">
        <f t="shared" si="31"/>
        <v>0</v>
      </c>
      <c r="M483" s="141">
        <f t="shared" si="32"/>
        <v>0</v>
      </c>
    </row>
    <row r="484" spans="1:13" x14ac:dyDescent="0.25">
      <c r="A484" s="10"/>
      <c r="B484" s="22"/>
      <c r="C484" s="1"/>
      <c r="D484" s="22"/>
      <c r="E484" s="11"/>
      <c r="F484" s="11"/>
      <c r="G484" s="2">
        <f t="shared" si="29"/>
        <v>16142899</v>
      </c>
      <c r="H484" s="2"/>
      <c r="I484" s="40"/>
      <c r="J484" s="67"/>
      <c r="K484" s="11">
        <f t="shared" si="30"/>
        <v>0</v>
      </c>
      <c r="L484" s="2">
        <f t="shared" si="31"/>
        <v>0</v>
      </c>
      <c r="M484" s="141">
        <f t="shared" si="32"/>
        <v>0</v>
      </c>
    </row>
    <row r="485" spans="1:13" x14ac:dyDescent="0.25">
      <c r="A485" s="10"/>
      <c r="B485" s="22"/>
      <c r="C485" s="1"/>
      <c r="D485" s="22"/>
      <c r="E485" s="11"/>
      <c r="F485" s="11"/>
      <c r="G485" s="2">
        <f t="shared" si="29"/>
        <v>16142899</v>
      </c>
      <c r="H485" s="2"/>
      <c r="I485" s="40"/>
      <c r="J485" s="67"/>
      <c r="K485" s="11">
        <f t="shared" si="30"/>
        <v>0</v>
      </c>
      <c r="L485" s="2">
        <f t="shared" si="31"/>
        <v>0</v>
      </c>
      <c r="M485" s="141">
        <f t="shared" si="32"/>
        <v>0</v>
      </c>
    </row>
    <row r="486" spans="1:13" x14ac:dyDescent="0.25">
      <c r="A486" s="10"/>
      <c r="B486" s="22"/>
      <c r="C486" s="1"/>
      <c r="D486" s="22"/>
      <c r="E486" s="11"/>
      <c r="F486" s="11"/>
      <c r="G486" s="2">
        <f t="shared" si="29"/>
        <v>16142899</v>
      </c>
      <c r="H486" s="2"/>
      <c r="I486" s="40"/>
      <c r="J486" s="67"/>
      <c r="K486" s="11">
        <f t="shared" si="30"/>
        <v>0</v>
      </c>
      <c r="L486" s="2">
        <f t="shared" si="31"/>
        <v>0</v>
      </c>
      <c r="M486" s="141">
        <f t="shared" si="32"/>
        <v>0</v>
      </c>
    </row>
    <row r="487" spans="1:13" x14ac:dyDescent="0.25">
      <c r="A487" s="10"/>
      <c r="B487" s="22"/>
      <c r="C487" s="1"/>
      <c r="D487" s="22"/>
      <c r="E487" s="11"/>
      <c r="F487" s="11"/>
      <c r="G487" s="2">
        <f t="shared" si="29"/>
        <v>16142899</v>
      </c>
      <c r="H487" s="2"/>
      <c r="I487" s="40"/>
      <c r="J487" s="67"/>
      <c r="K487" s="11">
        <f t="shared" si="30"/>
        <v>0</v>
      </c>
      <c r="L487" s="2">
        <f t="shared" si="31"/>
        <v>0</v>
      </c>
      <c r="M487" s="141">
        <f t="shared" si="32"/>
        <v>0</v>
      </c>
    </row>
    <row r="488" spans="1:13" x14ac:dyDescent="0.25">
      <c r="A488" s="10"/>
      <c r="B488" s="22"/>
      <c r="C488" s="1"/>
      <c r="D488" s="22"/>
      <c r="E488" s="11"/>
      <c r="F488" s="11"/>
      <c r="G488" s="2">
        <f t="shared" si="29"/>
        <v>16142899</v>
      </c>
      <c r="H488" s="2"/>
      <c r="I488" s="40"/>
      <c r="J488" s="67"/>
      <c r="K488" s="11">
        <f t="shared" si="30"/>
        <v>0</v>
      </c>
      <c r="L488" s="2">
        <f t="shared" si="31"/>
        <v>0</v>
      </c>
      <c r="M488" s="141">
        <f t="shared" si="32"/>
        <v>0</v>
      </c>
    </row>
    <row r="489" spans="1:13" x14ac:dyDescent="0.25">
      <c r="A489" s="10"/>
      <c r="B489" s="22"/>
      <c r="C489" s="1"/>
      <c r="D489" s="22"/>
      <c r="E489" s="11"/>
      <c r="F489" s="11"/>
      <c r="G489" s="2">
        <f t="shared" si="29"/>
        <v>16142899</v>
      </c>
      <c r="H489" s="2"/>
      <c r="I489" s="40"/>
      <c r="J489" s="67"/>
      <c r="K489" s="11">
        <f t="shared" si="30"/>
        <v>0</v>
      </c>
      <c r="L489" s="2">
        <f t="shared" si="31"/>
        <v>0</v>
      </c>
      <c r="M489" s="141">
        <f t="shared" si="32"/>
        <v>0</v>
      </c>
    </row>
    <row r="490" spans="1:13" x14ac:dyDescent="0.25">
      <c r="A490" s="10"/>
      <c r="B490" s="22"/>
      <c r="C490" s="1"/>
      <c r="D490" s="22"/>
      <c r="E490" s="11"/>
      <c r="F490" s="11"/>
      <c r="G490" s="2">
        <f t="shared" si="29"/>
        <v>16142899</v>
      </c>
      <c r="H490" s="2"/>
      <c r="I490" s="40"/>
      <c r="J490" s="67"/>
      <c r="K490" s="11">
        <f t="shared" si="30"/>
        <v>0</v>
      </c>
      <c r="L490" s="2">
        <f t="shared" si="31"/>
        <v>0</v>
      </c>
      <c r="M490" s="141">
        <f t="shared" si="32"/>
        <v>0</v>
      </c>
    </row>
    <row r="491" spans="1:13" x14ac:dyDescent="0.25">
      <c r="A491" s="10"/>
      <c r="B491" s="22"/>
      <c r="C491" s="1"/>
      <c r="D491" s="22"/>
      <c r="E491" s="11"/>
      <c r="F491" s="11"/>
      <c r="G491" s="2">
        <f t="shared" si="29"/>
        <v>16142899</v>
      </c>
      <c r="H491" s="2"/>
      <c r="I491" s="40"/>
      <c r="J491" s="67"/>
      <c r="K491" s="11">
        <f t="shared" si="30"/>
        <v>0</v>
      </c>
      <c r="L491" s="2">
        <f t="shared" si="31"/>
        <v>0</v>
      </c>
      <c r="M491" s="141">
        <f t="shared" si="32"/>
        <v>0</v>
      </c>
    </row>
    <row r="492" spans="1:13" x14ac:dyDescent="0.25">
      <c r="A492" s="10"/>
      <c r="B492" s="22"/>
      <c r="C492" s="1"/>
      <c r="D492" s="22"/>
      <c r="E492" s="11"/>
      <c r="F492" s="11"/>
      <c r="G492" s="2">
        <f t="shared" si="29"/>
        <v>16142899</v>
      </c>
      <c r="H492" s="2"/>
      <c r="I492" s="40"/>
      <c r="J492" s="67"/>
      <c r="K492" s="11">
        <f t="shared" si="30"/>
        <v>0</v>
      </c>
      <c r="L492" s="2">
        <f t="shared" si="31"/>
        <v>0</v>
      </c>
      <c r="M492" s="141">
        <f t="shared" si="32"/>
        <v>0</v>
      </c>
    </row>
    <row r="493" spans="1:13" x14ac:dyDescent="0.25">
      <c r="A493" s="10"/>
      <c r="B493" s="22"/>
      <c r="C493" s="1"/>
      <c r="D493" s="22"/>
      <c r="E493" s="11"/>
      <c r="F493" s="11"/>
      <c r="G493" s="2">
        <f t="shared" si="29"/>
        <v>16142899</v>
      </c>
      <c r="H493" s="2"/>
      <c r="I493" s="40"/>
      <c r="J493" s="67"/>
      <c r="K493" s="11">
        <f t="shared" si="30"/>
        <v>0</v>
      </c>
      <c r="L493" s="2">
        <f t="shared" si="31"/>
        <v>0</v>
      </c>
      <c r="M493" s="141">
        <f t="shared" si="32"/>
        <v>0</v>
      </c>
    </row>
    <row r="494" spans="1:13" x14ac:dyDescent="0.25">
      <c r="A494" s="10"/>
      <c r="B494" s="22"/>
      <c r="C494" s="1"/>
      <c r="D494" s="22"/>
      <c r="E494" s="11"/>
      <c r="F494" s="11"/>
      <c r="G494" s="2">
        <f t="shared" si="29"/>
        <v>16142899</v>
      </c>
      <c r="H494" s="2"/>
      <c r="I494" s="40"/>
      <c r="J494" s="67"/>
      <c r="K494" s="11">
        <f t="shared" si="30"/>
        <v>0</v>
      </c>
      <c r="L494" s="2">
        <f t="shared" si="31"/>
        <v>0</v>
      </c>
      <c r="M494" s="141">
        <f t="shared" si="32"/>
        <v>0</v>
      </c>
    </row>
    <row r="495" spans="1:13" x14ac:dyDescent="0.25">
      <c r="A495" s="10"/>
      <c r="B495" s="22"/>
      <c r="C495" s="1"/>
      <c r="D495" s="22"/>
      <c r="E495" s="11"/>
      <c r="F495" s="11"/>
      <c r="G495" s="2">
        <f t="shared" si="29"/>
        <v>16142899</v>
      </c>
      <c r="H495" s="2"/>
      <c r="I495" s="40"/>
      <c r="J495" s="67"/>
      <c r="K495" s="11">
        <f t="shared" si="30"/>
        <v>0</v>
      </c>
      <c r="L495" s="2">
        <f t="shared" si="31"/>
        <v>0</v>
      </c>
      <c r="M495" s="141">
        <f t="shared" si="32"/>
        <v>0</v>
      </c>
    </row>
    <row r="496" spans="1:13" x14ac:dyDescent="0.25">
      <c r="A496" s="10"/>
      <c r="B496" s="22"/>
      <c r="C496" s="1"/>
      <c r="D496" s="22"/>
      <c r="E496" s="11"/>
      <c r="F496" s="11"/>
      <c r="G496" s="2">
        <f t="shared" si="29"/>
        <v>16142899</v>
      </c>
      <c r="H496" s="2"/>
      <c r="I496" s="40"/>
      <c r="J496" s="67"/>
      <c r="K496" s="11">
        <f t="shared" si="30"/>
        <v>0</v>
      </c>
      <c r="L496" s="2">
        <f t="shared" si="31"/>
        <v>0</v>
      </c>
      <c r="M496" s="141">
        <f t="shared" si="32"/>
        <v>0</v>
      </c>
    </row>
    <row r="497" spans="1:13" x14ac:dyDescent="0.25">
      <c r="A497" s="10"/>
      <c r="B497" s="22"/>
      <c r="C497" s="1"/>
      <c r="D497" s="22"/>
      <c r="E497" s="11"/>
      <c r="F497" s="11"/>
      <c r="G497" s="2">
        <f t="shared" ref="G497:G560" si="33">G496+E497-F497</f>
        <v>16142899</v>
      </c>
      <c r="H497" s="2"/>
      <c r="I497" s="40"/>
      <c r="J497" s="67"/>
      <c r="K497" s="11">
        <f t="shared" ref="K497:K560" si="34">H497+I497-J497</f>
        <v>0</v>
      </c>
      <c r="L497" s="2">
        <f t="shared" ref="L497:L560" si="35">H497+I497+J497-F497</f>
        <v>0</v>
      </c>
      <c r="M497" s="141">
        <f t="shared" si="32"/>
        <v>0</v>
      </c>
    </row>
    <row r="498" spans="1:13" x14ac:dyDescent="0.25">
      <c r="A498" s="10"/>
      <c r="B498" s="22"/>
      <c r="C498" s="1"/>
      <c r="D498" s="22"/>
      <c r="E498" s="11"/>
      <c r="F498" s="11"/>
      <c r="G498" s="2">
        <f t="shared" si="33"/>
        <v>16142899</v>
      </c>
      <c r="H498" s="2"/>
      <c r="I498" s="40"/>
      <c r="J498" s="67"/>
      <c r="K498" s="11">
        <f t="shared" si="34"/>
        <v>0</v>
      </c>
      <c r="L498" s="2">
        <f t="shared" si="35"/>
        <v>0</v>
      </c>
      <c r="M498" s="141">
        <f t="shared" si="32"/>
        <v>0</v>
      </c>
    </row>
    <row r="499" spans="1:13" x14ac:dyDescent="0.25">
      <c r="A499" s="10"/>
      <c r="B499" s="22"/>
      <c r="C499" s="1"/>
      <c r="D499" s="22"/>
      <c r="E499" s="11"/>
      <c r="F499" s="11"/>
      <c r="G499" s="2">
        <f t="shared" si="33"/>
        <v>16142899</v>
      </c>
      <c r="H499" s="2"/>
      <c r="I499" s="40"/>
      <c r="J499" s="67"/>
      <c r="K499" s="11">
        <f t="shared" si="34"/>
        <v>0</v>
      </c>
      <c r="L499" s="2">
        <f t="shared" si="35"/>
        <v>0</v>
      </c>
      <c r="M499" s="141">
        <f t="shared" si="32"/>
        <v>0</v>
      </c>
    </row>
    <row r="500" spans="1:13" x14ac:dyDescent="0.25">
      <c r="A500" s="10"/>
      <c r="B500" s="22"/>
      <c r="C500" s="1"/>
      <c r="D500" s="22"/>
      <c r="E500" s="11"/>
      <c r="F500" s="11"/>
      <c r="G500" s="2">
        <f t="shared" si="33"/>
        <v>16142899</v>
      </c>
      <c r="H500" s="2"/>
      <c r="I500" s="40"/>
      <c r="J500" s="67"/>
      <c r="K500" s="11">
        <f t="shared" si="34"/>
        <v>0</v>
      </c>
      <c r="L500" s="2">
        <f t="shared" si="35"/>
        <v>0</v>
      </c>
      <c r="M500" s="141">
        <f t="shared" si="32"/>
        <v>0</v>
      </c>
    </row>
    <row r="501" spans="1:13" x14ac:dyDescent="0.25">
      <c r="A501" s="10"/>
      <c r="B501" s="22"/>
      <c r="C501" s="1"/>
      <c r="D501" s="22"/>
      <c r="E501" s="11"/>
      <c r="F501" s="11"/>
      <c r="G501" s="2">
        <f t="shared" si="33"/>
        <v>16142899</v>
      </c>
      <c r="H501" s="2"/>
      <c r="I501" s="40"/>
      <c r="J501" s="67"/>
      <c r="K501" s="11">
        <f t="shared" si="34"/>
        <v>0</v>
      </c>
      <c r="L501" s="2">
        <f t="shared" si="35"/>
        <v>0</v>
      </c>
      <c r="M501" s="141">
        <f t="shared" si="32"/>
        <v>0</v>
      </c>
    </row>
    <row r="502" spans="1:13" x14ac:dyDescent="0.25">
      <c r="A502" s="10"/>
      <c r="B502" s="22"/>
      <c r="C502" s="1"/>
      <c r="D502" s="22"/>
      <c r="E502" s="11"/>
      <c r="F502" s="11"/>
      <c r="G502" s="2">
        <f t="shared" si="33"/>
        <v>16142899</v>
      </c>
      <c r="H502" s="2"/>
      <c r="I502" s="40"/>
      <c r="J502" s="67"/>
      <c r="K502" s="11">
        <f t="shared" si="34"/>
        <v>0</v>
      </c>
      <c r="L502" s="2">
        <f t="shared" si="35"/>
        <v>0</v>
      </c>
      <c r="M502" s="141">
        <f t="shared" si="32"/>
        <v>0</v>
      </c>
    </row>
    <row r="503" spans="1:13" x14ac:dyDescent="0.25">
      <c r="A503" s="10"/>
      <c r="B503" s="22"/>
      <c r="C503" s="1"/>
      <c r="D503" s="22"/>
      <c r="E503" s="11"/>
      <c r="F503" s="11"/>
      <c r="G503" s="2">
        <f t="shared" si="33"/>
        <v>16142899</v>
      </c>
      <c r="H503" s="2"/>
      <c r="I503" s="40"/>
      <c r="J503" s="67"/>
      <c r="K503" s="11">
        <f t="shared" si="34"/>
        <v>0</v>
      </c>
      <c r="L503" s="2">
        <f t="shared" si="35"/>
        <v>0</v>
      </c>
      <c r="M503" s="141">
        <f t="shared" si="32"/>
        <v>0</v>
      </c>
    </row>
    <row r="504" spans="1:13" x14ac:dyDescent="0.25">
      <c r="A504" s="10"/>
      <c r="B504" s="22"/>
      <c r="C504" s="1"/>
      <c r="D504" s="22"/>
      <c r="E504" s="11"/>
      <c r="F504" s="11"/>
      <c r="G504" s="2">
        <f t="shared" si="33"/>
        <v>16142899</v>
      </c>
      <c r="H504" s="2"/>
      <c r="I504" s="40"/>
      <c r="J504" s="67"/>
      <c r="K504" s="11">
        <f t="shared" si="34"/>
        <v>0</v>
      </c>
      <c r="L504" s="2">
        <f t="shared" si="35"/>
        <v>0</v>
      </c>
      <c r="M504" s="141">
        <f t="shared" si="32"/>
        <v>0</v>
      </c>
    </row>
    <row r="505" spans="1:13" x14ac:dyDescent="0.25">
      <c r="A505" s="10"/>
      <c r="B505" s="22"/>
      <c r="C505" s="1"/>
      <c r="D505" s="22"/>
      <c r="E505" s="11"/>
      <c r="F505" s="11"/>
      <c r="G505" s="2">
        <f t="shared" si="33"/>
        <v>16142899</v>
      </c>
      <c r="H505" s="2"/>
      <c r="I505" s="40"/>
      <c r="J505" s="67"/>
      <c r="K505" s="11">
        <f t="shared" si="34"/>
        <v>0</v>
      </c>
      <c r="L505" s="2">
        <f t="shared" si="35"/>
        <v>0</v>
      </c>
      <c r="M505" s="141">
        <f t="shared" si="32"/>
        <v>0</v>
      </c>
    </row>
    <row r="506" spans="1:13" x14ac:dyDescent="0.25">
      <c r="A506" s="10"/>
      <c r="B506" s="22"/>
      <c r="C506" s="1"/>
      <c r="D506" s="22"/>
      <c r="E506" s="11"/>
      <c r="F506" s="11"/>
      <c r="G506" s="2">
        <f t="shared" si="33"/>
        <v>16142899</v>
      </c>
      <c r="H506" s="2"/>
      <c r="I506" s="40"/>
      <c r="J506" s="67"/>
      <c r="K506" s="11">
        <f t="shared" si="34"/>
        <v>0</v>
      </c>
      <c r="L506" s="2">
        <f t="shared" si="35"/>
        <v>0</v>
      </c>
      <c r="M506" s="141">
        <f t="shared" si="32"/>
        <v>0</v>
      </c>
    </row>
    <row r="507" spans="1:13" x14ac:dyDescent="0.25">
      <c r="A507" s="10"/>
      <c r="B507" s="22"/>
      <c r="C507" s="1"/>
      <c r="D507" s="22"/>
      <c r="E507" s="11"/>
      <c r="F507" s="11"/>
      <c r="G507" s="2">
        <f t="shared" si="33"/>
        <v>16142899</v>
      </c>
      <c r="H507" s="2"/>
      <c r="I507" s="40"/>
      <c r="J507" s="67"/>
      <c r="K507" s="11">
        <f t="shared" si="34"/>
        <v>0</v>
      </c>
      <c r="L507" s="2">
        <f t="shared" si="35"/>
        <v>0</v>
      </c>
      <c r="M507" s="141">
        <f t="shared" si="32"/>
        <v>0</v>
      </c>
    </row>
    <row r="508" spans="1:13" x14ac:dyDescent="0.25">
      <c r="A508" s="10"/>
      <c r="B508" s="22"/>
      <c r="C508" s="1"/>
      <c r="D508" s="22"/>
      <c r="E508" s="11"/>
      <c r="F508" s="11"/>
      <c r="G508" s="2">
        <f t="shared" si="33"/>
        <v>16142899</v>
      </c>
      <c r="H508" s="2"/>
      <c r="I508" s="40"/>
      <c r="J508" s="67"/>
      <c r="K508" s="11">
        <f t="shared" si="34"/>
        <v>0</v>
      </c>
      <c r="L508" s="2">
        <f t="shared" si="35"/>
        <v>0</v>
      </c>
      <c r="M508" s="141">
        <f t="shared" si="32"/>
        <v>0</v>
      </c>
    </row>
    <row r="509" spans="1:13" x14ac:dyDescent="0.25">
      <c r="A509" s="10"/>
      <c r="B509" s="22"/>
      <c r="C509" s="1"/>
      <c r="D509" s="22"/>
      <c r="E509" s="11"/>
      <c r="F509" s="11"/>
      <c r="G509" s="2">
        <f t="shared" si="33"/>
        <v>16142899</v>
      </c>
      <c r="H509" s="2"/>
      <c r="I509" s="40"/>
      <c r="J509" s="67"/>
      <c r="K509" s="11">
        <f t="shared" si="34"/>
        <v>0</v>
      </c>
      <c r="L509" s="2">
        <f t="shared" si="35"/>
        <v>0</v>
      </c>
      <c r="M509" s="141">
        <f t="shared" si="32"/>
        <v>0</v>
      </c>
    </row>
    <row r="510" spans="1:13" x14ac:dyDescent="0.25">
      <c r="A510" s="10"/>
      <c r="B510" s="22"/>
      <c r="C510" s="1"/>
      <c r="D510" s="22"/>
      <c r="E510" s="11"/>
      <c r="F510" s="11"/>
      <c r="G510" s="2">
        <f t="shared" si="33"/>
        <v>16142899</v>
      </c>
      <c r="H510" s="2"/>
      <c r="I510" s="40"/>
      <c r="J510" s="67"/>
      <c r="K510" s="11">
        <f t="shared" si="34"/>
        <v>0</v>
      </c>
      <c r="L510" s="2">
        <f t="shared" si="35"/>
        <v>0</v>
      </c>
      <c r="M510" s="141">
        <f t="shared" si="32"/>
        <v>0</v>
      </c>
    </row>
    <row r="511" spans="1:13" x14ac:dyDescent="0.25">
      <c r="A511" s="10"/>
      <c r="B511" s="22"/>
      <c r="C511" s="1"/>
      <c r="D511" s="22"/>
      <c r="E511" s="11"/>
      <c r="F511" s="11"/>
      <c r="G511" s="2">
        <f t="shared" si="33"/>
        <v>16142899</v>
      </c>
      <c r="H511" s="2"/>
      <c r="I511" s="40"/>
      <c r="J511" s="67"/>
      <c r="K511" s="11">
        <f t="shared" si="34"/>
        <v>0</v>
      </c>
      <c r="L511" s="2">
        <f t="shared" si="35"/>
        <v>0</v>
      </c>
      <c r="M511" s="141">
        <f t="shared" si="32"/>
        <v>0</v>
      </c>
    </row>
    <row r="512" spans="1:13" x14ac:dyDescent="0.25">
      <c r="A512" s="10"/>
      <c r="B512" s="22"/>
      <c r="C512" s="1"/>
      <c r="D512" s="22"/>
      <c r="E512" s="11"/>
      <c r="F512" s="11"/>
      <c r="G512" s="2">
        <f t="shared" si="33"/>
        <v>16142899</v>
      </c>
      <c r="H512" s="2"/>
      <c r="I512" s="40"/>
      <c r="J512" s="67"/>
      <c r="K512" s="11">
        <f t="shared" si="34"/>
        <v>0</v>
      </c>
      <c r="L512" s="2">
        <f t="shared" si="35"/>
        <v>0</v>
      </c>
      <c r="M512" s="141">
        <f t="shared" si="32"/>
        <v>0</v>
      </c>
    </row>
    <row r="513" spans="1:13" x14ac:dyDescent="0.25">
      <c r="A513" s="10"/>
      <c r="B513" s="22"/>
      <c r="C513" s="1"/>
      <c r="D513" s="22"/>
      <c r="E513" s="11"/>
      <c r="F513" s="11"/>
      <c r="G513" s="2">
        <f t="shared" si="33"/>
        <v>16142899</v>
      </c>
      <c r="H513" s="2"/>
      <c r="I513" s="40"/>
      <c r="J513" s="67"/>
      <c r="K513" s="11">
        <f t="shared" si="34"/>
        <v>0</v>
      </c>
      <c r="L513" s="2">
        <f t="shared" si="35"/>
        <v>0</v>
      </c>
      <c r="M513" s="141">
        <f t="shared" si="32"/>
        <v>0</v>
      </c>
    </row>
    <row r="514" spans="1:13" x14ac:dyDescent="0.25">
      <c r="A514" s="10"/>
      <c r="B514" s="22"/>
      <c r="C514" s="1"/>
      <c r="D514" s="22"/>
      <c r="E514" s="11"/>
      <c r="F514" s="11"/>
      <c r="G514" s="2">
        <f t="shared" si="33"/>
        <v>16142899</v>
      </c>
      <c r="H514" s="2"/>
      <c r="I514" s="40"/>
      <c r="J514" s="67"/>
      <c r="K514" s="11">
        <f t="shared" si="34"/>
        <v>0</v>
      </c>
      <c r="L514" s="2">
        <f t="shared" si="35"/>
        <v>0</v>
      </c>
      <c r="M514" s="141">
        <f t="shared" si="32"/>
        <v>0</v>
      </c>
    </row>
    <row r="515" spans="1:13" x14ac:dyDescent="0.25">
      <c r="A515" s="10"/>
      <c r="B515" s="22"/>
      <c r="C515" s="1"/>
      <c r="D515" s="22"/>
      <c r="E515" s="11"/>
      <c r="F515" s="11"/>
      <c r="G515" s="2">
        <f t="shared" si="33"/>
        <v>16142899</v>
      </c>
      <c r="H515" s="2"/>
      <c r="I515" s="40"/>
      <c r="J515" s="67"/>
      <c r="K515" s="11">
        <f t="shared" si="34"/>
        <v>0</v>
      </c>
      <c r="L515" s="2">
        <f t="shared" si="35"/>
        <v>0</v>
      </c>
      <c r="M515" s="141">
        <f t="shared" si="32"/>
        <v>0</v>
      </c>
    </row>
    <row r="516" spans="1:13" x14ac:dyDescent="0.25">
      <c r="A516" s="10"/>
      <c r="B516" s="22"/>
      <c r="C516" s="1"/>
      <c r="D516" s="22"/>
      <c r="E516" s="11"/>
      <c r="F516" s="11"/>
      <c r="G516" s="2">
        <f t="shared" si="33"/>
        <v>16142899</v>
      </c>
      <c r="H516" s="2"/>
      <c r="I516" s="40"/>
      <c r="J516" s="67"/>
      <c r="K516" s="11">
        <f t="shared" si="34"/>
        <v>0</v>
      </c>
      <c r="L516" s="2">
        <f t="shared" si="35"/>
        <v>0</v>
      </c>
      <c r="M516" s="141">
        <f t="shared" si="32"/>
        <v>0</v>
      </c>
    </row>
    <row r="517" spans="1:13" x14ac:dyDescent="0.25">
      <c r="A517" s="10"/>
      <c r="B517" s="22"/>
      <c r="C517" s="1"/>
      <c r="D517" s="22"/>
      <c r="E517" s="11"/>
      <c r="F517" s="11"/>
      <c r="G517" s="2">
        <f t="shared" si="33"/>
        <v>16142899</v>
      </c>
      <c r="H517" s="2"/>
      <c r="I517" s="40"/>
      <c r="J517" s="67"/>
      <c r="K517" s="11">
        <f t="shared" si="34"/>
        <v>0</v>
      </c>
      <c r="L517" s="2">
        <f t="shared" si="35"/>
        <v>0</v>
      </c>
      <c r="M517" s="141">
        <f t="shared" si="32"/>
        <v>0</v>
      </c>
    </row>
    <row r="518" spans="1:13" x14ac:dyDescent="0.25">
      <c r="A518" s="10"/>
      <c r="B518" s="22"/>
      <c r="C518" s="1"/>
      <c r="D518" s="22"/>
      <c r="E518" s="11"/>
      <c r="F518" s="11"/>
      <c r="G518" s="2">
        <f t="shared" si="33"/>
        <v>16142899</v>
      </c>
      <c r="H518" s="2"/>
      <c r="I518" s="40"/>
      <c r="J518" s="67"/>
      <c r="K518" s="11">
        <f t="shared" si="34"/>
        <v>0</v>
      </c>
      <c r="L518" s="2">
        <f t="shared" si="35"/>
        <v>0</v>
      </c>
      <c r="M518" s="141">
        <f t="shared" si="32"/>
        <v>0</v>
      </c>
    </row>
    <row r="519" spans="1:13" x14ac:dyDescent="0.25">
      <c r="A519" s="10"/>
      <c r="B519" s="22"/>
      <c r="C519" s="1"/>
      <c r="D519" s="22"/>
      <c r="E519" s="11"/>
      <c r="F519" s="11"/>
      <c r="G519" s="2">
        <f t="shared" si="33"/>
        <v>16142899</v>
      </c>
      <c r="H519" s="2"/>
      <c r="I519" s="40"/>
      <c r="J519" s="67"/>
      <c r="K519" s="11">
        <f t="shared" si="34"/>
        <v>0</v>
      </c>
      <c r="L519" s="2">
        <f t="shared" si="35"/>
        <v>0</v>
      </c>
      <c r="M519" s="141">
        <f t="shared" si="32"/>
        <v>0</v>
      </c>
    </row>
    <row r="520" spans="1:13" x14ac:dyDescent="0.25">
      <c r="A520" s="10"/>
      <c r="B520" s="22"/>
      <c r="C520" s="1"/>
      <c r="D520" s="22"/>
      <c r="E520" s="11"/>
      <c r="F520" s="11"/>
      <c r="G520" s="2">
        <f t="shared" si="33"/>
        <v>16142899</v>
      </c>
      <c r="H520" s="2"/>
      <c r="I520" s="40"/>
      <c r="J520" s="67"/>
      <c r="K520" s="11">
        <f t="shared" si="34"/>
        <v>0</v>
      </c>
      <c r="L520" s="2">
        <f t="shared" si="35"/>
        <v>0</v>
      </c>
      <c r="M520" s="141">
        <f t="shared" si="32"/>
        <v>0</v>
      </c>
    </row>
    <row r="521" spans="1:13" x14ac:dyDescent="0.25">
      <c r="A521" s="10"/>
      <c r="B521" s="22"/>
      <c r="C521" s="1"/>
      <c r="D521" s="22"/>
      <c r="E521" s="11"/>
      <c r="F521" s="11"/>
      <c r="G521" s="2">
        <f t="shared" si="33"/>
        <v>16142899</v>
      </c>
      <c r="H521" s="2"/>
      <c r="I521" s="40"/>
      <c r="J521" s="67"/>
      <c r="K521" s="11">
        <f t="shared" si="34"/>
        <v>0</v>
      </c>
      <c r="L521" s="2">
        <f t="shared" si="35"/>
        <v>0</v>
      </c>
      <c r="M521" s="141">
        <f t="shared" ref="M521:M584" si="36">F521*0.2</f>
        <v>0</v>
      </c>
    </row>
    <row r="522" spans="1:13" x14ac:dyDescent="0.25">
      <c r="A522" s="10"/>
      <c r="B522" s="22"/>
      <c r="C522" s="1"/>
      <c r="D522" s="22"/>
      <c r="E522" s="11"/>
      <c r="F522" s="11"/>
      <c r="G522" s="2">
        <f t="shared" si="33"/>
        <v>16142899</v>
      </c>
      <c r="H522" s="2"/>
      <c r="I522" s="40"/>
      <c r="J522" s="67"/>
      <c r="K522" s="11">
        <f t="shared" si="34"/>
        <v>0</v>
      </c>
      <c r="L522" s="2">
        <f t="shared" si="35"/>
        <v>0</v>
      </c>
      <c r="M522" s="141">
        <f t="shared" si="36"/>
        <v>0</v>
      </c>
    </row>
    <row r="523" spans="1:13" x14ac:dyDescent="0.25">
      <c r="A523" s="10"/>
      <c r="B523" s="22"/>
      <c r="C523" s="1"/>
      <c r="D523" s="22"/>
      <c r="E523" s="11"/>
      <c r="F523" s="11"/>
      <c r="G523" s="2">
        <f t="shared" si="33"/>
        <v>16142899</v>
      </c>
      <c r="H523" s="2"/>
      <c r="I523" s="40"/>
      <c r="J523" s="67"/>
      <c r="K523" s="11">
        <f t="shared" si="34"/>
        <v>0</v>
      </c>
      <c r="L523" s="2">
        <f t="shared" si="35"/>
        <v>0</v>
      </c>
      <c r="M523" s="141">
        <f t="shared" si="36"/>
        <v>0</v>
      </c>
    </row>
    <row r="524" spans="1:13" x14ac:dyDescent="0.25">
      <c r="A524" s="10"/>
      <c r="B524" s="22"/>
      <c r="C524" s="1"/>
      <c r="D524" s="22"/>
      <c r="E524" s="11"/>
      <c r="F524" s="11"/>
      <c r="G524" s="2">
        <f t="shared" si="33"/>
        <v>16142899</v>
      </c>
      <c r="H524" s="2"/>
      <c r="I524" s="40"/>
      <c r="J524" s="67"/>
      <c r="K524" s="11">
        <f t="shared" si="34"/>
        <v>0</v>
      </c>
      <c r="L524" s="2">
        <f t="shared" si="35"/>
        <v>0</v>
      </c>
      <c r="M524" s="141">
        <f t="shared" si="36"/>
        <v>0</v>
      </c>
    </row>
    <row r="525" spans="1:13" x14ac:dyDescent="0.25">
      <c r="A525" s="10"/>
      <c r="B525" s="22"/>
      <c r="C525" s="1"/>
      <c r="D525" s="22"/>
      <c r="E525" s="11"/>
      <c r="F525" s="11"/>
      <c r="G525" s="2">
        <f t="shared" si="33"/>
        <v>16142899</v>
      </c>
      <c r="H525" s="2"/>
      <c r="I525" s="40"/>
      <c r="J525" s="67"/>
      <c r="K525" s="11">
        <f t="shared" si="34"/>
        <v>0</v>
      </c>
      <c r="L525" s="2">
        <f t="shared" si="35"/>
        <v>0</v>
      </c>
      <c r="M525" s="141">
        <f t="shared" si="36"/>
        <v>0</v>
      </c>
    </row>
    <row r="526" spans="1:13" x14ac:dyDescent="0.25">
      <c r="A526" s="10"/>
      <c r="B526" s="22"/>
      <c r="C526" s="1"/>
      <c r="D526" s="22"/>
      <c r="E526" s="11"/>
      <c r="F526" s="11"/>
      <c r="G526" s="2">
        <f t="shared" si="33"/>
        <v>16142899</v>
      </c>
      <c r="H526" s="2"/>
      <c r="I526" s="40"/>
      <c r="J526" s="67"/>
      <c r="K526" s="11">
        <f t="shared" si="34"/>
        <v>0</v>
      </c>
      <c r="L526" s="2">
        <f t="shared" si="35"/>
        <v>0</v>
      </c>
      <c r="M526" s="141">
        <f t="shared" si="36"/>
        <v>0</v>
      </c>
    </row>
    <row r="527" spans="1:13" x14ac:dyDescent="0.25">
      <c r="A527" s="10"/>
      <c r="B527" s="22"/>
      <c r="C527" s="1"/>
      <c r="D527" s="22"/>
      <c r="E527" s="11"/>
      <c r="F527" s="11"/>
      <c r="G527" s="2">
        <f t="shared" si="33"/>
        <v>16142899</v>
      </c>
      <c r="H527" s="2"/>
      <c r="I527" s="40"/>
      <c r="J527" s="67"/>
      <c r="K527" s="11">
        <f t="shared" si="34"/>
        <v>0</v>
      </c>
      <c r="L527" s="2">
        <f t="shared" si="35"/>
        <v>0</v>
      </c>
      <c r="M527" s="141">
        <f t="shared" si="36"/>
        <v>0</v>
      </c>
    </row>
    <row r="528" spans="1:13" x14ac:dyDescent="0.25">
      <c r="A528" s="10"/>
      <c r="B528" s="22"/>
      <c r="C528" s="1"/>
      <c r="D528" s="22"/>
      <c r="E528" s="11"/>
      <c r="F528" s="11"/>
      <c r="G528" s="2">
        <f t="shared" si="33"/>
        <v>16142899</v>
      </c>
      <c r="H528" s="2"/>
      <c r="I528" s="40"/>
      <c r="J528" s="67"/>
      <c r="K528" s="11">
        <f t="shared" si="34"/>
        <v>0</v>
      </c>
      <c r="L528" s="2">
        <f t="shared" si="35"/>
        <v>0</v>
      </c>
      <c r="M528" s="141">
        <f t="shared" si="36"/>
        <v>0</v>
      </c>
    </row>
    <row r="529" spans="1:13" x14ac:dyDescent="0.25">
      <c r="A529" s="10"/>
      <c r="B529" s="22"/>
      <c r="C529" s="1"/>
      <c r="D529" s="22"/>
      <c r="E529" s="11"/>
      <c r="F529" s="11"/>
      <c r="G529" s="2">
        <f t="shared" si="33"/>
        <v>16142899</v>
      </c>
      <c r="H529" s="2"/>
      <c r="I529" s="40"/>
      <c r="J529" s="67"/>
      <c r="K529" s="11">
        <f t="shared" si="34"/>
        <v>0</v>
      </c>
      <c r="L529" s="2">
        <f t="shared" si="35"/>
        <v>0</v>
      </c>
      <c r="M529" s="141">
        <f t="shared" si="36"/>
        <v>0</v>
      </c>
    </row>
    <row r="530" spans="1:13" x14ac:dyDescent="0.25">
      <c r="A530" s="10"/>
      <c r="B530" s="22"/>
      <c r="C530" s="1"/>
      <c r="D530" s="22"/>
      <c r="E530" s="11"/>
      <c r="F530" s="11"/>
      <c r="G530" s="2">
        <f t="shared" si="33"/>
        <v>16142899</v>
      </c>
      <c r="H530" s="2"/>
      <c r="I530" s="40"/>
      <c r="J530" s="67"/>
      <c r="K530" s="11">
        <f t="shared" si="34"/>
        <v>0</v>
      </c>
      <c r="L530" s="2">
        <f t="shared" si="35"/>
        <v>0</v>
      </c>
      <c r="M530" s="141">
        <f t="shared" si="36"/>
        <v>0</v>
      </c>
    </row>
    <row r="531" spans="1:13" x14ac:dyDescent="0.25">
      <c r="A531" s="10"/>
      <c r="B531" s="22"/>
      <c r="C531" s="1"/>
      <c r="D531" s="22"/>
      <c r="E531" s="11"/>
      <c r="F531" s="11"/>
      <c r="G531" s="2">
        <f t="shared" si="33"/>
        <v>16142899</v>
      </c>
      <c r="H531" s="2"/>
      <c r="I531" s="40"/>
      <c r="J531" s="67"/>
      <c r="K531" s="11">
        <f t="shared" si="34"/>
        <v>0</v>
      </c>
      <c r="L531" s="2">
        <f t="shared" si="35"/>
        <v>0</v>
      </c>
      <c r="M531" s="141">
        <f t="shared" si="36"/>
        <v>0</v>
      </c>
    </row>
    <row r="532" spans="1:13" x14ac:dyDescent="0.25">
      <c r="A532" s="10"/>
      <c r="B532" s="22"/>
      <c r="C532" s="1"/>
      <c r="D532" s="22"/>
      <c r="E532" s="11"/>
      <c r="F532" s="11"/>
      <c r="G532" s="2">
        <f t="shared" si="33"/>
        <v>16142899</v>
      </c>
      <c r="H532" s="2"/>
      <c r="I532" s="40"/>
      <c r="J532" s="67"/>
      <c r="K532" s="11">
        <f t="shared" si="34"/>
        <v>0</v>
      </c>
      <c r="L532" s="2">
        <f t="shared" si="35"/>
        <v>0</v>
      </c>
      <c r="M532" s="141">
        <f t="shared" si="36"/>
        <v>0</v>
      </c>
    </row>
    <row r="533" spans="1:13" x14ac:dyDescent="0.25">
      <c r="A533" s="10"/>
      <c r="B533" s="22"/>
      <c r="C533" s="1"/>
      <c r="D533" s="22"/>
      <c r="E533" s="11"/>
      <c r="F533" s="11"/>
      <c r="G533" s="2">
        <f t="shared" si="33"/>
        <v>16142899</v>
      </c>
      <c r="H533" s="2"/>
      <c r="I533" s="40"/>
      <c r="J533" s="67"/>
      <c r="K533" s="11">
        <f t="shared" si="34"/>
        <v>0</v>
      </c>
      <c r="L533" s="2">
        <f t="shared" si="35"/>
        <v>0</v>
      </c>
      <c r="M533" s="141">
        <f t="shared" si="36"/>
        <v>0</v>
      </c>
    </row>
    <row r="534" spans="1:13" x14ac:dyDescent="0.25">
      <c r="A534" s="10"/>
      <c r="B534" s="22"/>
      <c r="C534" s="1"/>
      <c r="D534" s="22"/>
      <c r="E534" s="11"/>
      <c r="F534" s="11"/>
      <c r="G534" s="2">
        <f t="shared" si="33"/>
        <v>16142899</v>
      </c>
      <c r="H534" s="2"/>
      <c r="I534" s="40"/>
      <c r="J534" s="67"/>
      <c r="K534" s="11">
        <f t="shared" si="34"/>
        <v>0</v>
      </c>
      <c r="L534" s="2">
        <f t="shared" si="35"/>
        <v>0</v>
      </c>
      <c r="M534" s="141">
        <f t="shared" si="36"/>
        <v>0</v>
      </c>
    </row>
    <row r="535" spans="1:13" x14ac:dyDescent="0.25">
      <c r="A535" s="10"/>
      <c r="B535" s="22"/>
      <c r="C535" s="1"/>
      <c r="D535" s="22"/>
      <c r="E535" s="11"/>
      <c r="F535" s="11"/>
      <c r="G535" s="2">
        <f t="shared" si="33"/>
        <v>16142899</v>
      </c>
      <c r="H535" s="2"/>
      <c r="I535" s="40"/>
      <c r="J535" s="67"/>
      <c r="K535" s="11">
        <f t="shared" si="34"/>
        <v>0</v>
      </c>
      <c r="L535" s="2">
        <f t="shared" si="35"/>
        <v>0</v>
      </c>
      <c r="M535" s="141">
        <f t="shared" si="36"/>
        <v>0</v>
      </c>
    </row>
    <row r="536" spans="1:13" x14ac:dyDescent="0.25">
      <c r="A536" s="10"/>
      <c r="B536" s="22"/>
      <c r="C536" s="1"/>
      <c r="D536" s="22"/>
      <c r="E536" s="11"/>
      <c r="F536" s="11"/>
      <c r="G536" s="2">
        <f t="shared" si="33"/>
        <v>16142899</v>
      </c>
      <c r="H536" s="2"/>
      <c r="I536" s="40"/>
      <c r="J536" s="67"/>
      <c r="K536" s="11">
        <f t="shared" si="34"/>
        <v>0</v>
      </c>
      <c r="L536" s="2">
        <f t="shared" si="35"/>
        <v>0</v>
      </c>
      <c r="M536" s="141">
        <f t="shared" si="36"/>
        <v>0</v>
      </c>
    </row>
    <row r="537" spans="1:13" x14ac:dyDescent="0.25">
      <c r="A537" s="10"/>
      <c r="B537" s="22"/>
      <c r="C537" s="1"/>
      <c r="D537" s="22"/>
      <c r="E537" s="11"/>
      <c r="F537" s="11"/>
      <c r="G537" s="2">
        <f t="shared" si="33"/>
        <v>16142899</v>
      </c>
      <c r="H537" s="2"/>
      <c r="I537" s="40"/>
      <c r="J537" s="67"/>
      <c r="K537" s="11">
        <f t="shared" si="34"/>
        <v>0</v>
      </c>
      <c r="L537" s="2">
        <f t="shared" si="35"/>
        <v>0</v>
      </c>
      <c r="M537" s="141">
        <f t="shared" si="36"/>
        <v>0</v>
      </c>
    </row>
    <row r="538" spans="1:13" x14ac:dyDescent="0.25">
      <c r="A538" s="10"/>
      <c r="B538" s="22"/>
      <c r="C538" s="1"/>
      <c r="D538" s="22"/>
      <c r="E538" s="11"/>
      <c r="F538" s="11"/>
      <c r="G538" s="2">
        <f t="shared" si="33"/>
        <v>16142899</v>
      </c>
      <c r="H538" s="2"/>
      <c r="I538" s="40"/>
      <c r="J538" s="67"/>
      <c r="K538" s="11">
        <f t="shared" si="34"/>
        <v>0</v>
      </c>
      <c r="L538" s="2">
        <f t="shared" si="35"/>
        <v>0</v>
      </c>
      <c r="M538" s="141">
        <f t="shared" si="36"/>
        <v>0</v>
      </c>
    </row>
    <row r="539" spans="1:13" x14ac:dyDescent="0.25">
      <c r="A539" s="10"/>
      <c r="B539" s="22"/>
      <c r="C539" s="1"/>
      <c r="D539" s="22"/>
      <c r="E539" s="11"/>
      <c r="F539" s="11"/>
      <c r="G539" s="2">
        <f t="shared" si="33"/>
        <v>16142899</v>
      </c>
      <c r="H539" s="2"/>
      <c r="I539" s="40"/>
      <c r="J539" s="67"/>
      <c r="K539" s="11">
        <f t="shared" si="34"/>
        <v>0</v>
      </c>
      <c r="L539" s="2">
        <f t="shared" si="35"/>
        <v>0</v>
      </c>
      <c r="M539" s="141">
        <f t="shared" si="36"/>
        <v>0</v>
      </c>
    </row>
    <row r="540" spans="1:13" x14ac:dyDescent="0.25">
      <c r="A540" s="10"/>
      <c r="B540" s="22"/>
      <c r="C540" s="1"/>
      <c r="D540" s="22"/>
      <c r="E540" s="11"/>
      <c r="F540" s="11"/>
      <c r="G540" s="2">
        <f t="shared" si="33"/>
        <v>16142899</v>
      </c>
      <c r="H540" s="2"/>
      <c r="I540" s="40"/>
      <c r="J540" s="67"/>
      <c r="K540" s="11">
        <f t="shared" si="34"/>
        <v>0</v>
      </c>
      <c r="L540" s="2">
        <f t="shared" si="35"/>
        <v>0</v>
      </c>
      <c r="M540" s="141">
        <f t="shared" si="36"/>
        <v>0</v>
      </c>
    </row>
    <row r="541" spans="1:13" x14ac:dyDescent="0.25">
      <c r="A541" s="10"/>
      <c r="B541" s="22"/>
      <c r="C541" s="1"/>
      <c r="D541" s="22"/>
      <c r="E541" s="11"/>
      <c r="F541" s="11"/>
      <c r="G541" s="2">
        <f t="shared" si="33"/>
        <v>16142899</v>
      </c>
      <c r="H541" s="2"/>
      <c r="I541" s="40"/>
      <c r="J541" s="67"/>
      <c r="K541" s="11">
        <f t="shared" si="34"/>
        <v>0</v>
      </c>
      <c r="L541" s="2">
        <f t="shared" si="35"/>
        <v>0</v>
      </c>
      <c r="M541" s="141">
        <f t="shared" si="36"/>
        <v>0</v>
      </c>
    </row>
    <row r="542" spans="1:13" x14ac:dyDescent="0.25">
      <c r="A542" s="10"/>
      <c r="B542" s="22"/>
      <c r="C542" s="1"/>
      <c r="D542" s="22"/>
      <c r="E542" s="11"/>
      <c r="F542" s="11"/>
      <c r="G542" s="2">
        <f t="shared" si="33"/>
        <v>16142899</v>
      </c>
      <c r="H542" s="2"/>
      <c r="I542" s="40"/>
      <c r="J542" s="67"/>
      <c r="K542" s="11">
        <f t="shared" si="34"/>
        <v>0</v>
      </c>
      <c r="L542" s="2">
        <f t="shared" si="35"/>
        <v>0</v>
      </c>
      <c r="M542" s="141">
        <f t="shared" si="36"/>
        <v>0</v>
      </c>
    </row>
    <row r="543" spans="1:13" x14ac:dyDescent="0.25">
      <c r="A543" s="10"/>
      <c r="B543" s="22"/>
      <c r="C543" s="1"/>
      <c r="D543" s="22"/>
      <c r="E543" s="11"/>
      <c r="F543" s="11"/>
      <c r="G543" s="2">
        <f t="shared" si="33"/>
        <v>16142899</v>
      </c>
      <c r="H543" s="2"/>
      <c r="I543" s="40"/>
      <c r="J543" s="67"/>
      <c r="K543" s="11">
        <f t="shared" si="34"/>
        <v>0</v>
      </c>
      <c r="L543" s="2">
        <f t="shared" si="35"/>
        <v>0</v>
      </c>
      <c r="M543" s="141">
        <f t="shared" si="36"/>
        <v>0</v>
      </c>
    </row>
    <row r="544" spans="1:13" x14ac:dyDescent="0.25">
      <c r="A544" s="10"/>
      <c r="B544" s="22"/>
      <c r="C544" s="1"/>
      <c r="D544" s="22"/>
      <c r="E544" s="11"/>
      <c r="F544" s="11"/>
      <c r="G544" s="2">
        <f t="shared" si="33"/>
        <v>16142899</v>
      </c>
      <c r="H544" s="2"/>
      <c r="I544" s="40"/>
      <c r="J544" s="67"/>
      <c r="K544" s="11">
        <f t="shared" si="34"/>
        <v>0</v>
      </c>
      <c r="L544" s="2">
        <f t="shared" si="35"/>
        <v>0</v>
      </c>
      <c r="M544" s="141">
        <f t="shared" si="36"/>
        <v>0</v>
      </c>
    </row>
    <row r="545" spans="1:13" x14ac:dyDescent="0.25">
      <c r="A545" s="10"/>
      <c r="B545" s="22"/>
      <c r="C545" s="1"/>
      <c r="D545" s="22"/>
      <c r="E545" s="11"/>
      <c r="F545" s="11"/>
      <c r="G545" s="2">
        <f t="shared" si="33"/>
        <v>16142899</v>
      </c>
      <c r="H545" s="2"/>
      <c r="I545" s="40"/>
      <c r="J545" s="67"/>
      <c r="K545" s="11">
        <f t="shared" si="34"/>
        <v>0</v>
      </c>
      <c r="L545" s="2">
        <f t="shared" si="35"/>
        <v>0</v>
      </c>
      <c r="M545" s="141">
        <f t="shared" si="36"/>
        <v>0</v>
      </c>
    </row>
    <row r="546" spans="1:13" x14ac:dyDescent="0.25">
      <c r="A546" s="10"/>
      <c r="B546" s="22"/>
      <c r="C546" s="1"/>
      <c r="D546" s="22"/>
      <c r="E546" s="11"/>
      <c r="F546" s="11"/>
      <c r="G546" s="2">
        <f t="shared" si="33"/>
        <v>16142899</v>
      </c>
      <c r="H546" s="2"/>
      <c r="I546" s="40"/>
      <c r="J546" s="67"/>
      <c r="K546" s="11">
        <f t="shared" si="34"/>
        <v>0</v>
      </c>
      <c r="L546" s="2">
        <f t="shared" si="35"/>
        <v>0</v>
      </c>
      <c r="M546" s="141">
        <f t="shared" si="36"/>
        <v>0</v>
      </c>
    </row>
    <row r="547" spans="1:13" x14ac:dyDescent="0.25">
      <c r="A547" s="10"/>
      <c r="B547" s="22"/>
      <c r="C547" s="1"/>
      <c r="D547" s="22"/>
      <c r="E547" s="11"/>
      <c r="F547" s="11"/>
      <c r="G547" s="2">
        <f t="shared" si="33"/>
        <v>16142899</v>
      </c>
      <c r="H547" s="2"/>
      <c r="I547" s="40"/>
      <c r="J547" s="67"/>
      <c r="K547" s="11">
        <f t="shared" si="34"/>
        <v>0</v>
      </c>
      <c r="L547" s="2">
        <f t="shared" si="35"/>
        <v>0</v>
      </c>
      <c r="M547" s="141">
        <f t="shared" si="36"/>
        <v>0</v>
      </c>
    </row>
    <row r="548" spans="1:13" x14ac:dyDescent="0.25">
      <c r="A548" s="10"/>
      <c r="B548" s="22"/>
      <c r="C548" s="1"/>
      <c r="D548" s="22"/>
      <c r="E548" s="11"/>
      <c r="F548" s="11"/>
      <c r="G548" s="2">
        <f t="shared" si="33"/>
        <v>16142899</v>
      </c>
      <c r="H548" s="2"/>
      <c r="I548" s="40"/>
      <c r="J548" s="67"/>
      <c r="K548" s="11">
        <f t="shared" si="34"/>
        <v>0</v>
      </c>
      <c r="L548" s="2">
        <f t="shared" si="35"/>
        <v>0</v>
      </c>
      <c r="M548" s="141">
        <f t="shared" si="36"/>
        <v>0</v>
      </c>
    </row>
    <row r="549" spans="1:13" x14ac:dyDescent="0.25">
      <c r="A549" s="10"/>
      <c r="B549" s="22"/>
      <c r="C549" s="1"/>
      <c r="D549" s="22"/>
      <c r="E549" s="11"/>
      <c r="F549" s="11"/>
      <c r="G549" s="2">
        <f t="shared" si="33"/>
        <v>16142899</v>
      </c>
      <c r="H549" s="2"/>
      <c r="I549" s="40"/>
      <c r="J549" s="67"/>
      <c r="K549" s="11">
        <f t="shared" si="34"/>
        <v>0</v>
      </c>
      <c r="L549" s="2">
        <f t="shared" si="35"/>
        <v>0</v>
      </c>
      <c r="M549" s="141">
        <f t="shared" si="36"/>
        <v>0</v>
      </c>
    </row>
    <row r="550" spans="1:13" x14ac:dyDescent="0.25">
      <c r="A550" s="10"/>
      <c r="B550" s="22"/>
      <c r="C550" s="1"/>
      <c r="D550" s="22"/>
      <c r="E550" s="11"/>
      <c r="F550" s="11"/>
      <c r="G550" s="2">
        <f t="shared" si="33"/>
        <v>16142899</v>
      </c>
      <c r="H550" s="2"/>
      <c r="I550" s="40"/>
      <c r="J550" s="67"/>
      <c r="K550" s="11">
        <f t="shared" si="34"/>
        <v>0</v>
      </c>
      <c r="L550" s="2">
        <f t="shared" si="35"/>
        <v>0</v>
      </c>
      <c r="M550" s="141">
        <f t="shared" si="36"/>
        <v>0</v>
      </c>
    </row>
    <row r="551" spans="1:13" x14ac:dyDescent="0.25">
      <c r="A551" s="10"/>
      <c r="B551" s="22"/>
      <c r="C551" s="1"/>
      <c r="D551" s="22"/>
      <c r="E551" s="11"/>
      <c r="F551" s="11"/>
      <c r="G551" s="2">
        <f t="shared" si="33"/>
        <v>16142899</v>
      </c>
      <c r="H551" s="2"/>
      <c r="I551" s="40"/>
      <c r="J551" s="67"/>
      <c r="K551" s="11">
        <f t="shared" si="34"/>
        <v>0</v>
      </c>
      <c r="L551" s="2">
        <f t="shared" si="35"/>
        <v>0</v>
      </c>
      <c r="M551" s="141">
        <f t="shared" si="36"/>
        <v>0</v>
      </c>
    </row>
    <row r="552" spans="1:13" x14ac:dyDescent="0.25">
      <c r="A552" s="10"/>
      <c r="B552" s="22"/>
      <c r="C552" s="1"/>
      <c r="D552" s="22"/>
      <c r="E552" s="11"/>
      <c r="F552" s="11"/>
      <c r="G552" s="2">
        <f t="shared" si="33"/>
        <v>16142899</v>
      </c>
      <c r="H552" s="2"/>
      <c r="I552" s="40"/>
      <c r="J552" s="67"/>
      <c r="K552" s="11">
        <f t="shared" si="34"/>
        <v>0</v>
      </c>
      <c r="L552" s="2">
        <f t="shared" si="35"/>
        <v>0</v>
      </c>
      <c r="M552" s="141">
        <f t="shared" si="36"/>
        <v>0</v>
      </c>
    </row>
    <row r="553" spans="1:13" x14ac:dyDescent="0.25">
      <c r="A553" s="10"/>
      <c r="B553" s="22"/>
      <c r="C553" s="1"/>
      <c r="D553" s="22"/>
      <c r="E553" s="11"/>
      <c r="F553" s="11"/>
      <c r="G553" s="2">
        <f t="shared" si="33"/>
        <v>16142899</v>
      </c>
      <c r="H553" s="2"/>
      <c r="I553" s="40"/>
      <c r="J553" s="67"/>
      <c r="K553" s="11">
        <f t="shared" si="34"/>
        <v>0</v>
      </c>
      <c r="L553" s="2">
        <f t="shared" si="35"/>
        <v>0</v>
      </c>
      <c r="M553" s="141">
        <f t="shared" si="36"/>
        <v>0</v>
      </c>
    </row>
    <row r="554" spans="1:13" x14ac:dyDescent="0.25">
      <c r="A554" s="10"/>
      <c r="B554" s="22"/>
      <c r="C554" s="1"/>
      <c r="D554" s="22"/>
      <c r="E554" s="11"/>
      <c r="F554" s="11"/>
      <c r="G554" s="2">
        <f t="shared" si="33"/>
        <v>16142899</v>
      </c>
      <c r="H554" s="2"/>
      <c r="I554" s="40"/>
      <c r="J554" s="67"/>
      <c r="K554" s="11">
        <f t="shared" si="34"/>
        <v>0</v>
      </c>
      <c r="L554" s="2">
        <f t="shared" si="35"/>
        <v>0</v>
      </c>
      <c r="M554" s="141">
        <f t="shared" si="36"/>
        <v>0</v>
      </c>
    </row>
    <row r="555" spans="1:13" x14ac:dyDescent="0.25">
      <c r="A555" s="10"/>
      <c r="B555" s="22"/>
      <c r="C555" s="1"/>
      <c r="D555" s="22"/>
      <c r="E555" s="11"/>
      <c r="F555" s="11"/>
      <c r="G555" s="2">
        <f t="shared" si="33"/>
        <v>16142899</v>
      </c>
      <c r="H555" s="2"/>
      <c r="I555" s="40"/>
      <c r="J555" s="67"/>
      <c r="K555" s="11">
        <f t="shared" si="34"/>
        <v>0</v>
      </c>
      <c r="L555" s="2">
        <f t="shared" si="35"/>
        <v>0</v>
      </c>
      <c r="M555" s="141">
        <f t="shared" si="36"/>
        <v>0</v>
      </c>
    </row>
    <row r="556" spans="1:13" x14ac:dyDescent="0.25">
      <c r="A556" s="10"/>
      <c r="B556" s="22"/>
      <c r="C556" s="1"/>
      <c r="D556" s="22"/>
      <c r="E556" s="11"/>
      <c r="F556" s="11"/>
      <c r="G556" s="2">
        <f t="shared" si="33"/>
        <v>16142899</v>
      </c>
      <c r="H556" s="2"/>
      <c r="I556" s="40"/>
      <c r="J556" s="67"/>
      <c r="K556" s="11">
        <f t="shared" si="34"/>
        <v>0</v>
      </c>
      <c r="L556" s="2">
        <f t="shared" si="35"/>
        <v>0</v>
      </c>
      <c r="M556" s="141">
        <f t="shared" si="36"/>
        <v>0</v>
      </c>
    </row>
    <row r="557" spans="1:13" x14ac:dyDescent="0.25">
      <c r="A557" s="10"/>
      <c r="B557" s="22"/>
      <c r="C557" s="1"/>
      <c r="D557" s="22"/>
      <c r="E557" s="11"/>
      <c r="F557" s="11"/>
      <c r="G557" s="2">
        <f t="shared" si="33"/>
        <v>16142899</v>
      </c>
      <c r="H557" s="2"/>
      <c r="I557" s="40"/>
      <c r="J557" s="67"/>
      <c r="K557" s="11">
        <f t="shared" si="34"/>
        <v>0</v>
      </c>
      <c r="L557" s="2">
        <f t="shared" si="35"/>
        <v>0</v>
      </c>
      <c r="M557" s="141">
        <f t="shared" si="36"/>
        <v>0</v>
      </c>
    </row>
    <row r="558" spans="1:13" x14ac:dyDescent="0.25">
      <c r="A558" s="10"/>
      <c r="B558" s="22"/>
      <c r="C558" s="1"/>
      <c r="D558" s="22"/>
      <c r="E558" s="11"/>
      <c r="F558" s="11"/>
      <c r="G558" s="2">
        <f t="shared" si="33"/>
        <v>16142899</v>
      </c>
      <c r="H558" s="2"/>
      <c r="I558" s="40"/>
      <c r="J558" s="67"/>
      <c r="K558" s="11">
        <f t="shared" si="34"/>
        <v>0</v>
      </c>
      <c r="L558" s="2">
        <f t="shared" si="35"/>
        <v>0</v>
      </c>
      <c r="M558" s="141">
        <f t="shared" si="36"/>
        <v>0</v>
      </c>
    </row>
    <row r="559" spans="1:13" x14ac:dyDescent="0.25">
      <c r="A559" s="10"/>
      <c r="B559" s="22"/>
      <c r="C559" s="1"/>
      <c r="D559" s="22"/>
      <c r="E559" s="11"/>
      <c r="F559" s="11"/>
      <c r="G559" s="2">
        <f t="shared" si="33"/>
        <v>16142899</v>
      </c>
      <c r="H559" s="2"/>
      <c r="I559" s="40"/>
      <c r="J559" s="67"/>
      <c r="K559" s="11">
        <f t="shared" si="34"/>
        <v>0</v>
      </c>
      <c r="L559" s="2">
        <f t="shared" si="35"/>
        <v>0</v>
      </c>
      <c r="M559" s="141">
        <f t="shared" si="36"/>
        <v>0</v>
      </c>
    </row>
    <row r="560" spans="1:13" x14ac:dyDescent="0.25">
      <c r="A560" s="10"/>
      <c r="B560" s="22"/>
      <c r="C560" s="1"/>
      <c r="D560" s="22"/>
      <c r="E560" s="11"/>
      <c r="F560" s="11"/>
      <c r="G560" s="2">
        <f t="shared" si="33"/>
        <v>16142899</v>
      </c>
      <c r="H560" s="2"/>
      <c r="I560" s="40"/>
      <c r="J560" s="67"/>
      <c r="K560" s="11">
        <f t="shared" si="34"/>
        <v>0</v>
      </c>
      <c r="L560" s="2">
        <f t="shared" si="35"/>
        <v>0</v>
      </c>
      <c r="M560" s="141">
        <f t="shared" si="36"/>
        <v>0</v>
      </c>
    </row>
    <row r="561" spans="1:13" x14ac:dyDescent="0.25">
      <c r="A561" s="10"/>
      <c r="B561" s="22"/>
      <c r="C561" s="1"/>
      <c r="D561" s="22"/>
      <c r="E561" s="11"/>
      <c r="F561" s="11"/>
      <c r="G561" s="2">
        <f t="shared" ref="G561:G615" si="37">G560+E561-F561</f>
        <v>16142899</v>
      </c>
      <c r="H561" s="2"/>
      <c r="I561" s="40"/>
      <c r="J561" s="67"/>
      <c r="K561" s="11">
        <f t="shared" ref="K561:K615" si="38">H561+I561-J561</f>
        <v>0</v>
      </c>
      <c r="L561" s="2">
        <f t="shared" ref="L561:L615" si="39">H561+I561+J561-F561</f>
        <v>0</v>
      </c>
      <c r="M561" s="141">
        <f t="shared" si="36"/>
        <v>0</v>
      </c>
    </row>
    <row r="562" spans="1:13" x14ac:dyDescent="0.25">
      <c r="A562" s="10"/>
      <c r="B562" s="22"/>
      <c r="C562" s="1"/>
      <c r="D562" s="22"/>
      <c r="E562" s="11"/>
      <c r="F562" s="11"/>
      <c r="G562" s="2">
        <f t="shared" si="37"/>
        <v>16142899</v>
      </c>
      <c r="H562" s="2"/>
      <c r="I562" s="40"/>
      <c r="J562" s="67"/>
      <c r="K562" s="11">
        <f t="shared" si="38"/>
        <v>0</v>
      </c>
      <c r="L562" s="2">
        <f t="shared" si="39"/>
        <v>0</v>
      </c>
      <c r="M562" s="141">
        <f t="shared" si="36"/>
        <v>0</v>
      </c>
    </row>
    <row r="563" spans="1:13" x14ac:dyDescent="0.25">
      <c r="A563" s="10"/>
      <c r="B563" s="22"/>
      <c r="C563" s="1"/>
      <c r="D563" s="22"/>
      <c r="E563" s="11"/>
      <c r="F563" s="11"/>
      <c r="G563" s="2">
        <f t="shared" si="37"/>
        <v>16142899</v>
      </c>
      <c r="H563" s="2"/>
      <c r="I563" s="40"/>
      <c r="J563" s="67"/>
      <c r="K563" s="11">
        <f t="shared" si="38"/>
        <v>0</v>
      </c>
      <c r="L563" s="2">
        <f t="shared" si="39"/>
        <v>0</v>
      </c>
      <c r="M563" s="141">
        <f t="shared" si="36"/>
        <v>0</v>
      </c>
    </row>
    <row r="564" spans="1:13" x14ac:dyDescent="0.25">
      <c r="A564" s="10"/>
      <c r="B564" s="22"/>
      <c r="C564" s="1"/>
      <c r="D564" s="22"/>
      <c r="E564" s="11"/>
      <c r="F564" s="11"/>
      <c r="G564" s="2">
        <f t="shared" si="37"/>
        <v>16142899</v>
      </c>
      <c r="H564" s="2"/>
      <c r="I564" s="40"/>
      <c r="J564" s="67"/>
      <c r="K564" s="11">
        <f t="shared" si="38"/>
        <v>0</v>
      </c>
      <c r="L564" s="2">
        <f t="shared" si="39"/>
        <v>0</v>
      </c>
      <c r="M564" s="141">
        <f t="shared" si="36"/>
        <v>0</v>
      </c>
    </row>
    <row r="565" spans="1:13" x14ac:dyDescent="0.25">
      <c r="A565" s="10"/>
      <c r="B565" s="22"/>
      <c r="C565" s="1"/>
      <c r="D565" s="22"/>
      <c r="E565" s="11"/>
      <c r="F565" s="11"/>
      <c r="G565" s="2">
        <f t="shared" si="37"/>
        <v>16142899</v>
      </c>
      <c r="H565" s="2"/>
      <c r="I565" s="40"/>
      <c r="J565" s="67"/>
      <c r="K565" s="11">
        <f t="shared" si="38"/>
        <v>0</v>
      </c>
      <c r="L565" s="2">
        <f t="shared" si="39"/>
        <v>0</v>
      </c>
      <c r="M565" s="141">
        <f t="shared" si="36"/>
        <v>0</v>
      </c>
    </row>
    <row r="566" spans="1:13" x14ac:dyDescent="0.25">
      <c r="A566" s="10"/>
      <c r="B566" s="22"/>
      <c r="C566" s="1"/>
      <c r="D566" s="22"/>
      <c r="E566" s="11"/>
      <c r="F566" s="11"/>
      <c r="G566" s="2">
        <f t="shared" si="37"/>
        <v>16142899</v>
      </c>
      <c r="H566" s="2"/>
      <c r="I566" s="40"/>
      <c r="J566" s="67"/>
      <c r="K566" s="11">
        <f t="shared" si="38"/>
        <v>0</v>
      </c>
      <c r="L566" s="2">
        <f t="shared" si="39"/>
        <v>0</v>
      </c>
      <c r="M566" s="141">
        <f t="shared" si="36"/>
        <v>0</v>
      </c>
    </row>
    <row r="567" spans="1:13" x14ac:dyDescent="0.25">
      <c r="A567" s="10"/>
      <c r="B567" s="22"/>
      <c r="C567" s="1"/>
      <c r="D567" s="22"/>
      <c r="E567" s="11"/>
      <c r="F567" s="11"/>
      <c r="G567" s="2">
        <f t="shared" si="37"/>
        <v>16142899</v>
      </c>
      <c r="H567" s="2"/>
      <c r="I567" s="40"/>
      <c r="J567" s="67"/>
      <c r="K567" s="11">
        <f t="shared" si="38"/>
        <v>0</v>
      </c>
      <c r="L567" s="2">
        <f t="shared" si="39"/>
        <v>0</v>
      </c>
      <c r="M567" s="141">
        <f t="shared" si="36"/>
        <v>0</v>
      </c>
    </row>
    <row r="568" spans="1:13" x14ac:dyDescent="0.25">
      <c r="A568" s="10"/>
      <c r="B568" s="22"/>
      <c r="C568" s="1"/>
      <c r="D568" s="22"/>
      <c r="E568" s="11"/>
      <c r="F568" s="11"/>
      <c r="G568" s="2">
        <f t="shared" si="37"/>
        <v>16142899</v>
      </c>
      <c r="H568" s="2"/>
      <c r="I568" s="40"/>
      <c r="J568" s="67"/>
      <c r="K568" s="11">
        <f t="shared" si="38"/>
        <v>0</v>
      </c>
      <c r="L568" s="2">
        <f t="shared" si="39"/>
        <v>0</v>
      </c>
      <c r="M568" s="141">
        <f t="shared" si="36"/>
        <v>0</v>
      </c>
    </row>
    <row r="569" spans="1:13" x14ac:dyDescent="0.25">
      <c r="A569" s="10"/>
      <c r="B569" s="22"/>
      <c r="C569" s="1"/>
      <c r="D569" s="22"/>
      <c r="E569" s="11"/>
      <c r="F569" s="11"/>
      <c r="G569" s="2">
        <f t="shared" si="37"/>
        <v>16142899</v>
      </c>
      <c r="H569" s="2"/>
      <c r="I569" s="40"/>
      <c r="J569" s="67"/>
      <c r="K569" s="11">
        <f t="shared" si="38"/>
        <v>0</v>
      </c>
      <c r="L569" s="2">
        <f t="shared" si="39"/>
        <v>0</v>
      </c>
      <c r="M569" s="141">
        <f t="shared" si="36"/>
        <v>0</v>
      </c>
    </row>
    <row r="570" spans="1:13" x14ac:dyDescent="0.25">
      <c r="A570" s="10"/>
      <c r="B570" s="22"/>
      <c r="C570" s="1"/>
      <c r="D570" s="22"/>
      <c r="E570" s="11"/>
      <c r="F570" s="11"/>
      <c r="G570" s="2">
        <f t="shared" si="37"/>
        <v>16142899</v>
      </c>
      <c r="H570" s="2"/>
      <c r="I570" s="40"/>
      <c r="J570" s="67"/>
      <c r="K570" s="11">
        <f t="shared" si="38"/>
        <v>0</v>
      </c>
      <c r="L570" s="2">
        <f t="shared" si="39"/>
        <v>0</v>
      </c>
      <c r="M570" s="141">
        <f t="shared" si="36"/>
        <v>0</v>
      </c>
    </row>
    <row r="571" spans="1:13" x14ac:dyDescent="0.25">
      <c r="A571" s="10"/>
      <c r="B571" s="22"/>
      <c r="C571" s="1"/>
      <c r="D571" s="22"/>
      <c r="E571" s="11"/>
      <c r="F571" s="11"/>
      <c r="G571" s="2">
        <f t="shared" si="37"/>
        <v>16142899</v>
      </c>
      <c r="H571" s="2"/>
      <c r="I571" s="40"/>
      <c r="J571" s="67"/>
      <c r="K571" s="11">
        <f t="shared" si="38"/>
        <v>0</v>
      </c>
      <c r="L571" s="2">
        <f t="shared" si="39"/>
        <v>0</v>
      </c>
      <c r="M571" s="141">
        <f t="shared" si="36"/>
        <v>0</v>
      </c>
    </row>
    <row r="572" spans="1:13" x14ac:dyDescent="0.25">
      <c r="A572" s="10"/>
      <c r="B572" s="22"/>
      <c r="C572" s="1"/>
      <c r="D572" s="22"/>
      <c r="E572" s="11"/>
      <c r="F572" s="11"/>
      <c r="G572" s="2">
        <f t="shared" si="37"/>
        <v>16142899</v>
      </c>
      <c r="H572" s="2"/>
      <c r="I572" s="40"/>
      <c r="J572" s="67"/>
      <c r="K572" s="11">
        <f t="shared" si="38"/>
        <v>0</v>
      </c>
      <c r="L572" s="2">
        <f t="shared" si="39"/>
        <v>0</v>
      </c>
      <c r="M572" s="141">
        <f t="shared" si="36"/>
        <v>0</v>
      </c>
    </row>
    <row r="573" spans="1:13" x14ac:dyDescent="0.25">
      <c r="A573" s="10"/>
      <c r="B573" s="22"/>
      <c r="C573" s="1"/>
      <c r="D573" s="22"/>
      <c r="E573" s="11"/>
      <c r="F573" s="11"/>
      <c r="G573" s="2">
        <f t="shared" si="37"/>
        <v>16142899</v>
      </c>
      <c r="H573" s="2"/>
      <c r="I573" s="40"/>
      <c r="J573" s="67"/>
      <c r="K573" s="11">
        <f t="shared" si="38"/>
        <v>0</v>
      </c>
      <c r="L573" s="2">
        <f t="shared" si="39"/>
        <v>0</v>
      </c>
      <c r="M573" s="141">
        <f t="shared" si="36"/>
        <v>0</v>
      </c>
    </row>
    <row r="574" spans="1:13" x14ac:dyDescent="0.25">
      <c r="A574" s="10"/>
      <c r="B574" s="22"/>
      <c r="C574" s="1"/>
      <c r="D574" s="22"/>
      <c r="E574" s="11"/>
      <c r="F574" s="11"/>
      <c r="G574" s="2">
        <f t="shared" si="37"/>
        <v>16142899</v>
      </c>
      <c r="H574" s="2"/>
      <c r="I574" s="40"/>
      <c r="J574" s="67"/>
      <c r="K574" s="11">
        <f t="shared" si="38"/>
        <v>0</v>
      </c>
      <c r="L574" s="2">
        <f t="shared" si="39"/>
        <v>0</v>
      </c>
      <c r="M574" s="141">
        <f t="shared" si="36"/>
        <v>0</v>
      </c>
    </row>
    <row r="575" spans="1:13" x14ac:dyDescent="0.25">
      <c r="A575" s="10"/>
      <c r="B575" s="22"/>
      <c r="C575" s="1"/>
      <c r="D575" s="22"/>
      <c r="E575" s="11"/>
      <c r="F575" s="11"/>
      <c r="G575" s="2">
        <f t="shared" si="37"/>
        <v>16142899</v>
      </c>
      <c r="H575" s="2"/>
      <c r="I575" s="40"/>
      <c r="J575" s="67"/>
      <c r="K575" s="11">
        <f t="shared" si="38"/>
        <v>0</v>
      </c>
      <c r="L575" s="2">
        <f t="shared" si="39"/>
        <v>0</v>
      </c>
      <c r="M575" s="141">
        <f t="shared" si="36"/>
        <v>0</v>
      </c>
    </row>
    <row r="576" spans="1:13" x14ac:dyDescent="0.25">
      <c r="A576" s="10"/>
      <c r="B576" s="22"/>
      <c r="C576" s="1"/>
      <c r="D576" s="22"/>
      <c r="E576" s="11"/>
      <c r="F576" s="11"/>
      <c r="G576" s="2">
        <f t="shared" si="37"/>
        <v>16142899</v>
      </c>
      <c r="H576" s="2"/>
      <c r="I576" s="40"/>
      <c r="J576" s="67"/>
      <c r="K576" s="11">
        <f t="shared" si="38"/>
        <v>0</v>
      </c>
      <c r="L576" s="2">
        <f t="shared" si="39"/>
        <v>0</v>
      </c>
      <c r="M576" s="141">
        <f t="shared" si="36"/>
        <v>0</v>
      </c>
    </row>
    <row r="577" spans="1:13" x14ac:dyDescent="0.25">
      <c r="A577" s="10"/>
      <c r="B577" s="22"/>
      <c r="C577" s="1"/>
      <c r="D577" s="22"/>
      <c r="E577" s="11"/>
      <c r="F577" s="11"/>
      <c r="G577" s="2">
        <f t="shared" si="37"/>
        <v>16142899</v>
      </c>
      <c r="H577" s="2"/>
      <c r="I577" s="40"/>
      <c r="J577" s="67"/>
      <c r="K577" s="11">
        <f t="shared" si="38"/>
        <v>0</v>
      </c>
      <c r="L577" s="2">
        <f t="shared" si="39"/>
        <v>0</v>
      </c>
      <c r="M577" s="141">
        <f t="shared" si="36"/>
        <v>0</v>
      </c>
    </row>
    <row r="578" spans="1:13" x14ac:dyDescent="0.25">
      <c r="A578" s="10"/>
      <c r="B578" s="22"/>
      <c r="C578" s="1"/>
      <c r="D578" s="22"/>
      <c r="E578" s="11"/>
      <c r="F578" s="11"/>
      <c r="G578" s="2">
        <f t="shared" si="37"/>
        <v>16142899</v>
      </c>
      <c r="H578" s="2"/>
      <c r="I578" s="40"/>
      <c r="J578" s="67"/>
      <c r="K578" s="11">
        <f t="shared" si="38"/>
        <v>0</v>
      </c>
      <c r="L578" s="2">
        <f t="shared" si="39"/>
        <v>0</v>
      </c>
      <c r="M578" s="141">
        <f t="shared" si="36"/>
        <v>0</v>
      </c>
    </row>
    <row r="579" spans="1:13" x14ac:dyDescent="0.25">
      <c r="A579" s="10"/>
      <c r="B579" s="22"/>
      <c r="C579" s="1"/>
      <c r="D579" s="22"/>
      <c r="E579" s="11"/>
      <c r="F579" s="11"/>
      <c r="G579" s="2">
        <f t="shared" si="37"/>
        <v>16142899</v>
      </c>
      <c r="H579" s="2"/>
      <c r="I579" s="40"/>
      <c r="J579" s="67"/>
      <c r="K579" s="11">
        <f t="shared" si="38"/>
        <v>0</v>
      </c>
      <c r="L579" s="2">
        <f t="shared" si="39"/>
        <v>0</v>
      </c>
      <c r="M579" s="141">
        <f t="shared" si="36"/>
        <v>0</v>
      </c>
    </row>
    <row r="580" spans="1:13" x14ac:dyDescent="0.25">
      <c r="A580" s="10"/>
      <c r="B580" s="22"/>
      <c r="C580" s="1"/>
      <c r="D580" s="22"/>
      <c r="E580" s="11"/>
      <c r="F580" s="11"/>
      <c r="G580" s="2">
        <f t="shared" si="37"/>
        <v>16142899</v>
      </c>
      <c r="H580" s="2"/>
      <c r="I580" s="40"/>
      <c r="J580" s="67"/>
      <c r="K580" s="11">
        <f t="shared" si="38"/>
        <v>0</v>
      </c>
      <c r="L580" s="2">
        <f t="shared" si="39"/>
        <v>0</v>
      </c>
      <c r="M580" s="141">
        <f t="shared" si="36"/>
        <v>0</v>
      </c>
    </row>
    <row r="581" spans="1:13" x14ac:dyDescent="0.25">
      <c r="A581" s="10"/>
      <c r="B581" s="22"/>
      <c r="C581" s="1"/>
      <c r="D581" s="22"/>
      <c r="E581" s="11"/>
      <c r="F581" s="11"/>
      <c r="G581" s="2">
        <f t="shared" si="37"/>
        <v>16142899</v>
      </c>
      <c r="H581" s="2"/>
      <c r="I581" s="40"/>
      <c r="J581" s="67"/>
      <c r="K581" s="11">
        <f t="shared" si="38"/>
        <v>0</v>
      </c>
      <c r="L581" s="2">
        <f t="shared" si="39"/>
        <v>0</v>
      </c>
      <c r="M581" s="141">
        <f t="shared" si="36"/>
        <v>0</v>
      </c>
    </row>
    <row r="582" spans="1:13" x14ac:dyDescent="0.25">
      <c r="A582" s="10"/>
      <c r="B582" s="22"/>
      <c r="C582" s="1"/>
      <c r="D582" s="22"/>
      <c r="E582" s="11"/>
      <c r="F582" s="11"/>
      <c r="G582" s="2">
        <f t="shared" si="37"/>
        <v>16142899</v>
      </c>
      <c r="H582" s="2"/>
      <c r="I582" s="40"/>
      <c r="J582" s="67"/>
      <c r="K582" s="11">
        <f t="shared" si="38"/>
        <v>0</v>
      </c>
      <c r="L582" s="2">
        <f t="shared" si="39"/>
        <v>0</v>
      </c>
      <c r="M582" s="141">
        <f t="shared" si="36"/>
        <v>0</v>
      </c>
    </row>
    <row r="583" spans="1:13" x14ac:dyDescent="0.25">
      <c r="A583" s="10"/>
      <c r="B583" s="22"/>
      <c r="C583" s="1"/>
      <c r="D583" s="22"/>
      <c r="E583" s="11"/>
      <c r="F583" s="11"/>
      <c r="G583" s="2">
        <f t="shared" si="37"/>
        <v>16142899</v>
      </c>
      <c r="H583" s="2"/>
      <c r="I583" s="40"/>
      <c r="J583" s="67"/>
      <c r="K583" s="11">
        <f t="shared" si="38"/>
        <v>0</v>
      </c>
      <c r="L583" s="2">
        <f t="shared" si="39"/>
        <v>0</v>
      </c>
      <c r="M583" s="141">
        <f t="shared" si="36"/>
        <v>0</v>
      </c>
    </row>
    <row r="584" spans="1:13" x14ac:dyDescent="0.25">
      <c r="A584" s="10"/>
      <c r="B584" s="22"/>
      <c r="C584" s="1"/>
      <c r="D584" s="22"/>
      <c r="E584" s="11"/>
      <c r="F584" s="11"/>
      <c r="G584" s="2">
        <f t="shared" si="37"/>
        <v>16142899</v>
      </c>
      <c r="H584" s="2"/>
      <c r="I584" s="40"/>
      <c r="J584" s="67"/>
      <c r="K584" s="11">
        <f t="shared" si="38"/>
        <v>0</v>
      </c>
      <c r="L584" s="2">
        <f t="shared" si="39"/>
        <v>0</v>
      </c>
      <c r="M584" s="141">
        <f t="shared" si="36"/>
        <v>0</v>
      </c>
    </row>
    <row r="585" spans="1:13" x14ac:dyDescent="0.25">
      <c r="A585" s="10"/>
      <c r="B585" s="22"/>
      <c r="C585" s="1"/>
      <c r="D585" s="22"/>
      <c r="E585" s="11"/>
      <c r="F585" s="11"/>
      <c r="G585" s="2">
        <f t="shared" si="37"/>
        <v>16142899</v>
      </c>
      <c r="H585" s="2"/>
      <c r="I585" s="40"/>
      <c r="J585" s="67"/>
      <c r="K585" s="11">
        <f t="shared" si="38"/>
        <v>0</v>
      </c>
      <c r="L585" s="2">
        <f t="shared" si="39"/>
        <v>0</v>
      </c>
      <c r="M585" s="141">
        <f t="shared" ref="M585:M615" si="40">F585*0.2</f>
        <v>0</v>
      </c>
    </row>
    <row r="586" spans="1:13" x14ac:dyDescent="0.25">
      <c r="A586" s="10"/>
      <c r="B586" s="22"/>
      <c r="C586" s="1"/>
      <c r="D586" s="22"/>
      <c r="E586" s="11"/>
      <c r="F586" s="11"/>
      <c r="G586" s="2">
        <f t="shared" si="37"/>
        <v>16142899</v>
      </c>
      <c r="H586" s="2"/>
      <c r="I586" s="40"/>
      <c r="J586" s="67"/>
      <c r="K586" s="11">
        <f t="shared" si="38"/>
        <v>0</v>
      </c>
      <c r="L586" s="2">
        <f t="shared" si="39"/>
        <v>0</v>
      </c>
      <c r="M586" s="141">
        <f t="shared" si="40"/>
        <v>0</v>
      </c>
    </row>
    <row r="587" spans="1:13" x14ac:dyDescent="0.25">
      <c r="A587" s="10"/>
      <c r="B587" s="22"/>
      <c r="C587" s="1"/>
      <c r="D587" s="22"/>
      <c r="E587" s="11"/>
      <c r="F587" s="11"/>
      <c r="G587" s="2">
        <f t="shared" si="37"/>
        <v>16142899</v>
      </c>
      <c r="H587" s="2"/>
      <c r="I587" s="40"/>
      <c r="J587" s="67"/>
      <c r="K587" s="11">
        <f t="shared" si="38"/>
        <v>0</v>
      </c>
      <c r="L587" s="2">
        <f t="shared" si="39"/>
        <v>0</v>
      </c>
      <c r="M587" s="141">
        <f t="shared" si="40"/>
        <v>0</v>
      </c>
    </row>
    <row r="588" spans="1:13" x14ac:dyDescent="0.25">
      <c r="A588" s="10"/>
      <c r="B588" s="22"/>
      <c r="C588" s="1"/>
      <c r="D588" s="22"/>
      <c r="E588" s="11"/>
      <c r="F588" s="11"/>
      <c r="G588" s="2">
        <f t="shared" si="37"/>
        <v>16142899</v>
      </c>
      <c r="H588" s="2"/>
      <c r="I588" s="40"/>
      <c r="J588" s="67"/>
      <c r="K588" s="11">
        <f t="shared" si="38"/>
        <v>0</v>
      </c>
      <c r="L588" s="2">
        <f t="shared" si="39"/>
        <v>0</v>
      </c>
      <c r="M588" s="141">
        <f t="shared" si="40"/>
        <v>0</v>
      </c>
    </row>
    <row r="589" spans="1:13" x14ac:dyDescent="0.25">
      <c r="A589" s="10"/>
      <c r="B589" s="22"/>
      <c r="C589" s="1"/>
      <c r="D589" s="22"/>
      <c r="E589" s="11"/>
      <c r="F589" s="11"/>
      <c r="G589" s="2">
        <f t="shared" si="37"/>
        <v>16142899</v>
      </c>
      <c r="H589" s="2"/>
      <c r="I589" s="40"/>
      <c r="J589" s="67"/>
      <c r="K589" s="11">
        <f t="shared" si="38"/>
        <v>0</v>
      </c>
      <c r="L589" s="2">
        <f t="shared" si="39"/>
        <v>0</v>
      </c>
      <c r="M589" s="141">
        <f t="shared" si="40"/>
        <v>0</v>
      </c>
    </row>
    <row r="590" spans="1:13" x14ac:dyDescent="0.25">
      <c r="A590" s="10"/>
      <c r="B590" s="22"/>
      <c r="C590" s="1"/>
      <c r="D590" s="22"/>
      <c r="E590" s="11"/>
      <c r="F590" s="11"/>
      <c r="G590" s="2">
        <f t="shared" si="37"/>
        <v>16142899</v>
      </c>
      <c r="H590" s="2"/>
      <c r="I590" s="40"/>
      <c r="J590" s="67"/>
      <c r="K590" s="11">
        <f t="shared" si="38"/>
        <v>0</v>
      </c>
      <c r="L590" s="2">
        <f t="shared" si="39"/>
        <v>0</v>
      </c>
      <c r="M590" s="141">
        <f t="shared" si="40"/>
        <v>0</v>
      </c>
    </row>
    <row r="591" spans="1:13" x14ac:dyDescent="0.25">
      <c r="A591" s="10"/>
      <c r="B591" s="22"/>
      <c r="C591" s="1"/>
      <c r="D591" s="22"/>
      <c r="E591" s="11"/>
      <c r="F591" s="11"/>
      <c r="G591" s="2">
        <f t="shared" si="37"/>
        <v>16142899</v>
      </c>
      <c r="H591" s="2"/>
      <c r="I591" s="40"/>
      <c r="J591" s="67"/>
      <c r="K591" s="11">
        <f t="shared" si="38"/>
        <v>0</v>
      </c>
      <c r="L591" s="2">
        <f t="shared" si="39"/>
        <v>0</v>
      </c>
      <c r="M591" s="141">
        <f t="shared" si="40"/>
        <v>0</v>
      </c>
    </row>
    <row r="592" spans="1:13" x14ac:dyDescent="0.25">
      <c r="A592" s="10"/>
      <c r="B592" s="22"/>
      <c r="C592" s="1"/>
      <c r="D592" s="22"/>
      <c r="E592" s="11"/>
      <c r="F592" s="11"/>
      <c r="G592" s="2">
        <f t="shared" si="37"/>
        <v>16142899</v>
      </c>
      <c r="H592" s="2"/>
      <c r="I592" s="40"/>
      <c r="J592" s="67"/>
      <c r="K592" s="11">
        <f t="shared" si="38"/>
        <v>0</v>
      </c>
      <c r="L592" s="2">
        <f t="shared" si="39"/>
        <v>0</v>
      </c>
      <c r="M592" s="141">
        <f t="shared" si="40"/>
        <v>0</v>
      </c>
    </row>
    <row r="593" spans="1:13" x14ac:dyDescent="0.25">
      <c r="A593" s="10"/>
      <c r="B593" s="22"/>
      <c r="C593" s="1"/>
      <c r="D593" s="22"/>
      <c r="E593" s="11"/>
      <c r="F593" s="11"/>
      <c r="G593" s="2">
        <f t="shared" si="37"/>
        <v>16142899</v>
      </c>
      <c r="H593" s="2"/>
      <c r="I593" s="40"/>
      <c r="J593" s="67"/>
      <c r="K593" s="11">
        <f t="shared" si="38"/>
        <v>0</v>
      </c>
      <c r="L593" s="2">
        <f t="shared" si="39"/>
        <v>0</v>
      </c>
      <c r="M593" s="141">
        <f t="shared" si="40"/>
        <v>0</v>
      </c>
    </row>
    <row r="594" spans="1:13" x14ac:dyDescent="0.25">
      <c r="A594" s="10"/>
      <c r="B594" s="22"/>
      <c r="C594" s="1"/>
      <c r="D594" s="22"/>
      <c r="E594" s="11"/>
      <c r="F594" s="11"/>
      <c r="G594" s="2">
        <f t="shared" si="37"/>
        <v>16142899</v>
      </c>
      <c r="H594" s="2"/>
      <c r="I594" s="40"/>
      <c r="J594" s="67"/>
      <c r="K594" s="11">
        <f t="shared" si="38"/>
        <v>0</v>
      </c>
      <c r="L594" s="2">
        <f t="shared" si="39"/>
        <v>0</v>
      </c>
      <c r="M594" s="141">
        <f t="shared" si="40"/>
        <v>0</v>
      </c>
    </row>
    <row r="595" spans="1:13" x14ac:dyDescent="0.25">
      <c r="A595" s="10"/>
      <c r="B595" s="22"/>
      <c r="C595" s="1"/>
      <c r="D595" s="22"/>
      <c r="E595" s="11"/>
      <c r="F595" s="11"/>
      <c r="G595" s="2">
        <f t="shared" si="37"/>
        <v>16142899</v>
      </c>
      <c r="H595" s="2"/>
      <c r="I595" s="40"/>
      <c r="J595" s="67"/>
      <c r="K595" s="11">
        <f t="shared" si="38"/>
        <v>0</v>
      </c>
      <c r="L595" s="2">
        <f t="shared" si="39"/>
        <v>0</v>
      </c>
      <c r="M595" s="141">
        <f t="shared" si="40"/>
        <v>0</v>
      </c>
    </row>
    <row r="596" spans="1:13" x14ac:dyDescent="0.25">
      <c r="A596" s="10"/>
      <c r="B596" s="22"/>
      <c r="C596" s="1"/>
      <c r="D596" s="22"/>
      <c r="E596" s="11"/>
      <c r="F596" s="11"/>
      <c r="G596" s="2">
        <f t="shared" si="37"/>
        <v>16142899</v>
      </c>
      <c r="H596" s="2"/>
      <c r="I596" s="40"/>
      <c r="J596" s="67"/>
      <c r="K596" s="11">
        <f t="shared" si="38"/>
        <v>0</v>
      </c>
      <c r="L596" s="2">
        <f t="shared" si="39"/>
        <v>0</v>
      </c>
      <c r="M596" s="141">
        <f t="shared" si="40"/>
        <v>0</v>
      </c>
    </row>
    <row r="597" spans="1:13" x14ac:dyDescent="0.25">
      <c r="A597" s="10"/>
      <c r="B597" s="22"/>
      <c r="C597" s="1"/>
      <c r="D597" s="22"/>
      <c r="E597" s="11"/>
      <c r="F597" s="11"/>
      <c r="G597" s="2">
        <f t="shared" si="37"/>
        <v>16142899</v>
      </c>
      <c r="H597" s="2"/>
      <c r="I597" s="40"/>
      <c r="J597" s="67"/>
      <c r="K597" s="11">
        <f t="shared" si="38"/>
        <v>0</v>
      </c>
      <c r="L597" s="2">
        <f t="shared" si="39"/>
        <v>0</v>
      </c>
      <c r="M597" s="141">
        <f t="shared" si="40"/>
        <v>0</v>
      </c>
    </row>
    <row r="598" spans="1:13" x14ac:dyDescent="0.25">
      <c r="A598" s="10"/>
      <c r="B598" s="22"/>
      <c r="C598" s="1"/>
      <c r="D598" s="22"/>
      <c r="E598" s="11"/>
      <c r="F598" s="11"/>
      <c r="G598" s="2">
        <f t="shared" si="37"/>
        <v>16142899</v>
      </c>
      <c r="H598" s="2"/>
      <c r="I598" s="40"/>
      <c r="J598" s="67"/>
      <c r="K598" s="11">
        <f t="shared" si="38"/>
        <v>0</v>
      </c>
      <c r="L598" s="2">
        <f t="shared" si="39"/>
        <v>0</v>
      </c>
      <c r="M598" s="141">
        <f t="shared" si="40"/>
        <v>0</v>
      </c>
    </row>
    <row r="599" spans="1:13" x14ac:dyDescent="0.25">
      <c r="A599" s="10"/>
      <c r="B599" s="22"/>
      <c r="C599" s="1"/>
      <c r="D599" s="22"/>
      <c r="E599" s="11"/>
      <c r="F599" s="11"/>
      <c r="G599" s="2">
        <f t="shared" si="37"/>
        <v>16142899</v>
      </c>
      <c r="H599" s="2"/>
      <c r="I599" s="40"/>
      <c r="J599" s="67"/>
      <c r="K599" s="11">
        <f t="shared" si="38"/>
        <v>0</v>
      </c>
      <c r="L599" s="2">
        <f t="shared" si="39"/>
        <v>0</v>
      </c>
      <c r="M599" s="141">
        <f t="shared" si="40"/>
        <v>0</v>
      </c>
    </row>
    <row r="600" spans="1:13" x14ac:dyDescent="0.25">
      <c r="A600" s="10"/>
      <c r="B600" s="22"/>
      <c r="C600" s="1"/>
      <c r="D600" s="22"/>
      <c r="E600" s="11"/>
      <c r="F600" s="11"/>
      <c r="G600" s="2">
        <f t="shared" si="37"/>
        <v>16142899</v>
      </c>
      <c r="H600" s="2"/>
      <c r="I600" s="40"/>
      <c r="J600" s="67"/>
      <c r="K600" s="11">
        <f t="shared" si="38"/>
        <v>0</v>
      </c>
      <c r="L600" s="2">
        <f t="shared" si="39"/>
        <v>0</v>
      </c>
      <c r="M600" s="141">
        <f t="shared" si="40"/>
        <v>0</v>
      </c>
    </row>
    <row r="601" spans="1:13" x14ac:dyDescent="0.25">
      <c r="A601" s="10"/>
      <c r="B601" s="22"/>
      <c r="C601" s="1"/>
      <c r="D601" s="22"/>
      <c r="E601" s="11"/>
      <c r="F601" s="11"/>
      <c r="G601" s="2">
        <f t="shared" si="37"/>
        <v>16142899</v>
      </c>
      <c r="H601" s="2"/>
      <c r="I601" s="40"/>
      <c r="J601" s="67"/>
      <c r="K601" s="11">
        <f t="shared" si="38"/>
        <v>0</v>
      </c>
      <c r="L601" s="2">
        <f t="shared" si="39"/>
        <v>0</v>
      </c>
      <c r="M601" s="141">
        <f t="shared" si="40"/>
        <v>0</v>
      </c>
    </row>
    <row r="602" spans="1:13" x14ac:dyDescent="0.25">
      <c r="A602" s="10"/>
      <c r="B602" s="22"/>
      <c r="C602" s="1"/>
      <c r="D602" s="22"/>
      <c r="E602" s="11"/>
      <c r="F602" s="11"/>
      <c r="G602" s="2">
        <f t="shared" si="37"/>
        <v>16142899</v>
      </c>
      <c r="H602" s="2"/>
      <c r="I602" s="40"/>
      <c r="J602" s="67"/>
      <c r="K602" s="11">
        <f t="shared" si="38"/>
        <v>0</v>
      </c>
      <c r="L602" s="2">
        <f t="shared" si="39"/>
        <v>0</v>
      </c>
      <c r="M602" s="141">
        <f t="shared" si="40"/>
        <v>0</v>
      </c>
    </row>
    <row r="603" spans="1:13" x14ac:dyDescent="0.25">
      <c r="A603" s="10"/>
      <c r="B603" s="22"/>
      <c r="C603" s="1"/>
      <c r="D603" s="22"/>
      <c r="E603" s="11"/>
      <c r="F603" s="11"/>
      <c r="G603" s="2">
        <f t="shared" si="37"/>
        <v>16142899</v>
      </c>
      <c r="H603" s="2"/>
      <c r="I603" s="40"/>
      <c r="J603" s="67"/>
      <c r="K603" s="11">
        <f t="shared" si="38"/>
        <v>0</v>
      </c>
      <c r="L603" s="2">
        <f t="shared" si="39"/>
        <v>0</v>
      </c>
      <c r="M603" s="141">
        <f t="shared" si="40"/>
        <v>0</v>
      </c>
    </row>
    <row r="604" spans="1:13" x14ac:dyDescent="0.25">
      <c r="A604" s="10"/>
      <c r="B604" s="22"/>
      <c r="C604" s="1"/>
      <c r="D604" s="22"/>
      <c r="E604" s="11"/>
      <c r="F604" s="11"/>
      <c r="G604" s="2">
        <f t="shared" si="37"/>
        <v>16142899</v>
      </c>
      <c r="H604" s="2"/>
      <c r="I604" s="40"/>
      <c r="J604" s="67"/>
      <c r="K604" s="11">
        <f t="shared" si="38"/>
        <v>0</v>
      </c>
      <c r="L604" s="2">
        <f t="shared" si="39"/>
        <v>0</v>
      </c>
      <c r="M604" s="141">
        <f t="shared" si="40"/>
        <v>0</v>
      </c>
    </row>
    <row r="605" spans="1:13" x14ac:dyDescent="0.25">
      <c r="A605" s="10"/>
      <c r="B605" s="22"/>
      <c r="C605" s="1"/>
      <c r="D605" s="22"/>
      <c r="E605" s="11"/>
      <c r="F605" s="11"/>
      <c r="G605" s="2">
        <f t="shared" si="37"/>
        <v>16142899</v>
      </c>
      <c r="H605" s="2"/>
      <c r="I605" s="40"/>
      <c r="J605" s="67"/>
      <c r="K605" s="11">
        <f t="shared" si="38"/>
        <v>0</v>
      </c>
      <c r="L605" s="2">
        <f t="shared" si="39"/>
        <v>0</v>
      </c>
      <c r="M605" s="141">
        <f t="shared" si="40"/>
        <v>0</v>
      </c>
    </row>
    <row r="606" spans="1:13" x14ac:dyDescent="0.25">
      <c r="A606" s="10"/>
      <c r="B606" s="22"/>
      <c r="C606" s="1"/>
      <c r="D606" s="22"/>
      <c r="E606" s="11"/>
      <c r="F606" s="11"/>
      <c r="G606" s="2">
        <f t="shared" si="37"/>
        <v>16142899</v>
      </c>
      <c r="H606" s="2"/>
      <c r="I606" s="40"/>
      <c r="J606" s="67"/>
      <c r="K606" s="11">
        <f t="shared" si="38"/>
        <v>0</v>
      </c>
      <c r="L606" s="2">
        <f t="shared" si="39"/>
        <v>0</v>
      </c>
      <c r="M606" s="141">
        <f t="shared" si="40"/>
        <v>0</v>
      </c>
    </row>
    <row r="607" spans="1:13" x14ac:dyDescent="0.25">
      <c r="A607" s="10"/>
      <c r="B607" s="22"/>
      <c r="C607" s="1"/>
      <c r="D607" s="22"/>
      <c r="E607" s="11"/>
      <c r="F607" s="11"/>
      <c r="G607" s="2">
        <f t="shared" si="37"/>
        <v>16142899</v>
      </c>
      <c r="H607" s="2"/>
      <c r="I607" s="40"/>
      <c r="J607" s="67"/>
      <c r="K607" s="11">
        <f t="shared" si="38"/>
        <v>0</v>
      </c>
      <c r="L607" s="2">
        <f t="shared" si="39"/>
        <v>0</v>
      </c>
      <c r="M607" s="141">
        <f t="shared" si="40"/>
        <v>0</v>
      </c>
    </row>
    <row r="608" spans="1:13" x14ac:dyDescent="0.25">
      <c r="A608" s="10"/>
      <c r="B608" s="22"/>
      <c r="C608" s="1"/>
      <c r="D608" s="22"/>
      <c r="E608" s="11"/>
      <c r="F608" s="11"/>
      <c r="G608" s="2">
        <f t="shared" si="37"/>
        <v>16142899</v>
      </c>
      <c r="H608" s="2"/>
      <c r="I608" s="40"/>
      <c r="J608" s="67"/>
      <c r="K608" s="11">
        <f t="shared" si="38"/>
        <v>0</v>
      </c>
      <c r="L608" s="2">
        <f t="shared" si="39"/>
        <v>0</v>
      </c>
      <c r="M608" s="141">
        <f t="shared" si="40"/>
        <v>0</v>
      </c>
    </row>
    <row r="609" spans="1:14" x14ac:dyDescent="0.25">
      <c r="A609" s="10"/>
      <c r="B609" s="22"/>
      <c r="C609" s="1"/>
      <c r="D609" s="22"/>
      <c r="E609" s="11"/>
      <c r="F609" s="11"/>
      <c r="G609" s="2">
        <f t="shared" si="37"/>
        <v>16142899</v>
      </c>
      <c r="H609" s="2"/>
      <c r="I609" s="40"/>
      <c r="J609" s="67"/>
      <c r="K609" s="11">
        <f t="shared" si="38"/>
        <v>0</v>
      </c>
      <c r="L609" s="2">
        <f t="shared" si="39"/>
        <v>0</v>
      </c>
      <c r="M609" s="141">
        <f t="shared" si="40"/>
        <v>0</v>
      </c>
    </row>
    <row r="610" spans="1:14" x14ac:dyDescent="0.25">
      <c r="A610" s="10"/>
      <c r="B610" s="22"/>
      <c r="C610" s="1"/>
      <c r="D610" s="22"/>
      <c r="E610" s="11"/>
      <c r="F610" s="11"/>
      <c r="G610" s="2">
        <f t="shared" si="37"/>
        <v>16142899</v>
      </c>
      <c r="H610" s="2"/>
      <c r="I610" s="40"/>
      <c r="J610" s="67"/>
      <c r="K610" s="11">
        <f t="shared" si="38"/>
        <v>0</v>
      </c>
      <c r="L610" s="2">
        <f t="shared" si="39"/>
        <v>0</v>
      </c>
      <c r="M610" s="141">
        <f t="shared" si="40"/>
        <v>0</v>
      </c>
    </row>
    <row r="611" spans="1:14" x14ac:dyDescent="0.25">
      <c r="A611" s="10"/>
      <c r="B611" s="22"/>
      <c r="C611" s="1"/>
      <c r="D611" s="22"/>
      <c r="E611" s="11"/>
      <c r="F611" s="11"/>
      <c r="G611" s="2">
        <f t="shared" si="37"/>
        <v>16142899</v>
      </c>
      <c r="H611" s="2"/>
      <c r="I611" s="40"/>
      <c r="J611" s="67"/>
      <c r="K611" s="11">
        <f t="shared" si="38"/>
        <v>0</v>
      </c>
      <c r="L611" s="2">
        <f t="shared" si="39"/>
        <v>0</v>
      </c>
      <c r="M611" s="141">
        <f t="shared" si="40"/>
        <v>0</v>
      </c>
    </row>
    <row r="612" spans="1:14" x14ac:dyDescent="0.25">
      <c r="A612" s="10"/>
      <c r="B612" s="22"/>
      <c r="C612" s="1"/>
      <c r="D612" s="22"/>
      <c r="E612" s="11"/>
      <c r="F612" s="11"/>
      <c r="G612" s="2">
        <f t="shared" si="37"/>
        <v>16142899</v>
      </c>
      <c r="H612" s="2"/>
      <c r="I612" s="40"/>
      <c r="J612" s="67"/>
      <c r="K612" s="11">
        <f t="shared" si="38"/>
        <v>0</v>
      </c>
      <c r="L612" s="2">
        <f t="shared" si="39"/>
        <v>0</v>
      </c>
      <c r="M612" s="141">
        <f t="shared" si="40"/>
        <v>0</v>
      </c>
    </row>
    <row r="613" spans="1:14" x14ac:dyDescent="0.25">
      <c r="A613" s="10"/>
      <c r="B613" s="22"/>
      <c r="C613" s="1"/>
      <c r="D613" s="22"/>
      <c r="E613" s="11"/>
      <c r="F613" s="11"/>
      <c r="G613" s="2">
        <f t="shared" si="37"/>
        <v>16142899</v>
      </c>
      <c r="H613" s="2"/>
      <c r="I613" s="40"/>
      <c r="J613" s="67"/>
      <c r="K613" s="11">
        <f t="shared" si="38"/>
        <v>0</v>
      </c>
      <c r="L613" s="2">
        <f t="shared" si="39"/>
        <v>0</v>
      </c>
      <c r="M613" s="141">
        <f t="shared" si="40"/>
        <v>0</v>
      </c>
    </row>
    <row r="614" spans="1:14" x14ac:dyDescent="0.25">
      <c r="A614" s="10"/>
      <c r="B614" s="22"/>
      <c r="C614" s="1"/>
      <c r="D614" s="22"/>
      <c r="E614" s="11"/>
      <c r="F614" s="11"/>
      <c r="G614" s="2">
        <f t="shared" si="37"/>
        <v>16142899</v>
      </c>
      <c r="H614" s="2"/>
      <c r="I614" s="40"/>
      <c r="J614" s="67"/>
      <c r="K614" s="11">
        <f t="shared" si="38"/>
        <v>0</v>
      </c>
      <c r="L614" s="2">
        <f t="shared" si="39"/>
        <v>0</v>
      </c>
      <c r="M614" s="141">
        <f t="shared" si="40"/>
        <v>0</v>
      </c>
    </row>
    <row r="615" spans="1:14" x14ac:dyDescent="0.25">
      <c r="A615" s="10"/>
      <c r="B615" s="22"/>
      <c r="C615" s="1"/>
      <c r="D615" s="22"/>
      <c r="E615" s="11"/>
      <c r="F615" s="11"/>
      <c r="G615" s="95">
        <f t="shared" si="37"/>
        <v>16142899</v>
      </c>
      <c r="H615" s="95"/>
      <c r="I615" s="96"/>
      <c r="J615" s="101"/>
      <c r="K615" s="97">
        <f t="shared" si="38"/>
        <v>0</v>
      </c>
      <c r="L615" s="95">
        <f t="shared" si="39"/>
        <v>0</v>
      </c>
      <c r="M615" s="141">
        <f t="shared" si="40"/>
        <v>0</v>
      </c>
      <c r="N615" s="131"/>
    </row>
    <row r="616" spans="1:14" x14ac:dyDescent="0.25">
      <c r="G616" s="83"/>
      <c r="H616" s="98"/>
      <c r="I616" s="99"/>
      <c r="J616" s="99"/>
      <c r="K616" s="83"/>
      <c r="L616" s="98"/>
      <c r="M616" s="52"/>
      <c r="N616" s="131"/>
    </row>
  </sheetData>
  <dataValidations count="1">
    <dataValidation type="list" allowBlank="1" showInputMessage="1" showErrorMessage="1" sqref="C5:C615" xr:uid="{C6F72ADA-718B-4A08-AFE7-4E22CAACFB81}">
      <formula1>OPERACION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3CE38-22D7-426D-97DA-65D15E979605}">
  <sheetPr codeName="Hoja15"/>
  <dimension ref="A1:S112"/>
  <sheetViews>
    <sheetView topLeftCell="D35" zoomScaleNormal="100" workbookViewId="0">
      <selection activeCell="O50" sqref="O50"/>
    </sheetView>
  </sheetViews>
  <sheetFormatPr baseColWidth="10" defaultRowHeight="15" x14ac:dyDescent="0.25"/>
  <cols>
    <col min="2" max="2" width="11.42578125" customWidth="1"/>
    <col min="3" max="3" width="17.28515625" customWidth="1"/>
    <col min="4" max="4" width="25.28515625" customWidth="1"/>
    <col min="5" max="5" width="12.7109375" bestFit="1" customWidth="1"/>
    <col min="6" max="6" width="11.7109375" bestFit="1" customWidth="1"/>
    <col min="7" max="7" width="19.140625" customWidth="1"/>
    <col min="8" max="8" width="12.5703125" bestFit="1" customWidth="1"/>
    <col min="9" max="9" width="13.5703125" bestFit="1" customWidth="1"/>
    <col min="10" max="10" width="14.85546875" customWidth="1"/>
    <col min="12" max="12" width="12.85546875" customWidth="1"/>
    <col min="14" max="14" width="15.7109375" style="127" customWidth="1"/>
  </cols>
  <sheetData>
    <row r="1" spans="1:19" x14ac:dyDescent="0.25">
      <c r="A1" s="29">
        <v>4242099312</v>
      </c>
    </row>
    <row r="2" spans="1:19" x14ac:dyDescent="0.25">
      <c r="A2" s="4" t="s">
        <v>3</v>
      </c>
      <c r="B2" s="20">
        <v>8415392.0730000008</v>
      </c>
      <c r="C2" s="78">
        <v>0</v>
      </c>
      <c r="E2" s="26" t="s">
        <v>9</v>
      </c>
      <c r="F2" s="47" t="s">
        <v>10</v>
      </c>
      <c r="G2" s="28" t="s">
        <v>13</v>
      </c>
      <c r="H2" s="28" t="s">
        <v>4</v>
      </c>
      <c r="I2" s="47" t="s">
        <v>8</v>
      </c>
      <c r="J2" s="47" t="s">
        <v>19</v>
      </c>
      <c r="K2" s="30" t="s">
        <v>12</v>
      </c>
      <c r="L2" s="24"/>
      <c r="M2" s="24"/>
      <c r="N2" s="128"/>
    </row>
    <row r="3" spans="1:19" x14ac:dyDescent="0.25">
      <c r="A3" s="4" t="s">
        <v>7</v>
      </c>
      <c r="B3" s="21">
        <v>0</v>
      </c>
      <c r="C3" s="5"/>
      <c r="D3" s="5"/>
      <c r="E3" s="3">
        <f>SUM(E5:E80)</f>
        <v>64799326</v>
      </c>
      <c r="F3" s="3">
        <f>SUM(F5:F80)</f>
        <v>39920000</v>
      </c>
      <c r="G3" s="3">
        <f>B2+E3-F3</f>
        <v>33294718.072999999</v>
      </c>
      <c r="H3" s="15">
        <f>SUM(L5:L80)</f>
        <v>7615700</v>
      </c>
      <c r="I3" s="25">
        <f>SUM(H5:H80)</f>
        <v>12207700</v>
      </c>
      <c r="J3" s="25">
        <f>SUM(I5:I80)</f>
        <v>35328000</v>
      </c>
      <c r="K3" s="25">
        <f>SUM(J4:J80)</f>
        <v>0</v>
      </c>
      <c r="L3" s="13"/>
      <c r="M3" s="13"/>
    </row>
    <row r="4" spans="1:19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44" t="s">
        <v>4</v>
      </c>
      <c r="M4" s="44" t="s">
        <v>64</v>
      </c>
    </row>
    <row r="5" spans="1:19" x14ac:dyDescent="0.25">
      <c r="A5" s="34">
        <v>43987</v>
      </c>
      <c r="B5" s="35"/>
      <c r="C5" s="36" t="s">
        <v>66</v>
      </c>
      <c r="D5" s="36" t="s">
        <v>41</v>
      </c>
      <c r="E5" s="37"/>
      <c r="F5" s="37">
        <v>860000</v>
      </c>
      <c r="G5" s="38">
        <f>B2+E5-F5</f>
        <v>7555392.0730000008</v>
      </c>
      <c r="H5" s="72">
        <v>60000</v>
      </c>
      <c r="I5" s="72">
        <v>800000</v>
      </c>
      <c r="J5" s="76"/>
      <c r="K5" s="37">
        <f>H5+I5-J5</f>
        <v>860000</v>
      </c>
      <c r="L5" s="140">
        <f>H5+I5+J5-F5</f>
        <v>0</v>
      </c>
      <c r="M5" s="141"/>
      <c r="N5" s="129"/>
      <c r="O5" s="59"/>
      <c r="P5" s="59"/>
      <c r="Q5" s="59"/>
      <c r="R5" s="59"/>
      <c r="S5" s="59"/>
    </row>
    <row r="6" spans="1:19" x14ac:dyDescent="0.25">
      <c r="A6" s="34">
        <v>43988</v>
      </c>
      <c r="B6" s="35"/>
      <c r="C6" s="36" t="s">
        <v>66</v>
      </c>
      <c r="D6" s="36" t="s">
        <v>45</v>
      </c>
      <c r="E6" s="37"/>
      <c r="F6" s="37">
        <v>80000</v>
      </c>
      <c r="G6" s="38">
        <f>G5+E6-F6</f>
        <v>7475392.0730000008</v>
      </c>
      <c r="H6" s="72">
        <v>48000</v>
      </c>
      <c r="I6" s="72">
        <v>48000</v>
      </c>
      <c r="J6" s="76"/>
      <c r="K6" s="37">
        <f t="shared" ref="K6:K69" si="0">H6+I6-J6</f>
        <v>96000</v>
      </c>
      <c r="L6" s="38">
        <f t="shared" ref="L6:L69" si="1">H6+I6+J6-F6</f>
        <v>16000</v>
      </c>
      <c r="M6" s="141"/>
      <c r="N6" s="129"/>
      <c r="O6" s="59"/>
      <c r="P6" s="59"/>
      <c r="Q6" s="59"/>
      <c r="R6" s="59"/>
      <c r="S6" s="59"/>
    </row>
    <row r="7" spans="1:19" x14ac:dyDescent="0.25">
      <c r="A7" s="34">
        <v>43988</v>
      </c>
      <c r="B7" s="35"/>
      <c r="C7" s="36" t="s">
        <v>66</v>
      </c>
      <c r="D7" s="36"/>
      <c r="E7" s="37"/>
      <c r="F7" s="37">
        <v>260000</v>
      </c>
      <c r="G7" s="38">
        <f t="shared" ref="G7:G70" si="2">G6+E7-F7</f>
        <v>7215392.0730000008</v>
      </c>
      <c r="H7" s="72"/>
      <c r="I7" s="72">
        <v>260000</v>
      </c>
      <c r="J7" s="76"/>
      <c r="K7" s="37">
        <f t="shared" si="0"/>
        <v>260000</v>
      </c>
      <c r="L7" s="38">
        <f t="shared" si="1"/>
        <v>0</v>
      </c>
      <c r="M7" s="141"/>
      <c r="N7" s="129"/>
      <c r="O7" s="59"/>
      <c r="P7" s="59"/>
      <c r="Q7" s="59"/>
      <c r="R7" s="59"/>
      <c r="S7" s="59"/>
    </row>
    <row r="8" spans="1:19" x14ac:dyDescent="0.25">
      <c r="A8" s="34">
        <v>43989</v>
      </c>
      <c r="B8" s="35"/>
      <c r="C8" s="36" t="s">
        <v>66</v>
      </c>
      <c r="D8" s="36" t="s">
        <v>48</v>
      </c>
      <c r="E8" s="37"/>
      <c r="F8" s="37">
        <v>680000</v>
      </c>
      <c r="G8" s="38">
        <f t="shared" si="2"/>
        <v>6535392.0730000008</v>
      </c>
      <c r="H8" s="72">
        <v>435000</v>
      </c>
      <c r="I8" s="72">
        <v>384000</v>
      </c>
      <c r="J8" s="76"/>
      <c r="K8" s="37">
        <f t="shared" si="0"/>
        <v>819000</v>
      </c>
      <c r="L8" s="38">
        <f t="shared" si="1"/>
        <v>139000</v>
      </c>
      <c r="M8" s="141"/>
      <c r="N8" s="129"/>
      <c r="O8" s="59"/>
      <c r="P8" s="59"/>
      <c r="Q8" s="59"/>
      <c r="R8" s="59"/>
      <c r="S8" s="59"/>
    </row>
    <row r="9" spans="1:19" x14ac:dyDescent="0.25">
      <c r="A9" s="34">
        <v>43990</v>
      </c>
      <c r="B9" s="35"/>
      <c r="C9" s="36" t="s">
        <v>66</v>
      </c>
      <c r="D9" s="36" t="s">
        <v>51</v>
      </c>
      <c r="E9" s="37"/>
      <c r="F9" s="37">
        <v>340000</v>
      </c>
      <c r="G9" s="38">
        <f t="shared" si="2"/>
        <v>6195392.0730000008</v>
      </c>
      <c r="H9" s="72"/>
      <c r="I9" s="72">
        <v>408000</v>
      </c>
      <c r="J9" s="76"/>
      <c r="K9" s="37">
        <f t="shared" si="0"/>
        <v>408000</v>
      </c>
      <c r="L9" s="38">
        <f t="shared" si="1"/>
        <v>68000</v>
      </c>
      <c r="M9" s="141">
        <f>F9*0.2</f>
        <v>68000</v>
      </c>
      <c r="N9" s="129"/>
      <c r="O9" s="59"/>
      <c r="P9" s="59"/>
      <c r="Q9" s="59"/>
      <c r="R9" s="59"/>
      <c r="S9" s="59"/>
    </row>
    <row r="10" spans="1:19" x14ac:dyDescent="0.25">
      <c r="A10" s="34">
        <v>43991</v>
      </c>
      <c r="B10" s="35"/>
      <c r="C10" s="36" t="s">
        <v>66</v>
      </c>
      <c r="D10" s="36" t="s">
        <v>52</v>
      </c>
      <c r="E10" s="37"/>
      <c r="F10" s="37">
        <v>240000</v>
      </c>
      <c r="G10" s="38">
        <f t="shared" si="2"/>
        <v>5955392.0730000008</v>
      </c>
      <c r="H10" s="72">
        <v>96000</v>
      </c>
      <c r="I10" s="72">
        <v>192000</v>
      </c>
      <c r="J10" s="76"/>
      <c r="K10" s="37">
        <f t="shared" si="0"/>
        <v>288000</v>
      </c>
      <c r="L10" s="38">
        <f t="shared" si="1"/>
        <v>48000</v>
      </c>
      <c r="M10" s="141">
        <f t="shared" ref="M10:M73" si="3">F10*0.2</f>
        <v>48000</v>
      </c>
      <c r="N10" s="129"/>
      <c r="O10" s="59"/>
      <c r="P10" s="59"/>
      <c r="Q10" s="59"/>
      <c r="R10" s="59"/>
      <c r="S10" s="59"/>
    </row>
    <row r="11" spans="1:19" x14ac:dyDescent="0.25">
      <c r="A11" s="34" t="s">
        <v>27</v>
      </c>
      <c r="B11" s="35"/>
      <c r="C11" s="36" t="s">
        <v>66</v>
      </c>
      <c r="D11" s="36" t="s">
        <v>65</v>
      </c>
      <c r="E11" s="37"/>
      <c r="F11" s="37">
        <v>560000</v>
      </c>
      <c r="G11" s="38">
        <f>G10+E11-F11</f>
        <v>5395392.0730000008</v>
      </c>
      <c r="H11" s="72">
        <v>96000</v>
      </c>
      <c r="I11" s="53">
        <v>576000</v>
      </c>
      <c r="J11" s="67"/>
      <c r="K11" s="37">
        <f t="shared" si="0"/>
        <v>672000</v>
      </c>
      <c r="L11" s="38">
        <f t="shared" si="1"/>
        <v>112000</v>
      </c>
      <c r="M11" s="141">
        <f t="shared" si="3"/>
        <v>112000</v>
      </c>
      <c r="N11" s="129"/>
      <c r="O11" s="59"/>
      <c r="P11" s="59"/>
      <c r="Q11" s="59"/>
      <c r="R11" s="59"/>
      <c r="S11" s="59"/>
    </row>
    <row r="12" spans="1:19" x14ac:dyDescent="0.25">
      <c r="A12" s="34">
        <v>43994</v>
      </c>
      <c r="B12" s="35"/>
      <c r="C12" s="36" t="s">
        <v>66</v>
      </c>
      <c r="D12" s="36"/>
      <c r="E12" s="37"/>
      <c r="F12" s="37">
        <v>520000</v>
      </c>
      <c r="G12" s="38">
        <f t="shared" si="2"/>
        <v>4875392.0730000008</v>
      </c>
      <c r="H12" s="72">
        <v>242000</v>
      </c>
      <c r="I12" s="53">
        <v>384000</v>
      </c>
      <c r="J12" s="67"/>
      <c r="K12" s="37">
        <f t="shared" si="0"/>
        <v>626000</v>
      </c>
      <c r="L12" s="38">
        <f t="shared" si="1"/>
        <v>106000</v>
      </c>
      <c r="M12" s="141">
        <f t="shared" si="3"/>
        <v>104000</v>
      </c>
      <c r="N12" s="142" t="s">
        <v>38</v>
      </c>
      <c r="O12" s="59"/>
      <c r="P12" s="59"/>
      <c r="Q12" s="59"/>
      <c r="R12" s="59"/>
      <c r="S12" s="59"/>
    </row>
    <row r="13" spans="1:19" x14ac:dyDescent="0.25">
      <c r="A13" s="34">
        <v>43995</v>
      </c>
      <c r="B13" s="35"/>
      <c r="C13" s="36" t="s">
        <v>66</v>
      </c>
      <c r="D13" s="36" t="s">
        <v>67</v>
      </c>
      <c r="E13" s="37"/>
      <c r="F13" s="37">
        <v>180000</v>
      </c>
      <c r="G13" s="38">
        <f t="shared" si="2"/>
        <v>4695392.0730000008</v>
      </c>
      <c r="H13" s="72">
        <v>48000</v>
      </c>
      <c r="I13" s="53">
        <v>168000</v>
      </c>
      <c r="J13" s="67"/>
      <c r="K13" s="37">
        <f t="shared" si="0"/>
        <v>216000</v>
      </c>
      <c r="L13" s="38">
        <f t="shared" si="1"/>
        <v>36000</v>
      </c>
      <c r="M13" s="141">
        <f t="shared" si="3"/>
        <v>36000</v>
      </c>
      <c r="N13" s="129"/>
      <c r="O13" s="59"/>
      <c r="P13" s="59"/>
      <c r="Q13" s="59"/>
      <c r="R13" s="59"/>
      <c r="S13" s="59"/>
    </row>
    <row r="14" spans="1:19" x14ac:dyDescent="0.25">
      <c r="A14" s="34">
        <v>43996</v>
      </c>
      <c r="B14" s="35"/>
      <c r="C14" s="36" t="s">
        <v>66</v>
      </c>
      <c r="D14" s="36" t="s">
        <v>45</v>
      </c>
      <c r="E14" s="37"/>
      <c r="F14" s="37">
        <v>1240000</v>
      </c>
      <c r="G14" s="38">
        <f t="shared" si="2"/>
        <v>3455392.0730000008</v>
      </c>
      <c r="H14" s="72">
        <v>826000</v>
      </c>
      <c r="I14" s="53">
        <v>696000</v>
      </c>
      <c r="J14" s="67"/>
      <c r="K14" s="37">
        <f t="shared" si="0"/>
        <v>1522000</v>
      </c>
      <c r="L14" s="38">
        <f t="shared" si="1"/>
        <v>282000</v>
      </c>
      <c r="M14" s="141">
        <f t="shared" si="3"/>
        <v>248000</v>
      </c>
      <c r="N14" s="129" t="s">
        <v>71</v>
      </c>
      <c r="O14" s="59"/>
      <c r="P14" s="59"/>
      <c r="Q14" s="59"/>
      <c r="R14" s="59"/>
      <c r="S14" s="59"/>
    </row>
    <row r="15" spans="1:19" x14ac:dyDescent="0.25">
      <c r="A15" s="10">
        <v>43997</v>
      </c>
      <c r="B15" s="22"/>
      <c r="C15" s="1" t="s">
        <v>66</v>
      </c>
      <c r="D15" s="1" t="s">
        <v>51</v>
      </c>
      <c r="E15" s="11"/>
      <c r="F15" s="11">
        <v>780000</v>
      </c>
      <c r="G15" s="2">
        <f t="shared" si="2"/>
        <v>2675392.0730000008</v>
      </c>
      <c r="H15" s="73">
        <v>372000</v>
      </c>
      <c r="I15" s="40">
        <v>568000</v>
      </c>
      <c r="J15" s="67"/>
      <c r="K15" s="11">
        <f t="shared" si="0"/>
        <v>940000</v>
      </c>
      <c r="L15" s="2">
        <f t="shared" si="1"/>
        <v>160000</v>
      </c>
      <c r="M15" s="141">
        <f t="shared" si="3"/>
        <v>156000</v>
      </c>
    </row>
    <row r="16" spans="1:19" x14ac:dyDescent="0.25">
      <c r="A16" s="10">
        <v>43998</v>
      </c>
      <c r="B16" s="22"/>
      <c r="C16" s="1" t="s">
        <v>36</v>
      </c>
      <c r="D16" s="1" t="s">
        <v>39</v>
      </c>
      <c r="E16" s="11"/>
      <c r="F16" s="11">
        <v>220000</v>
      </c>
      <c r="G16" s="2">
        <f t="shared" si="2"/>
        <v>2455392.0730000008</v>
      </c>
      <c r="H16" s="73">
        <v>40000</v>
      </c>
      <c r="I16" s="40">
        <v>224000</v>
      </c>
      <c r="J16" s="67"/>
      <c r="K16" s="11">
        <f t="shared" si="0"/>
        <v>264000</v>
      </c>
      <c r="L16" s="2">
        <f t="shared" si="1"/>
        <v>44000</v>
      </c>
      <c r="M16" s="141">
        <f t="shared" si="3"/>
        <v>44000</v>
      </c>
    </row>
    <row r="17" spans="1:15" x14ac:dyDescent="0.25">
      <c r="A17" s="10">
        <v>43999</v>
      </c>
      <c r="B17" s="22"/>
      <c r="C17" s="1" t="s">
        <v>36</v>
      </c>
      <c r="D17" s="1" t="s">
        <v>41</v>
      </c>
      <c r="E17" s="11"/>
      <c r="F17" s="11">
        <v>540000</v>
      </c>
      <c r="G17" s="2">
        <f t="shared" si="2"/>
        <v>1915392.0730000008</v>
      </c>
      <c r="H17" s="73">
        <v>100000</v>
      </c>
      <c r="I17" s="40">
        <v>552000</v>
      </c>
      <c r="J17" s="67"/>
      <c r="K17" s="11">
        <f t="shared" si="0"/>
        <v>652000</v>
      </c>
      <c r="L17" s="2">
        <f t="shared" si="1"/>
        <v>112000</v>
      </c>
      <c r="M17" s="141">
        <f t="shared" si="3"/>
        <v>108000</v>
      </c>
    </row>
    <row r="18" spans="1:15" x14ac:dyDescent="0.25">
      <c r="A18" s="10">
        <v>44001</v>
      </c>
      <c r="B18" s="22"/>
      <c r="C18" s="1" t="s">
        <v>36</v>
      </c>
      <c r="D18" s="1" t="s">
        <v>52</v>
      </c>
      <c r="E18" s="11"/>
      <c r="F18" s="11">
        <v>620000</v>
      </c>
      <c r="G18" s="2">
        <f t="shared" si="2"/>
        <v>1295392.0730000008</v>
      </c>
      <c r="H18" s="73">
        <v>241700</v>
      </c>
      <c r="I18" s="40">
        <v>504000</v>
      </c>
      <c r="J18" s="67"/>
      <c r="K18" s="11">
        <f t="shared" si="0"/>
        <v>745700</v>
      </c>
      <c r="L18" s="38">
        <f t="shared" si="1"/>
        <v>125700</v>
      </c>
      <c r="M18" s="141">
        <f t="shared" si="3"/>
        <v>124000</v>
      </c>
      <c r="N18" s="129"/>
      <c r="O18" s="59"/>
    </row>
    <row r="19" spans="1:15" x14ac:dyDescent="0.25">
      <c r="A19" s="10">
        <v>44003</v>
      </c>
      <c r="B19" s="22"/>
      <c r="C19" s="1" t="s">
        <v>66</v>
      </c>
      <c r="D19" s="1" t="s">
        <v>51</v>
      </c>
      <c r="E19" s="11"/>
      <c r="F19" s="11">
        <v>380000</v>
      </c>
      <c r="G19" s="2">
        <f t="shared" si="2"/>
        <v>915392.07300000079</v>
      </c>
      <c r="H19" s="73">
        <v>168000</v>
      </c>
      <c r="I19" s="40">
        <v>288000</v>
      </c>
      <c r="J19" s="67"/>
      <c r="K19" s="11">
        <f t="shared" si="0"/>
        <v>456000</v>
      </c>
      <c r="L19" s="2">
        <f t="shared" si="1"/>
        <v>76000</v>
      </c>
      <c r="M19" s="141">
        <f t="shared" si="3"/>
        <v>76000</v>
      </c>
    </row>
    <row r="20" spans="1:15" x14ac:dyDescent="0.25">
      <c r="A20" s="10">
        <v>44004</v>
      </c>
      <c r="B20" s="22"/>
      <c r="C20" s="1" t="s">
        <v>66</v>
      </c>
      <c r="D20" s="1"/>
      <c r="E20" s="11"/>
      <c r="F20" s="11">
        <v>800000</v>
      </c>
      <c r="G20" s="2">
        <f t="shared" si="2"/>
        <v>115392.07300000079</v>
      </c>
      <c r="H20" s="73">
        <v>386500</v>
      </c>
      <c r="I20" s="40">
        <v>432000</v>
      </c>
      <c r="J20" s="67"/>
      <c r="K20" s="11">
        <f t="shared" si="0"/>
        <v>818500</v>
      </c>
      <c r="L20" s="2">
        <f t="shared" si="1"/>
        <v>18500</v>
      </c>
      <c r="M20" s="141">
        <f t="shared" si="3"/>
        <v>160000</v>
      </c>
    </row>
    <row r="21" spans="1:15" x14ac:dyDescent="0.25">
      <c r="A21" s="10">
        <v>2306</v>
      </c>
      <c r="B21" s="22"/>
      <c r="C21" s="1" t="s">
        <v>35</v>
      </c>
      <c r="D21" s="1"/>
      <c r="E21" s="11">
        <v>4180602</v>
      </c>
      <c r="F21" s="11"/>
      <c r="G21" s="2">
        <f t="shared" si="2"/>
        <v>4295994.0730000008</v>
      </c>
      <c r="H21" s="73"/>
      <c r="I21" s="40"/>
      <c r="J21" s="67"/>
      <c r="K21" s="11">
        <f t="shared" si="0"/>
        <v>0</v>
      </c>
      <c r="L21" s="2">
        <f t="shared" si="1"/>
        <v>0</v>
      </c>
      <c r="M21" s="141">
        <f t="shared" si="3"/>
        <v>0</v>
      </c>
    </row>
    <row r="22" spans="1:15" x14ac:dyDescent="0.25">
      <c r="A22" s="10">
        <v>44006</v>
      </c>
      <c r="B22" s="22"/>
      <c r="C22" s="1" t="s">
        <v>36</v>
      </c>
      <c r="D22" s="1" t="s">
        <v>84</v>
      </c>
      <c r="E22" s="11"/>
      <c r="F22" s="11">
        <v>400000</v>
      </c>
      <c r="G22" s="2">
        <f t="shared" si="2"/>
        <v>3895994.0730000008</v>
      </c>
      <c r="H22" s="73">
        <v>242500</v>
      </c>
      <c r="I22" s="40">
        <v>240000</v>
      </c>
      <c r="J22" s="67"/>
      <c r="K22" s="11">
        <f t="shared" si="0"/>
        <v>482500</v>
      </c>
      <c r="L22" s="2">
        <f t="shared" si="1"/>
        <v>82500</v>
      </c>
      <c r="M22" s="141">
        <f t="shared" si="3"/>
        <v>80000</v>
      </c>
    </row>
    <row r="23" spans="1:15" x14ac:dyDescent="0.25">
      <c r="A23" s="10">
        <v>44008</v>
      </c>
      <c r="B23" s="22"/>
      <c r="C23" s="1" t="s">
        <v>36</v>
      </c>
      <c r="D23" s="1" t="s">
        <v>39</v>
      </c>
      <c r="E23" s="11"/>
      <c r="F23" s="11">
        <v>240000</v>
      </c>
      <c r="G23" s="2">
        <f t="shared" si="2"/>
        <v>3655994.0730000008</v>
      </c>
      <c r="H23" s="73"/>
      <c r="I23" s="40">
        <v>288000</v>
      </c>
      <c r="J23" s="67"/>
      <c r="K23" s="11">
        <f t="shared" si="0"/>
        <v>288000</v>
      </c>
      <c r="L23" s="2">
        <f t="shared" si="1"/>
        <v>48000</v>
      </c>
      <c r="M23" s="141">
        <f t="shared" si="3"/>
        <v>48000</v>
      </c>
    </row>
    <row r="24" spans="1:15" x14ac:dyDescent="0.25">
      <c r="A24" s="10">
        <v>44011</v>
      </c>
      <c r="B24" s="22"/>
      <c r="C24" s="1" t="s">
        <v>66</v>
      </c>
      <c r="D24" s="1" t="s">
        <v>77</v>
      </c>
      <c r="E24" s="11"/>
      <c r="F24" s="11">
        <v>180000</v>
      </c>
      <c r="G24" s="2">
        <f t="shared" si="2"/>
        <v>3475994.0730000008</v>
      </c>
      <c r="H24" s="73">
        <v>96000</v>
      </c>
      <c r="I24" s="40">
        <v>120000</v>
      </c>
      <c r="J24" s="67"/>
      <c r="K24" s="11">
        <f t="shared" si="0"/>
        <v>216000</v>
      </c>
      <c r="L24" s="2">
        <f t="shared" si="1"/>
        <v>36000</v>
      </c>
      <c r="M24" s="141">
        <f t="shared" si="3"/>
        <v>36000</v>
      </c>
    </row>
    <row r="25" spans="1:15" x14ac:dyDescent="0.25">
      <c r="A25" s="10">
        <v>44013</v>
      </c>
      <c r="B25" s="22"/>
      <c r="C25" s="1" t="s">
        <v>36</v>
      </c>
      <c r="D25" s="1" t="s">
        <v>85</v>
      </c>
      <c r="E25" s="11"/>
      <c r="F25" s="11">
        <v>2020000</v>
      </c>
      <c r="G25" s="2">
        <f t="shared" si="2"/>
        <v>1455994.0730000008</v>
      </c>
      <c r="H25" s="73">
        <v>491000</v>
      </c>
      <c r="I25" s="40">
        <v>1944000</v>
      </c>
      <c r="J25" s="67"/>
      <c r="K25" s="11">
        <f t="shared" si="0"/>
        <v>2435000</v>
      </c>
      <c r="L25" s="2">
        <f t="shared" si="1"/>
        <v>415000</v>
      </c>
      <c r="M25" s="141">
        <f t="shared" si="3"/>
        <v>404000</v>
      </c>
    </row>
    <row r="26" spans="1:15" x14ac:dyDescent="0.25">
      <c r="A26" s="10">
        <v>44014</v>
      </c>
      <c r="B26" s="22"/>
      <c r="C26" s="1" t="s">
        <v>36</v>
      </c>
      <c r="D26" s="1" t="s">
        <v>84</v>
      </c>
      <c r="E26" s="11"/>
      <c r="F26" s="11">
        <v>180000</v>
      </c>
      <c r="G26" s="2">
        <f t="shared" si="2"/>
        <v>1275994.0730000008</v>
      </c>
      <c r="H26" s="73"/>
      <c r="I26" s="40">
        <v>216000</v>
      </c>
      <c r="J26" s="67"/>
      <c r="K26" s="11">
        <f t="shared" si="0"/>
        <v>216000</v>
      </c>
      <c r="L26" s="2">
        <f t="shared" si="1"/>
        <v>36000</v>
      </c>
      <c r="M26" s="141">
        <f t="shared" si="3"/>
        <v>36000</v>
      </c>
    </row>
    <row r="27" spans="1:15" x14ac:dyDescent="0.25">
      <c r="A27" s="10">
        <v>44015</v>
      </c>
      <c r="B27" s="22"/>
      <c r="C27" s="1" t="s">
        <v>35</v>
      </c>
      <c r="D27" s="1"/>
      <c r="E27" s="11">
        <v>4180602</v>
      </c>
      <c r="F27" s="11">
        <v>0</v>
      </c>
      <c r="G27" s="2">
        <f t="shared" si="2"/>
        <v>5456596.0730000008</v>
      </c>
      <c r="H27" s="73">
        <v>0</v>
      </c>
      <c r="I27" s="40">
        <v>0</v>
      </c>
      <c r="J27" s="67"/>
      <c r="K27" s="11">
        <f t="shared" si="0"/>
        <v>0</v>
      </c>
      <c r="L27" s="2">
        <f t="shared" si="1"/>
        <v>0</v>
      </c>
      <c r="M27" s="141">
        <f t="shared" si="3"/>
        <v>0</v>
      </c>
    </row>
    <row r="28" spans="1:15" x14ac:dyDescent="0.25">
      <c r="A28" s="10">
        <v>44015</v>
      </c>
      <c r="B28" s="22"/>
      <c r="C28" s="1" t="s">
        <v>36</v>
      </c>
      <c r="D28" s="1" t="s">
        <v>92</v>
      </c>
      <c r="E28" s="11"/>
      <c r="F28" s="11">
        <v>940000</v>
      </c>
      <c r="G28" s="2">
        <f t="shared" si="2"/>
        <v>4516596.0730000008</v>
      </c>
      <c r="H28" s="73">
        <v>144000</v>
      </c>
      <c r="I28" s="40">
        <v>984000</v>
      </c>
      <c r="J28" s="67"/>
      <c r="K28" s="11">
        <f t="shared" si="0"/>
        <v>1128000</v>
      </c>
      <c r="L28" s="2">
        <f t="shared" si="1"/>
        <v>188000</v>
      </c>
      <c r="M28" s="141">
        <v>188000</v>
      </c>
    </row>
    <row r="29" spans="1:15" x14ac:dyDescent="0.25">
      <c r="A29" s="10">
        <v>44017</v>
      </c>
      <c r="B29" s="22"/>
      <c r="C29" s="1" t="s">
        <v>36</v>
      </c>
      <c r="D29" s="1" t="s">
        <v>95</v>
      </c>
      <c r="E29" s="11"/>
      <c r="F29" s="11">
        <v>1340000</v>
      </c>
      <c r="G29" s="2">
        <f t="shared" si="2"/>
        <v>3176596.0730000008</v>
      </c>
      <c r="H29" s="73">
        <v>608000</v>
      </c>
      <c r="I29" s="40">
        <v>1008000</v>
      </c>
      <c r="J29" s="67"/>
      <c r="K29" s="11">
        <f t="shared" si="0"/>
        <v>1616000</v>
      </c>
      <c r="L29" s="2">
        <f t="shared" si="1"/>
        <v>276000</v>
      </c>
      <c r="M29" s="141">
        <f t="shared" si="3"/>
        <v>268000</v>
      </c>
    </row>
    <row r="30" spans="1:15" x14ac:dyDescent="0.25">
      <c r="A30" s="10">
        <v>44020</v>
      </c>
      <c r="B30" s="22"/>
      <c r="C30" s="1" t="s">
        <v>36</v>
      </c>
      <c r="D30" s="1" t="s">
        <v>52</v>
      </c>
      <c r="E30" s="11"/>
      <c r="F30" s="11">
        <v>1820000</v>
      </c>
      <c r="G30" s="2">
        <f t="shared" si="2"/>
        <v>1356596.0730000008</v>
      </c>
      <c r="H30" s="73">
        <v>828000</v>
      </c>
      <c r="I30" s="40">
        <v>1356000</v>
      </c>
      <c r="J30" s="67"/>
      <c r="K30" s="11">
        <f t="shared" si="0"/>
        <v>2184000</v>
      </c>
      <c r="L30" s="2">
        <f t="shared" si="1"/>
        <v>364000</v>
      </c>
      <c r="M30" s="141">
        <f t="shared" si="3"/>
        <v>364000</v>
      </c>
    </row>
    <row r="31" spans="1:15" x14ac:dyDescent="0.25">
      <c r="A31" s="10">
        <v>44022</v>
      </c>
      <c r="B31" s="22"/>
      <c r="C31" s="1" t="s">
        <v>36</v>
      </c>
      <c r="D31" s="1" t="s">
        <v>77</v>
      </c>
      <c r="E31" s="11"/>
      <c r="F31" s="11">
        <v>1320000</v>
      </c>
      <c r="G31" s="2">
        <f t="shared" si="2"/>
        <v>36596.07300000079</v>
      </c>
      <c r="H31" s="73">
        <v>168000</v>
      </c>
      <c r="I31" s="40">
        <v>1416000</v>
      </c>
      <c r="J31" s="67"/>
      <c r="K31" s="11">
        <f t="shared" si="0"/>
        <v>1584000</v>
      </c>
      <c r="L31" s="2">
        <f t="shared" si="1"/>
        <v>264000</v>
      </c>
      <c r="M31" s="141">
        <f t="shared" si="3"/>
        <v>264000</v>
      </c>
    </row>
    <row r="32" spans="1:15" x14ac:dyDescent="0.25">
      <c r="A32" s="10">
        <v>44022</v>
      </c>
      <c r="B32" s="22"/>
      <c r="C32" s="1" t="s">
        <v>35</v>
      </c>
      <c r="D32" s="1" t="s">
        <v>112</v>
      </c>
      <c r="E32" s="11">
        <v>4180600</v>
      </c>
      <c r="F32" s="11"/>
      <c r="G32" s="2">
        <f>G31+E32-F32</f>
        <v>4217196.0730000008</v>
      </c>
      <c r="H32" s="73"/>
      <c r="I32" s="40"/>
      <c r="J32" s="67"/>
      <c r="K32" s="11">
        <f t="shared" si="0"/>
        <v>0</v>
      </c>
      <c r="L32" s="2">
        <f t="shared" si="1"/>
        <v>0</v>
      </c>
      <c r="M32" s="141">
        <f t="shared" si="3"/>
        <v>0</v>
      </c>
    </row>
    <row r="33" spans="1:14" x14ac:dyDescent="0.25">
      <c r="A33" s="10">
        <v>44027</v>
      </c>
      <c r="B33" s="22"/>
      <c r="C33" s="1" t="s">
        <v>36</v>
      </c>
      <c r="D33" s="1"/>
      <c r="E33" s="11"/>
      <c r="F33" s="11">
        <v>2120000</v>
      </c>
      <c r="G33" s="2">
        <f>G32+E33-F33</f>
        <v>2097196.0730000008</v>
      </c>
      <c r="H33" s="73">
        <v>290000</v>
      </c>
      <c r="I33" s="40">
        <v>2256000</v>
      </c>
      <c r="J33" s="67"/>
      <c r="K33" s="11">
        <f t="shared" si="0"/>
        <v>2546000</v>
      </c>
      <c r="L33" s="2">
        <f t="shared" si="1"/>
        <v>426000</v>
      </c>
      <c r="M33" s="141">
        <f t="shared" si="3"/>
        <v>424000</v>
      </c>
    </row>
    <row r="34" spans="1:14" x14ac:dyDescent="0.25">
      <c r="A34" s="10">
        <v>44028</v>
      </c>
      <c r="B34" s="22"/>
      <c r="C34" s="1" t="s">
        <v>35</v>
      </c>
      <c r="D34" s="1"/>
      <c r="E34" s="11">
        <v>10451504</v>
      </c>
      <c r="F34" s="11"/>
      <c r="G34" s="2">
        <f t="shared" si="2"/>
        <v>12548700.073000001</v>
      </c>
      <c r="H34" s="73"/>
      <c r="I34" s="40"/>
      <c r="J34" s="67"/>
      <c r="K34" s="11">
        <f t="shared" si="0"/>
        <v>0</v>
      </c>
      <c r="L34" s="2">
        <f t="shared" si="1"/>
        <v>0</v>
      </c>
      <c r="M34" s="141">
        <f t="shared" si="3"/>
        <v>0</v>
      </c>
    </row>
    <row r="35" spans="1:14" x14ac:dyDescent="0.25">
      <c r="A35" s="10">
        <v>44030</v>
      </c>
      <c r="B35" s="22"/>
      <c r="C35" s="1" t="s">
        <v>66</v>
      </c>
      <c r="D35" s="1" t="s">
        <v>95</v>
      </c>
      <c r="E35" s="11"/>
      <c r="F35" s="11">
        <v>460000</v>
      </c>
      <c r="G35" s="2">
        <f t="shared" si="2"/>
        <v>12088700.073000001</v>
      </c>
      <c r="H35" s="73">
        <v>202000</v>
      </c>
      <c r="I35" s="40">
        <v>360000</v>
      </c>
      <c r="J35" s="67"/>
      <c r="K35" s="11">
        <f t="shared" si="0"/>
        <v>562000</v>
      </c>
      <c r="L35" s="2">
        <f t="shared" si="1"/>
        <v>102000</v>
      </c>
      <c r="M35" s="141">
        <f t="shared" si="3"/>
        <v>92000</v>
      </c>
    </row>
    <row r="36" spans="1:14" x14ac:dyDescent="0.25">
      <c r="A36" s="10">
        <v>44032</v>
      </c>
      <c r="B36" s="22"/>
      <c r="C36" s="1" t="s">
        <v>66</v>
      </c>
      <c r="D36" s="1" t="s">
        <v>95</v>
      </c>
      <c r="E36" s="11"/>
      <c r="F36" s="11">
        <v>1400000</v>
      </c>
      <c r="G36" s="2">
        <f t="shared" si="2"/>
        <v>10688700.073000001</v>
      </c>
      <c r="H36" s="73">
        <v>312000</v>
      </c>
      <c r="I36" s="40">
        <v>1368000</v>
      </c>
      <c r="J36" s="67"/>
      <c r="K36" s="11">
        <f t="shared" si="0"/>
        <v>1680000</v>
      </c>
      <c r="L36" s="2">
        <f t="shared" si="1"/>
        <v>280000</v>
      </c>
      <c r="M36" s="141">
        <f t="shared" si="3"/>
        <v>280000</v>
      </c>
    </row>
    <row r="37" spans="1:14" x14ac:dyDescent="0.25">
      <c r="A37" s="10">
        <v>44034</v>
      </c>
      <c r="B37" s="22"/>
      <c r="C37" s="1" t="s">
        <v>36</v>
      </c>
      <c r="D37" s="1" t="s">
        <v>126</v>
      </c>
      <c r="E37" s="11"/>
      <c r="F37" s="11">
        <v>2880000</v>
      </c>
      <c r="G37" s="2">
        <f t="shared" si="2"/>
        <v>7808700.0730000008</v>
      </c>
      <c r="H37" s="73">
        <v>878000</v>
      </c>
      <c r="I37" s="40">
        <v>2616000</v>
      </c>
      <c r="J37" s="67"/>
      <c r="K37" s="11">
        <f t="shared" si="0"/>
        <v>3494000</v>
      </c>
      <c r="L37" s="2">
        <f t="shared" si="1"/>
        <v>614000</v>
      </c>
      <c r="M37" s="141">
        <f t="shared" si="3"/>
        <v>576000</v>
      </c>
    </row>
    <row r="38" spans="1:14" x14ac:dyDescent="0.25">
      <c r="A38" s="16">
        <v>44036</v>
      </c>
      <c r="B38" s="23"/>
      <c r="C38" s="17" t="s">
        <v>35</v>
      </c>
      <c r="D38" s="17"/>
      <c r="E38" s="11">
        <v>10451504</v>
      </c>
      <c r="F38" s="18"/>
      <c r="G38" s="19">
        <f t="shared" si="2"/>
        <v>18260204.072999999</v>
      </c>
      <c r="H38" s="74">
        <v>0</v>
      </c>
      <c r="I38" s="75">
        <v>0</v>
      </c>
      <c r="J38" s="67"/>
      <c r="K38" s="11">
        <f t="shared" si="0"/>
        <v>0</v>
      </c>
      <c r="L38" s="2">
        <f t="shared" si="1"/>
        <v>0</v>
      </c>
      <c r="M38" s="141">
        <f t="shared" si="3"/>
        <v>0</v>
      </c>
    </row>
    <row r="39" spans="1:14" x14ac:dyDescent="0.25">
      <c r="A39" s="10">
        <v>44036</v>
      </c>
      <c r="B39" s="22"/>
      <c r="C39" s="1" t="s">
        <v>36</v>
      </c>
      <c r="D39" s="1" t="s">
        <v>39</v>
      </c>
      <c r="E39" s="11"/>
      <c r="F39" s="11">
        <v>1460000</v>
      </c>
      <c r="G39" s="2">
        <f t="shared" si="2"/>
        <v>16800204.072999999</v>
      </c>
      <c r="H39" s="73">
        <v>370000</v>
      </c>
      <c r="I39" s="40">
        <v>1382000</v>
      </c>
      <c r="J39" s="67"/>
      <c r="K39" s="11">
        <f t="shared" si="0"/>
        <v>1752000</v>
      </c>
      <c r="L39" s="2">
        <f t="shared" si="1"/>
        <v>292000</v>
      </c>
      <c r="M39" s="141">
        <f t="shared" si="3"/>
        <v>292000</v>
      </c>
    </row>
    <row r="40" spans="1:14" x14ac:dyDescent="0.25">
      <c r="A40" s="10">
        <v>44038</v>
      </c>
      <c r="B40" s="22"/>
      <c r="C40" s="1" t="s">
        <v>66</v>
      </c>
      <c r="D40" s="1" t="s">
        <v>41</v>
      </c>
      <c r="E40" s="11"/>
      <c r="F40" s="11">
        <v>260000</v>
      </c>
      <c r="G40" s="2">
        <f t="shared" si="2"/>
        <v>16540204.072999999</v>
      </c>
      <c r="H40" s="73"/>
      <c r="I40" s="40">
        <v>312000</v>
      </c>
      <c r="J40" s="67"/>
      <c r="K40" s="11">
        <f t="shared" si="0"/>
        <v>312000</v>
      </c>
      <c r="L40" s="2">
        <f t="shared" si="1"/>
        <v>52000</v>
      </c>
      <c r="M40" s="141">
        <f t="shared" si="3"/>
        <v>52000</v>
      </c>
    </row>
    <row r="41" spans="1:14" x14ac:dyDescent="0.25">
      <c r="A41" s="10">
        <v>44046</v>
      </c>
      <c r="B41" s="22"/>
      <c r="C41" s="1" t="s">
        <v>35</v>
      </c>
      <c r="D41" s="1"/>
      <c r="E41" s="11">
        <v>10451505</v>
      </c>
      <c r="F41" s="11"/>
      <c r="G41" s="2">
        <f t="shared" si="2"/>
        <v>26991709.072999999</v>
      </c>
      <c r="H41" s="73"/>
      <c r="I41" s="40"/>
      <c r="J41" s="67"/>
      <c r="K41" s="11">
        <f t="shared" si="0"/>
        <v>0</v>
      </c>
      <c r="L41" s="2">
        <f t="shared" si="1"/>
        <v>0</v>
      </c>
      <c r="M41" s="141">
        <f t="shared" si="3"/>
        <v>0</v>
      </c>
    </row>
    <row r="42" spans="1:14" x14ac:dyDescent="0.25">
      <c r="A42" s="10">
        <v>44050</v>
      </c>
      <c r="B42" s="22"/>
      <c r="C42" s="1" t="s">
        <v>36</v>
      </c>
      <c r="D42" s="1" t="s">
        <v>151</v>
      </c>
      <c r="E42" s="11"/>
      <c r="F42" s="11">
        <v>1950000</v>
      </c>
      <c r="G42" s="2">
        <f t="shared" si="2"/>
        <v>25041709.072999999</v>
      </c>
      <c r="H42" s="73">
        <v>60000</v>
      </c>
      <c r="I42" s="40">
        <v>2280000</v>
      </c>
      <c r="J42" s="67"/>
      <c r="K42" s="11">
        <f t="shared" si="0"/>
        <v>2340000</v>
      </c>
      <c r="L42" s="2">
        <f t="shared" si="1"/>
        <v>390000</v>
      </c>
      <c r="M42" s="141">
        <f t="shared" si="3"/>
        <v>390000</v>
      </c>
    </row>
    <row r="43" spans="1:14" x14ac:dyDescent="0.25">
      <c r="A43" s="10">
        <v>44055</v>
      </c>
      <c r="B43" s="22"/>
      <c r="C43" s="1" t="s">
        <v>36</v>
      </c>
      <c r="D43" s="1" t="s">
        <v>127</v>
      </c>
      <c r="E43" s="11"/>
      <c r="F43" s="11">
        <v>1800000</v>
      </c>
      <c r="G43" s="2">
        <f t="shared" si="2"/>
        <v>23241709.072999999</v>
      </c>
      <c r="H43" s="73">
        <v>1050000</v>
      </c>
      <c r="I43" s="40">
        <v>1155000</v>
      </c>
      <c r="J43" s="67"/>
      <c r="K43" s="11">
        <f t="shared" si="0"/>
        <v>2205000</v>
      </c>
      <c r="L43" s="2">
        <f t="shared" si="1"/>
        <v>405000</v>
      </c>
      <c r="M43" s="141">
        <f t="shared" si="3"/>
        <v>360000</v>
      </c>
      <c r="N43" s="127" t="s">
        <v>163</v>
      </c>
    </row>
    <row r="44" spans="1:14" x14ac:dyDescent="0.25">
      <c r="A44" s="10">
        <v>44059</v>
      </c>
      <c r="B44" s="22"/>
      <c r="C44" s="1" t="s">
        <v>66</v>
      </c>
      <c r="D44" s="1" t="s">
        <v>41</v>
      </c>
      <c r="E44" s="11"/>
      <c r="F44" s="11">
        <v>1700000</v>
      </c>
      <c r="G44" s="2">
        <f t="shared" si="2"/>
        <v>21541709.072999999</v>
      </c>
      <c r="H44" s="73">
        <v>502000</v>
      </c>
      <c r="I44" s="40">
        <v>1543000</v>
      </c>
      <c r="J44" s="67"/>
      <c r="K44" s="11">
        <f t="shared" si="0"/>
        <v>2045000</v>
      </c>
      <c r="L44" s="2">
        <f t="shared" si="1"/>
        <v>345000</v>
      </c>
      <c r="M44" s="141">
        <f t="shared" si="3"/>
        <v>340000</v>
      </c>
    </row>
    <row r="45" spans="1:14" x14ac:dyDescent="0.25">
      <c r="A45" s="10">
        <v>44076</v>
      </c>
      <c r="B45" s="22"/>
      <c r="C45" s="1" t="s">
        <v>66</v>
      </c>
      <c r="D45" s="1" t="s">
        <v>77</v>
      </c>
      <c r="E45" s="11"/>
      <c r="F45" s="11">
        <v>2700000</v>
      </c>
      <c r="G45" s="2">
        <f t="shared" si="2"/>
        <v>18841709.072999999</v>
      </c>
      <c r="H45" s="73">
        <v>705000</v>
      </c>
      <c r="I45" s="40">
        <v>2480000</v>
      </c>
      <c r="J45" s="67"/>
      <c r="K45" s="11">
        <f t="shared" si="0"/>
        <v>3185000</v>
      </c>
      <c r="L45" s="2">
        <f t="shared" si="1"/>
        <v>485000</v>
      </c>
      <c r="M45" s="141">
        <f t="shared" si="3"/>
        <v>540000</v>
      </c>
    </row>
    <row r="46" spans="1:14" x14ac:dyDescent="0.25">
      <c r="A46" s="10">
        <v>44090</v>
      </c>
      <c r="B46" s="22"/>
      <c r="C46" s="1" t="s">
        <v>35</v>
      </c>
      <c r="D46" s="1"/>
      <c r="E46" s="11">
        <v>10451504</v>
      </c>
      <c r="F46" s="11"/>
      <c r="G46" s="2">
        <f t="shared" si="2"/>
        <v>29293213.072999999</v>
      </c>
      <c r="H46" s="73"/>
      <c r="I46" s="40"/>
      <c r="J46" s="67"/>
      <c r="K46" s="11">
        <f t="shared" si="0"/>
        <v>0</v>
      </c>
      <c r="L46" s="2">
        <f t="shared" si="1"/>
        <v>0</v>
      </c>
      <c r="M46" s="141">
        <f t="shared" si="3"/>
        <v>0</v>
      </c>
    </row>
    <row r="47" spans="1:14" x14ac:dyDescent="0.25">
      <c r="A47" s="10">
        <v>44098</v>
      </c>
      <c r="B47" s="22"/>
      <c r="C47" s="1" t="s">
        <v>35</v>
      </c>
      <c r="D47" s="1"/>
      <c r="E47" s="11">
        <v>10451505</v>
      </c>
      <c r="F47" s="11"/>
      <c r="G47" s="2">
        <f t="shared" si="2"/>
        <v>39744718.072999999</v>
      </c>
      <c r="H47" s="73"/>
      <c r="I47" s="40"/>
      <c r="J47" s="67"/>
      <c r="K47" s="11">
        <f t="shared" si="0"/>
        <v>0</v>
      </c>
      <c r="L47" s="2">
        <f t="shared" si="1"/>
        <v>0</v>
      </c>
      <c r="M47" s="141">
        <f t="shared" si="3"/>
        <v>0</v>
      </c>
    </row>
    <row r="48" spans="1:14" x14ac:dyDescent="0.25">
      <c r="A48" s="10">
        <v>44098</v>
      </c>
      <c r="B48" s="22"/>
      <c r="C48" s="1" t="s">
        <v>36</v>
      </c>
      <c r="D48" s="1" t="s">
        <v>248</v>
      </c>
      <c r="E48" s="11"/>
      <c r="F48" s="11">
        <v>250000</v>
      </c>
      <c r="G48" s="2">
        <f t="shared" si="2"/>
        <v>39494718.072999999</v>
      </c>
      <c r="H48" s="73">
        <v>60000</v>
      </c>
      <c r="I48" s="40">
        <v>240000</v>
      </c>
      <c r="J48" s="67"/>
      <c r="K48" s="11">
        <f t="shared" si="0"/>
        <v>300000</v>
      </c>
      <c r="L48" s="2">
        <f t="shared" si="1"/>
        <v>50000</v>
      </c>
      <c r="M48" s="141">
        <f t="shared" si="3"/>
        <v>50000</v>
      </c>
    </row>
    <row r="49" spans="1:13" x14ac:dyDescent="0.25">
      <c r="A49" s="10">
        <v>44100</v>
      </c>
      <c r="B49" s="22"/>
      <c r="C49" s="1" t="s">
        <v>66</v>
      </c>
      <c r="D49" s="1" t="s">
        <v>51</v>
      </c>
      <c r="E49" s="11"/>
      <c r="F49" s="11">
        <v>3550000</v>
      </c>
      <c r="G49" s="2">
        <f t="shared" si="2"/>
        <v>35944718.072999999</v>
      </c>
      <c r="H49" s="73">
        <v>1381000</v>
      </c>
      <c r="I49" s="40">
        <v>2760000</v>
      </c>
      <c r="J49" s="67"/>
      <c r="K49" s="11">
        <f t="shared" si="0"/>
        <v>4141000</v>
      </c>
      <c r="L49" s="2">
        <f t="shared" si="1"/>
        <v>591000</v>
      </c>
      <c r="M49" s="141">
        <f t="shared" si="3"/>
        <v>710000</v>
      </c>
    </row>
    <row r="50" spans="1:13" x14ac:dyDescent="0.25">
      <c r="A50" s="10"/>
      <c r="B50" s="22"/>
      <c r="C50" s="1"/>
      <c r="D50" s="1"/>
      <c r="E50" s="11"/>
      <c r="F50" s="11">
        <v>2650000</v>
      </c>
      <c r="G50" s="2">
        <f t="shared" si="2"/>
        <v>33294718.072999999</v>
      </c>
      <c r="H50" s="73">
        <v>661000</v>
      </c>
      <c r="I50" s="40">
        <v>2520000</v>
      </c>
      <c r="J50" s="67"/>
      <c r="K50" s="11">
        <f t="shared" si="0"/>
        <v>3181000</v>
      </c>
      <c r="L50" s="2">
        <f t="shared" si="1"/>
        <v>531000</v>
      </c>
      <c r="M50" s="141">
        <f t="shared" si="3"/>
        <v>530000</v>
      </c>
    </row>
    <row r="51" spans="1:13" x14ac:dyDescent="0.25">
      <c r="A51" s="10"/>
      <c r="B51" s="22"/>
      <c r="C51" s="1"/>
      <c r="D51" s="1"/>
      <c r="E51" s="11"/>
      <c r="F51" s="11"/>
      <c r="G51" s="2">
        <f t="shared" si="2"/>
        <v>33294718.072999999</v>
      </c>
      <c r="H51" s="73"/>
      <c r="I51" s="40"/>
      <c r="J51" s="67"/>
      <c r="K51" s="11">
        <f t="shared" si="0"/>
        <v>0</v>
      </c>
      <c r="L51" s="2">
        <f t="shared" si="1"/>
        <v>0</v>
      </c>
      <c r="M51" s="141">
        <f t="shared" si="3"/>
        <v>0</v>
      </c>
    </row>
    <row r="52" spans="1:13" x14ac:dyDescent="0.25">
      <c r="A52" s="10"/>
      <c r="B52" s="22"/>
      <c r="C52" s="1"/>
      <c r="D52" s="1"/>
      <c r="E52" s="11"/>
      <c r="F52" s="11"/>
      <c r="G52" s="2">
        <f t="shared" si="2"/>
        <v>33294718.072999999</v>
      </c>
      <c r="H52" s="73"/>
      <c r="I52" s="40"/>
      <c r="J52" s="67"/>
      <c r="K52" s="11">
        <f t="shared" si="0"/>
        <v>0</v>
      </c>
      <c r="L52" s="2">
        <f t="shared" si="1"/>
        <v>0</v>
      </c>
      <c r="M52" s="141">
        <f t="shared" si="3"/>
        <v>0</v>
      </c>
    </row>
    <row r="53" spans="1:13" x14ac:dyDescent="0.25">
      <c r="A53" s="10"/>
      <c r="B53" s="22"/>
      <c r="C53" s="1"/>
      <c r="D53" s="1"/>
      <c r="E53" s="11"/>
      <c r="F53" s="11"/>
      <c r="G53" s="2">
        <f t="shared" si="2"/>
        <v>33294718.072999999</v>
      </c>
      <c r="H53" s="73"/>
      <c r="I53" s="40"/>
      <c r="J53" s="67"/>
      <c r="K53" s="11">
        <f t="shared" si="0"/>
        <v>0</v>
      </c>
      <c r="L53" s="2">
        <f t="shared" si="1"/>
        <v>0</v>
      </c>
      <c r="M53" s="141">
        <f t="shared" si="3"/>
        <v>0</v>
      </c>
    </row>
    <row r="54" spans="1:13" x14ac:dyDescent="0.25">
      <c r="A54" s="10"/>
      <c r="B54" s="22"/>
      <c r="C54" s="1"/>
      <c r="D54" s="1"/>
      <c r="E54" s="11"/>
      <c r="F54" s="11"/>
      <c r="G54" s="2">
        <f t="shared" si="2"/>
        <v>33294718.072999999</v>
      </c>
      <c r="H54" s="73"/>
      <c r="I54" s="40"/>
      <c r="J54" s="67"/>
      <c r="K54" s="11">
        <f t="shared" si="0"/>
        <v>0</v>
      </c>
      <c r="L54" s="2">
        <f t="shared" si="1"/>
        <v>0</v>
      </c>
      <c r="M54" s="141">
        <f t="shared" si="3"/>
        <v>0</v>
      </c>
    </row>
    <row r="55" spans="1:13" x14ac:dyDescent="0.25">
      <c r="A55" s="16"/>
      <c r="B55" s="23"/>
      <c r="C55" s="17"/>
      <c r="D55" s="17"/>
      <c r="E55" s="18"/>
      <c r="F55" s="18"/>
      <c r="G55" s="19">
        <f t="shared" si="2"/>
        <v>33294718.072999999</v>
      </c>
      <c r="H55" s="74"/>
      <c r="I55" s="75"/>
      <c r="J55" s="67"/>
      <c r="K55" s="11">
        <f t="shared" si="0"/>
        <v>0</v>
      </c>
      <c r="L55" s="2">
        <f t="shared" si="1"/>
        <v>0</v>
      </c>
      <c r="M55" s="141">
        <f t="shared" si="3"/>
        <v>0</v>
      </c>
    </row>
    <row r="56" spans="1:13" x14ac:dyDescent="0.25">
      <c r="A56" s="10"/>
      <c r="B56" s="22"/>
      <c r="C56" s="1"/>
      <c r="D56" s="1"/>
      <c r="E56" s="11"/>
      <c r="F56" s="11"/>
      <c r="G56" s="2">
        <f t="shared" si="2"/>
        <v>33294718.072999999</v>
      </c>
      <c r="H56" s="73"/>
      <c r="I56" s="40"/>
      <c r="J56" s="67"/>
      <c r="K56" s="11">
        <f t="shared" si="0"/>
        <v>0</v>
      </c>
      <c r="L56" s="2">
        <f t="shared" si="1"/>
        <v>0</v>
      </c>
      <c r="M56" s="141">
        <f t="shared" si="3"/>
        <v>0</v>
      </c>
    </row>
    <row r="57" spans="1:13" x14ac:dyDescent="0.25">
      <c r="A57" s="10"/>
      <c r="B57" s="22"/>
      <c r="C57" s="1"/>
      <c r="D57" s="1"/>
      <c r="E57" s="11"/>
      <c r="F57" s="11"/>
      <c r="G57" s="2">
        <f t="shared" si="2"/>
        <v>33294718.072999999</v>
      </c>
      <c r="H57" s="73"/>
      <c r="I57" s="40"/>
      <c r="J57" s="67"/>
      <c r="K57" s="11">
        <f t="shared" si="0"/>
        <v>0</v>
      </c>
      <c r="L57" s="2">
        <f t="shared" si="1"/>
        <v>0</v>
      </c>
      <c r="M57" s="141">
        <f t="shared" si="3"/>
        <v>0</v>
      </c>
    </row>
    <row r="58" spans="1:13" x14ac:dyDescent="0.25">
      <c r="A58" s="10"/>
      <c r="B58" s="22"/>
      <c r="C58" s="1"/>
      <c r="D58" s="1"/>
      <c r="E58" s="11"/>
      <c r="F58" s="11"/>
      <c r="G58" s="2">
        <f t="shared" si="2"/>
        <v>33294718.072999999</v>
      </c>
      <c r="H58" s="73"/>
      <c r="I58" s="40"/>
      <c r="J58" s="67"/>
      <c r="K58" s="11">
        <f t="shared" si="0"/>
        <v>0</v>
      </c>
      <c r="L58" s="2">
        <f t="shared" si="1"/>
        <v>0</v>
      </c>
      <c r="M58" s="141">
        <f t="shared" si="3"/>
        <v>0</v>
      </c>
    </row>
    <row r="59" spans="1:13" x14ac:dyDescent="0.25">
      <c r="A59" s="10"/>
      <c r="B59" s="22"/>
      <c r="C59" s="1"/>
      <c r="D59" s="1"/>
      <c r="E59" s="11"/>
      <c r="F59" s="11"/>
      <c r="G59" s="2">
        <f t="shared" si="2"/>
        <v>33294718.072999999</v>
      </c>
      <c r="H59" s="73"/>
      <c r="I59" s="40"/>
      <c r="J59" s="67"/>
      <c r="K59" s="11">
        <f t="shared" si="0"/>
        <v>0</v>
      </c>
      <c r="L59" s="2">
        <f t="shared" si="1"/>
        <v>0</v>
      </c>
      <c r="M59" s="141">
        <f t="shared" si="3"/>
        <v>0</v>
      </c>
    </row>
    <row r="60" spans="1:13" x14ac:dyDescent="0.25">
      <c r="A60" s="10"/>
      <c r="B60" s="22"/>
      <c r="C60" s="1"/>
      <c r="D60" s="1"/>
      <c r="E60" s="11"/>
      <c r="F60" s="11"/>
      <c r="G60" s="2">
        <f t="shared" si="2"/>
        <v>33294718.072999999</v>
      </c>
      <c r="H60" s="73"/>
      <c r="I60" s="40"/>
      <c r="J60" s="67"/>
      <c r="K60" s="11">
        <f t="shared" si="0"/>
        <v>0</v>
      </c>
      <c r="L60" s="2">
        <f t="shared" si="1"/>
        <v>0</v>
      </c>
      <c r="M60" s="141">
        <f t="shared" si="3"/>
        <v>0</v>
      </c>
    </row>
    <row r="61" spans="1:13" x14ac:dyDescent="0.25">
      <c r="A61" s="10"/>
      <c r="B61" s="22"/>
      <c r="C61" s="1"/>
      <c r="D61" s="1"/>
      <c r="E61" s="11"/>
      <c r="F61" s="11"/>
      <c r="G61" s="2">
        <f t="shared" si="2"/>
        <v>33294718.072999999</v>
      </c>
      <c r="H61" s="73"/>
      <c r="I61" s="40"/>
      <c r="J61" s="67"/>
      <c r="K61" s="11">
        <f t="shared" si="0"/>
        <v>0</v>
      </c>
      <c r="L61" s="2">
        <f t="shared" si="1"/>
        <v>0</v>
      </c>
      <c r="M61" s="141">
        <f t="shared" si="3"/>
        <v>0</v>
      </c>
    </row>
    <row r="62" spans="1:13" x14ac:dyDescent="0.25">
      <c r="A62" s="16"/>
      <c r="B62" s="23"/>
      <c r="C62" s="17"/>
      <c r="D62" s="17"/>
      <c r="E62" s="18"/>
      <c r="F62" s="18"/>
      <c r="G62" s="19">
        <f t="shared" si="2"/>
        <v>33294718.072999999</v>
      </c>
      <c r="H62" s="74"/>
      <c r="I62" s="75"/>
      <c r="J62" s="67"/>
      <c r="K62" s="11">
        <f t="shared" si="0"/>
        <v>0</v>
      </c>
      <c r="L62" s="2">
        <f t="shared" si="1"/>
        <v>0</v>
      </c>
      <c r="M62" s="141">
        <f t="shared" si="3"/>
        <v>0</v>
      </c>
    </row>
    <row r="63" spans="1:13" x14ac:dyDescent="0.25">
      <c r="A63" s="10"/>
      <c r="B63" s="22"/>
      <c r="C63" s="1"/>
      <c r="D63" s="1"/>
      <c r="E63" s="11"/>
      <c r="F63" s="11"/>
      <c r="G63" s="2">
        <f t="shared" si="2"/>
        <v>33294718.072999999</v>
      </c>
      <c r="H63" s="73"/>
      <c r="I63" s="40"/>
      <c r="J63" s="67"/>
      <c r="K63" s="11">
        <f t="shared" si="0"/>
        <v>0</v>
      </c>
      <c r="L63" s="2">
        <f t="shared" si="1"/>
        <v>0</v>
      </c>
      <c r="M63" s="141">
        <f t="shared" si="3"/>
        <v>0</v>
      </c>
    </row>
    <row r="64" spans="1:13" x14ac:dyDescent="0.25">
      <c r="A64" s="10"/>
      <c r="B64" s="22"/>
      <c r="C64" s="1"/>
      <c r="D64" s="1"/>
      <c r="E64" s="11"/>
      <c r="F64" s="11"/>
      <c r="G64" s="2">
        <f t="shared" si="2"/>
        <v>33294718.072999999</v>
      </c>
      <c r="H64" s="73"/>
      <c r="I64" s="40"/>
      <c r="J64" s="67"/>
      <c r="K64" s="11">
        <f t="shared" si="0"/>
        <v>0</v>
      </c>
      <c r="L64" s="2">
        <f t="shared" si="1"/>
        <v>0</v>
      </c>
      <c r="M64" s="141">
        <f t="shared" si="3"/>
        <v>0</v>
      </c>
    </row>
    <row r="65" spans="1:13" x14ac:dyDescent="0.25">
      <c r="A65" s="10"/>
      <c r="B65" s="22"/>
      <c r="C65" s="1"/>
      <c r="D65" s="1"/>
      <c r="E65" s="11"/>
      <c r="F65" s="11"/>
      <c r="G65" s="2">
        <f t="shared" si="2"/>
        <v>33294718.072999999</v>
      </c>
      <c r="H65" s="73"/>
      <c r="I65" s="40"/>
      <c r="J65" s="67"/>
      <c r="K65" s="11">
        <f t="shared" si="0"/>
        <v>0</v>
      </c>
      <c r="L65" s="2">
        <f t="shared" si="1"/>
        <v>0</v>
      </c>
      <c r="M65" s="141">
        <f t="shared" si="3"/>
        <v>0</v>
      </c>
    </row>
    <row r="66" spans="1:13" x14ac:dyDescent="0.25">
      <c r="A66" s="10"/>
      <c r="B66" s="22"/>
      <c r="C66" s="1"/>
      <c r="D66" s="1"/>
      <c r="E66" s="11"/>
      <c r="F66" s="11"/>
      <c r="G66" s="2">
        <f t="shared" si="2"/>
        <v>33294718.072999999</v>
      </c>
      <c r="H66" s="73"/>
      <c r="I66" s="40"/>
      <c r="J66" s="67"/>
      <c r="K66" s="11">
        <f t="shared" si="0"/>
        <v>0</v>
      </c>
      <c r="L66" s="2">
        <f t="shared" si="1"/>
        <v>0</v>
      </c>
      <c r="M66" s="141">
        <f t="shared" si="3"/>
        <v>0</v>
      </c>
    </row>
    <row r="67" spans="1:13" x14ac:dyDescent="0.25">
      <c r="A67" s="10"/>
      <c r="B67" s="22"/>
      <c r="C67" s="1"/>
      <c r="D67" s="1"/>
      <c r="E67" s="11"/>
      <c r="F67" s="11"/>
      <c r="G67" s="2">
        <f t="shared" si="2"/>
        <v>33294718.072999999</v>
      </c>
      <c r="H67" s="73"/>
      <c r="I67" s="40"/>
      <c r="J67" s="67"/>
      <c r="K67" s="11">
        <f t="shared" si="0"/>
        <v>0</v>
      </c>
      <c r="L67" s="2">
        <f t="shared" si="1"/>
        <v>0</v>
      </c>
      <c r="M67" s="141">
        <f t="shared" si="3"/>
        <v>0</v>
      </c>
    </row>
    <row r="68" spans="1:13" x14ac:dyDescent="0.25">
      <c r="A68" s="34"/>
      <c r="B68" s="35"/>
      <c r="C68" s="36"/>
      <c r="D68" s="36"/>
      <c r="E68" s="37"/>
      <c r="F68" s="37"/>
      <c r="G68" s="38">
        <f t="shared" si="2"/>
        <v>33294718.072999999</v>
      </c>
      <c r="H68" s="72"/>
      <c r="I68" s="53"/>
      <c r="J68" s="67"/>
      <c r="K68" s="11">
        <f t="shared" si="0"/>
        <v>0</v>
      </c>
      <c r="L68" s="2">
        <f t="shared" si="1"/>
        <v>0</v>
      </c>
      <c r="M68" s="141">
        <f t="shared" si="3"/>
        <v>0</v>
      </c>
    </row>
    <row r="69" spans="1:13" x14ac:dyDescent="0.25">
      <c r="A69" s="34"/>
      <c r="B69" s="22"/>
      <c r="C69" s="1"/>
      <c r="D69" s="1"/>
      <c r="E69" s="37"/>
      <c r="F69" s="37"/>
      <c r="G69" s="38">
        <f t="shared" si="2"/>
        <v>33294718.072999999</v>
      </c>
      <c r="H69" s="72"/>
      <c r="I69" s="53"/>
      <c r="J69" s="67"/>
      <c r="K69" s="11">
        <f t="shared" si="0"/>
        <v>0</v>
      </c>
      <c r="L69" s="2">
        <f t="shared" si="1"/>
        <v>0</v>
      </c>
      <c r="M69" s="141">
        <f t="shared" si="3"/>
        <v>0</v>
      </c>
    </row>
    <row r="70" spans="1:13" x14ac:dyDescent="0.25">
      <c r="A70" s="10"/>
      <c r="B70" s="22"/>
      <c r="C70" s="1"/>
      <c r="D70" s="1"/>
      <c r="E70" s="11"/>
      <c r="F70" s="11"/>
      <c r="G70" s="2">
        <f t="shared" si="2"/>
        <v>33294718.072999999</v>
      </c>
      <c r="H70" s="73"/>
      <c r="I70" s="40"/>
      <c r="J70" s="67"/>
      <c r="K70" s="11">
        <f t="shared" ref="K70:K80" si="4">H70+I70-J70</f>
        <v>0</v>
      </c>
      <c r="L70" s="2">
        <f t="shared" ref="L70:L80" si="5">H70+I70+J70-F70</f>
        <v>0</v>
      </c>
      <c r="M70" s="141">
        <f t="shared" si="3"/>
        <v>0</v>
      </c>
    </row>
    <row r="71" spans="1:13" x14ac:dyDescent="0.25">
      <c r="A71" s="10"/>
      <c r="B71" s="22"/>
      <c r="C71" s="1"/>
      <c r="D71" s="1"/>
      <c r="E71" s="11"/>
      <c r="F71" s="11"/>
      <c r="G71" s="2">
        <f t="shared" ref="G71:G80" si="6">G70+E71-F71</f>
        <v>33294718.072999999</v>
      </c>
      <c r="H71" s="73"/>
      <c r="I71" s="40"/>
      <c r="J71" s="67"/>
      <c r="K71" s="11">
        <f t="shared" si="4"/>
        <v>0</v>
      </c>
      <c r="L71" s="2">
        <f t="shared" si="5"/>
        <v>0</v>
      </c>
      <c r="M71" s="141">
        <f t="shared" si="3"/>
        <v>0</v>
      </c>
    </row>
    <row r="72" spans="1:13" x14ac:dyDescent="0.25">
      <c r="A72" s="10"/>
      <c r="B72" s="22"/>
      <c r="C72" s="1"/>
      <c r="D72" s="1"/>
      <c r="E72" s="11"/>
      <c r="F72" s="11"/>
      <c r="G72" s="2">
        <f t="shared" si="6"/>
        <v>33294718.072999999</v>
      </c>
      <c r="H72" s="73"/>
      <c r="I72" s="40"/>
      <c r="J72" s="67"/>
      <c r="K72" s="11">
        <f t="shared" si="4"/>
        <v>0</v>
      </c>
      <c r="L72" s="2">
        <f t="shared" si="5"/>
        <v>0</v>
      </c>
      <c r="M72" s="141">
        <f t="shared" si="3"/>
        <v>0</v>
      </c>
    </row>
    <row r="73" spans="1:13" x14ac:dyDescent="0.25">
      <c r="A73" s="10"/>
      <c r="B73" s="22"/>
      <c r="C73" s="1"/>
      <c r="D73" s="1"/>
      <c r="E73" s="11"/>
      <c r="F73" s="11"/>
      <c r="G73" s="2">
        <f t="shared" si="6"/>
        <v>33294718.072999999</v>
      </c>
      <c r="H73" s="73"/>
      <c r="I73" s="40"/>
      <c r="J73" s="67"/>
      <c r="K73" s="11">
        <f t="shared" si="4"/>
        <v>0</v>
      </c>
      <c r="L73" s="2">
        <f t="shared" si="5"/>
        <v>0</v>
      </c>
      <c r="M73" s="141">
        <f t="shared" si="3"/>
        <v>0</v>
      </c>
    </row>
    <row r="74" spans="1:13" x14ac:dyDescent="0.25">
      <c r="A74" s="10"/>
      <c r="B74" s="22"/>
      <c r="C74" s="1"/>
      <c r="D74" s="1"/>
      <c r="E74" s="11"/>
      <c r="F74" s="11"/>
      <c r="G74" s="2">
        <f t="shared" si="6"/>
        <v>33294718.072999999</v>
      </c>
      <c r="H74" s="73"/>
      <c r="I74" s="40"/>
      <c r="J74" s="67"/>
      <c r="K74" s="11">
        <f t="shared" si="4"/>
        <v>0</v>
      </c>
      <c r="L74" s="2">
        <f t="shared" si="5"/>
        <v>0</v>
      </c>
      <c r="M74" s="141">
        <f t="shared" ref="M74:M80" si="7">F74*0.2</f>
        <v>0</v>
      </c>
    </row>
    <row r="75" spans="1:13" x14ac:dyDescent="0.25">
      <c r="A75" s="10"/>
      <c r="B75" s="22"/>
      <c r="C75" s="1"/>
      <c r="D75" s="1"/>
      <c r="E75" s="11"/>
      <c r="F75" s="11"/>
      <c r="G75" s="2">
        <f t="shared" si="6"/>
        <v>33294718.072999999</v>
      </c>
      <c r="H75" s="73"/>
      <c r="I75" s="40"/>
      <c r="J75" s="67"/>
      <c r="K75" s="11">
        <f t="shared" si="4"/>
        <v>0</v>
      </c>
      <c r="L75" s="2">
        <f t="shared" si="5"/>
        <v>0</v>
      </c>
      <c r="M75" s="141">
        <f t="shared" si="7"/>
        <v>0</v>
      </c>
    </row>
    <row r="76" spans="1:13" x14ac:dyDescent="0.25">
      <c r="A76" s="10"/>
      <c r="B76" s="22"/>
      <c r="C76" s="1"/>
      <c r="D76" s="1"/>
      <c r="E76" s="11"/>
      <c r="F76" s="11"/>
      <c r="G76" s="2">
        <f t="shared" si="6"/>
        <v>33294718.072999999</v>
      </c>
      <c r="H76" s="73"/>
      <c r="I76" s="40"/>
      <c r="J76" s="67"/>
      <c r="K76" s="11">
        <f t="shared" si="4"/>
        <v>0</v>
      </c>
      <c r="L76" s="2">
        <f t="shared" si="5"/>
        <v>0</v>
      </c>
      <c r="M76" s="141">
        <f t="shared" si="7"/>
        <v>0</v>
      </c>
    </row>
    <row r="77" spans="1:13" x14ac:dyDescent="0.25">
      <c r="A77" s="10"/>
      <c r="B77" s="22"/>
      <c r="C77" s="1"/>
      <c r="D77" s="1"/>
      <c r="E77" s="11"/>
      <c r="F77" s="11"/>
      <c r="G77" s="2">
        <f t="shared" si="6"/>
        <v>33294718.072999999</v>
      </c>
      <c r="H77" s="73"/>
      <c r="I77" s="40"/>
      <c r="J77" s="67"/>
      <c r="K77" s="11">
        <f t="shared" si="4"/>
        <v>0</v>
      </c>
      <c r="L77" s="2">
        <f t="shared" si="5"/>
        <v>0</v>
      </c>
      <c r="M77" s="141">
        <f t="shared" si="7"/>
        <v>0</v>
      </c>
    </row>
    <row r="78" spans="1:13" x14ac:dyDescent="0.25">
      <c r="A78" s="10"/>
      <c r="B78" s="22"/>
      <c r="C78" s="1"/>
      <c r="D78" s="1"/>
      <c r="E78" s="11"/>
      <c r="F78" s="11"/>
      <c r="G78" s="2">
        <f t="shared" si="6"/>
        <v>33294718.072999999</v>
      </c>
      <c r="H78" s="73"/>
      <c r="I78" s="40"/>
      <c r="J78" s="67"/>
      <c r="K78" s="11">
        <f t="shared" si="4"/>
        <v>0</v>
      </c>
      <c r="L78" s="2">
        <f t="shared" si="5"/>
        <v>0</v>
      </c>
      <c r="M78" s="141">
        <f t="shared" si="7"/>
        <v>0</v>
      </c>
    </row>
    <row r="79" spans="1:13" x14ac:dyDescent="0.25">
      <c r="A79" s="10"/>
      <c r="B79" s="22"/>
      <c r="C79" s="1"/>
      <c r="D79" s="1"/>
      <c r="E79" s="11"/>
      <c r="F79" s="11"/>
      <c r="G79" s="2">
        <f t="shared" si="6"/>
        <v>33294718.072999999</v>
      </c>
      <c r="H79" s="73"/>
      <c r="I79" s="40"/>
      <c r="J79" s="67"/>
      <c r="K79" s="11">
        <f t="shared" si="4"/>
        <v>0</v>
      </c>
      <c r="L79" s="2">
        <f t="shared" si="5"/>
        <v>0</v>
      </c>
      <c r="M79" s="141">
        <f t="shared" si="7"/>
        <v>0</v>
      </c>
    </row>
    <row r="80" spans="1:13" x14ac:dyDescent="0.25">
      <c r="A80" s="10"/>
      <c r="B80" s="22"/>
      <c r="C80" s="1"/>
      <c r="D80" s="1"/>
      <c r="E80" s="11"/>
      <c r="F80" s="11"/>
      <c r="G80" s="2">
        <f t="shared" si="6"/>
        <v>33294718.072999999</v>
      </c>
      <c r="H80" s="73"/>
      <c r="I80" s="40"/>
      <c r="J80" s="67"/>
      <c r="K80" s="11">
        <f t="shared" si="4"/>
        <v>0</v>
      </c>
      <c r="L80" s="2">
        <f t="shared" si="5"/>
        <v>0</v>
      </c>
      <c r="M80" s="141">
        <f t="shared" si="7"/>
        <v>0</v>
      </c>
    </row>
    <row r="81" spans="14:14" x14ac:dyDescent="0.25">
      <c r="N81" s="131"/>
    </row>
    <row r="82" spans="14:14" x14ac:dyDescent="0.25">
      <c r="N82" s="131"/>
    </row>
    <row r="83" spans="14:14" x14ac:dyDescent="0.25">
      <c r="N83" s="131"/>
    </row>
    <row r="84" spans="14:14" x14ac:dyDescent="0.25">
      <c r="N84" s="131"/>
    </row>
    <row r="85" spans="14:14" x14ac:dyDescent="0.25">
      <c r="N85" s="131"/>
    </row>
    <row r="86" spans="14:14" x14ac:dyDescent="0.25">
      <c r="N86" s="131"/>
    </row>
    <row r="87" spans="14:14" x14ac:dyDescent="0.25">
      <c r="N87" s="131"/>
    </row>
    <row r="88" spans="14:14" x14ac:dyDescent="0.25">
      <c r="N88" s="131"/>
    </row>
    <row r="89" spans="14:14" x14ac:dyDescent="0.25">
      <c r="N89" s="131"/>
    </row>
    <row r="90" spans="14:14" x14ac:dyDescent="0.25">
      <c r="N90" s="131"/>
    </row>
    <row r="91" spans="14:14" x14ac:dyDescent="0.25">
      <c r="N91" s="131"/>
    </row>
    <row r="92" spans="14:14" x14ac:dyDescent="0.25">
      <c r="N92" s="131"/>
    </row>
    <row r="93" spans="14:14" x14ac:dyDescent="0.25">
      <c r="N93" s="131"/>
    </row>
    <row r="94" spans="14:14" x14ac:dyDescent="0.25">
      <c r="N94" s="131"/>
    </row>
    <row r="95" spans="14:14" x14ac:dyDescent="0.25">
      <c r="N95" s="131"/>
    </row>
    <row r="96" spans="14:14" x14ac:dyDescent="0.25">
      <c r="N96" s="131"/>
    </row>
    <row r="97" spans="14:14" x14ac:dyDescent="0.25">
      <c r="N97" s="131"/>
    </row>
    <row r="98" spans="14:14" x14ac:dyDescent="0.25">
      <c r="N98" s="131"/>
    </row>
    <row r="99" spans="14:14" x14ac:dyDescent="0.25">
      <c r="N99" s="131"/>
    </row>
    <row r="100" spans="14:14" x14ac:dyDescent="0.25">
      <c r="N100" s="131"/>
    </row>
    <row r="101" spans="14:14" x14ac:dyDescent="0.25">
      <c r="N101" s="131"/>
    </row>
    <row r="102" spans="14:14" x14ac:dyDescent="0.25">
      <c r="N102" s="131"/>
    </row>
    <row r="103" spans="14:14" x14ac:dyDescent="0.25">
      <c r="N103" s="131"/>
    </row>
    <row r="104" spans="14:14" x14ac:dyDescent="0.25">
      <c r="N104" s="131"/>
    </row>
    <row r="105" spans="14:14" x14ac:dyDescent="0.25">
      <c r="N105" s="131"/>
    </row>
    <row r="106" spans="14:14" x14ac:dyDescent="0.25">
      <c r="N106" s="131"/>
    </row>
    <row r="107" spans="14:14" x14ac:dyDescent="0.25">
      <c r="N107" s="131"/>
    </row>
    <row r="108" spans="14:14" x14ac:dyDescent="0.25">
      <c r="N108" s="131"/>
    </row>
    <row r="109" spans="14:14" x14ac:dyDescent="0.25">
      <c r="N109" s="131"/>
    </row>
    <row r="110" spans="14:14" x14ac:dyDescent="0.25">
      <c r="N110" s="131"/>
    </row>
    <row r="111" spans="14:14" x14ac:dyDescent="0.25">
      <c r="N111" s="131"/>
    </row>
    <row r="112" spans="14:14" x14ac:dyDescent="0.25">
      <c r="N112" s="131"/>
    </row>
  </sheetData>
  <dataValidations count="1">
    <dataValidation type="list" allowBlank="1" showInputMessage="1" showErrorMessage="1" sqref="C5:C80" xr:uid="{F6942373-5EA9-4627-B470-D195777C5A7A}">
      <formula1>OPERACION</formula1>
    </dataValidation>
  </dataValidation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9551-BBCB-4A9E-93F1-7364F95EEEE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P80"/>
  <sheetViews>
    <sheetView topLeftCell="C1" workbookViewId="0">
      <selection activeCell="I5" sqref="I5:N66"/>
    </sheetView>
  </sheetViews>
  <sheetFormatPr baseColWidth="10" defaultRowHeight="15" x14ac:dyDescent="0.25"/>
  <cols>
    <col min="2" max="2" width="11.42578125" customWidth="1"/>
    <col min="3" max="3" width="15.7109375" customWidth="1"/>
    <col min="5" max="5" width="33.5703125" customWidth="1"/>
    <col min="8" max="8" width="13.140625" customWidth="1"/>
  </cols>
  <sheetData>
    <row r="1" spans="1:16" x14ac:dyDescent="0.25">
      <c r="A1" s="29">
        <v>4143192117</v>
      </c>
    </row>
    <row r="2" spans="1:16" x14ac:dyDescent="0.25">
      <c r="A2" s="4" t="s">
        <v>3</v>
      </c>
      <c r="B2" s="20">
        <v>8248.99</v>
      </c>
      <c r="F2" s="26" t="s">
        <v>9</v>
      </c>
      <c r="G2" s="27" t="s">
        <v>10</v>
      </c>
      <c r="H2" s="28" t="s">
        <v>13</v>
      </c>
      <c r="I2" s="28" t="s">
        <v>4</v>
      </c>
      <c r="J2" s="27" t="s">
        <v>8</v>
      </c>
      <c r="K2" s="27" t="s">
        <v>19</v>
      </c>
      <c r="L2" s="30" t="s">
        <v>12</v>
      </c>
      <c r="M2" s="24"/>
      <c r="N2" s="24"/>
      <c r="O2" s="13"/>
    </row>
    <row r="3" spans="1:16" x14ac:dyDescent="0.25">
      <c r="A3" s="4" t="s">
        <v>7</v>
      </c>
      <c r="B3" s="21">
        <v>1484.99</v>
      </c>
      <c r="C3" s="5"/>
      <c r="D3" s="5"/>
      <c r="E3" s="5"/>
      <c r="F3" s="3">
        <f>SUM(F5:F80)</f>
        <v>0</v>
      </c>
      <c r="G3" s="3">
        <f>SUM(G5:G80)</f>
        <v>0</v>
      </c>
      <c r="H3" s="3">
        <f>B2+F3-G3</f>
        <v>8248.99</v>
      </c>
      <c r="I3" s="15">
        <f>SUM(P5:P80)</f>
        <v>0</v>
      </c>
      <c r="J3" s="25">
        <f>SUM(I5:I80)</f>
        <v>0</v>
      </c>
      <c r="K3" s="33">
        <f>SUM(M5:M649)</f>
        <v>0</v>
      </c>
      <c r="L3" s="33">
        <f>SUM(N5:N80)</f>
        <v>0</v>
      </c>
      <c r="M3" s="13"/>
      <c r="N3" s="13"/>
      <c r="O3" s="13"/>
      <c r="P3" s="5"/>
    </row>
    <row r="4" spans="1:16" x14ac:dyDescent="0.25">
      <c r="A4" s="6" t="s">
        <v>0</v>
      </c>
      <c r="B4" s="6" t="s">
        <v>15</v>
      </c>
      <c r="C4" s="6" t="s">
        <v>16</v>
      </c>
      <c r="D4" s="6"/>
      <c r="E4" s="6" t="s">
        <v>14</v>
      </c>
      <c r="F4" s="7" t="s">
        <v>9</v>
      </c>
      <c r="G4" s="7" t="s">
        <v>10</v>
      </c>
      <c r="H4" s="12" t="s">
        <v>5</v>
      </c>
      <c r="I4" s="12" t="s">
        <v>8</v>
      </c>
      <c r="J4" s="7" t="s">
        <v>2</v>
      </c>
      <c r="K4" s="7" t="s">
        <v>11</v>
      </c>
      <c r="L4" s="7" t="s">
        <v>1</v>
      </c>
      <c r="M4" s="12" t="s">
        <v>6</v>
      </c>
      <c r="N4" s="12" t="s">
        <v>12</v>
      </c>
      <c r="O4" s="14" t="s">
        <v>13</v>
      </c>
      <c r="P4" s="8" t="s">
        <v>4</v>
      </c>
    </row>
    <row r="5" spans="1:16" x14ac:dyDescent="0.25">
      <c r="A5" s="10"/>
      <c r="B5" s="22"/>
      <c r="C5" s="1"/>
      <c r="D5" s="1"/>
      <c r="E5" s="1"/>
      <c r="F5" s="11"/>
      <c r="G5" s="11"/>
      <c r="H5" s="2">
        <f>B2+F5-G5</f>
        <v>8248.99</v>
      </c>
      <c r="I5" s="2"/>
      <c r="J5" s="1"/>
      <c r="K5" s="1"/>
      <c r="L5" s="1"/>
      <c r="M5" s="2"/>
      <c r="N5" s="2"/>
      <c r="O5" s="2">
        <f>I5+M5-N5</f>
        <v>0</v>
      </c>
      <c r="P5" s="25">
        <f>I5+M5+N5-G5</f>
        <v>0</v>
      </c>
    </row>
    <row r="6" spans="1:16" x14ac:dyDescent="0.25">
      <c r="A6" s="10"/>
      <c r="B6" s="22"/>
      <c r="C6" s="1"/>
      <c r="D6" s="1"/>
      <c r="E6" s="1"/>
      <c r="F6" s="11"/>
      <c r="G6" s="11"/>
      <c r="H6" s="2">
        <f>H5+F6-G6</f>
        <v>8248.99</v>
      </c>
      <c r="I6" s="2"/>
      <c r="J6" s="1"/>
      <c r="K6" s="1"/>
      <c r="L6" s="1"/>
      <c r="M6" s="2"/>
      <c r="N6" s="2"/>
      <c r="O6" s="2">
        <f>I6+M6-N6</f>
        <v>0</v>
      </c>
      <c r="P6" s="25">
        <f t="shared" ref="P6:P69" si="0">I6+M6+N6-G6</f>
        <v>0</v>
      </c>
    </row>
    <row r="7" spans="1:16" x14ac:dyDescent="0.25">
      <c r="A7" s="16"/>
      <c r="B7" s="23"/>
      <c r="C7" s="17"/>
      <c r="D7" s="17"/>
      <c r="E7" s="17"/>
      <c r="F7" s="18"/>
      <c r="G7" s="18"/>
      <c r="H7" s="19">
        <f t="shared" ref="H7:H70" si="1">H6+F7-G7</f>
        <v>8248.99</v>
      </c>
      <c r="I7" s="19"/>
      <c r="J7" s="17"/>
      <c r="K7" s="17"/>
      <c r="L7" s="17"/>
      <c r="M7" s="19"/>
      <c r="N7" s="19"/>
      <c r="O7" s="2">
        <f>I7+M7-N7</f>
        <v>0</v>
      </c>
      <c r="P7" s="25">
        <f t="shared" si="0"/>
        <v>0</v>
      </c>
    </row>
    <row r="8" spans="1:16" x14ac:dyDescent="0.25">
      <c r="A8" s="10"/>
      <c r="B8" s="22"/>
      <c r="C8" s="1"/>
      <c r="D8" s="1"/>
      <c r="E8" s="1"/>
      <c r="F8" s="11"/>
      <c r="G8" s="11"/>
      <c r="H8" s="2">
        <f t="shared" si="1"/>
        <v>8248.99</v>
      </c>
      <c r="I8" s="2"/>
      <c r="J8" s="1"/>
      <c r="K8" s="1"/>
      <c r="L8" s="1"/>
      <c r="M8" s="2"/>
      <c r="N8" s="2"/>
      <c r="O8" s="2">
        <f t="shared" ref="O8:O71" si="2">I8+M8-N8</f>
        <v>0</v>
      </c>
      <c r="P8" s="25">
        <f t="shared" si="0"/>
        <v>0</v>
      </c>
    </row>
    <row r="9" spans="1:16" x14ac:dyDescent="0.25">
      <c r="A9" s="10"/>
      <c r="B9" s="22"/>
      <c r="C9" s="1"/>
      <c r="D9" s="1"/>
      <c r="E9" s="1"/>
      <c r="F9" s="11"/>
      <c r="G9" s="11"/>
      <c r="H9" s="2">
        <f t="shared" si="1"/>
        <v>8248.99</v>
      </c>
      <c r="I9" s="2"/>
      <c r="J9" s="1"/>
      <c r="K9" s="1"/>
      <c r="L9" s="1"/>
      <c r="M9" s="2"/>
      <c r="N9" s="2"/>
      <c r="O9" s="2">
        <f t="shared" si="2"/>
        <v>0</v>
      </c>
      <c r="P9" s="25">
        <f t="shared" si="0"/>
        <v>0</v>
      </c>
    </row>
    <row r="10" spans="1:16" x14ac:dyDescent="0.25">
      <c r="A10" s="10"/>
      <c r="B10" s="22"/>
      <c r="C10" s="1"/>
      <c r="D10" s="1"/>
      <c r="E10" s="1"/>
      <c r="F10" s="11"/>
      <c r="G10" s="11"/>
      <c r="H10" s="2">
        <f t="shared" si="1"/>
        <v>8248.99</v>
      </c>
      <c r="I10" s="2"/>
      <c r="J10" s="1"/>
      <c r="K10" s="1"/>
      <c r="L10" s="1"/>
      <c r="M10" s="2"/>
      <c r="N10" s="2"/>
      <c r="O10" s="2">
        <f t="shared" si="2"/>
        <v>0</v>
      </c>
      <c r="P10" s="25">
        <f t="shared" si="0"/>
        <v>0</v>
      </c>
    </row>
    <row r="11" spans="1:16" x14ac:dyDescent="0.25">
      <c r="A11" s="10"/>
      <c r="B11" s="22"/>
      <c r="C11" s="1"/>
      <c r="D11" s="1"/>
      <c r="E11" s="1"/>
      <c r="F11" s="11"/>
      <c r="G11" s="11"/>
      <c r="H11" s="2">
        <f>H10+F11-G11</f>
        <v>8248.99</v>
      </c>
      <c r="I11" s="2"/>
      <c r="J11" s="1"/>
      <c r="K11" s="1"/>
      <c r="L11" s="1"/>
      <c r="M11" s="2"/>
      <c r="N11" s="2"/>
      <c r="O11" s="2">
        <f t="shared" si="2"/>
        <v>0</v>
      </c>
      <c r="P11" s="25">
        <f t="shared" si="0"/>
        <v>0</v>
      </c>
    </row>
    <row r="12" spans="1:16" x14ac:dyDescent="0.25">
      <c r="A12" s="10"/>
      <c r="B12" s="22"/>
      <c r="C12" s="1"/>
      <c r="D12" s="1"/>
      <c r="E12" s="1"/>
      <c r="F12" s="11"/>
      <c r="G12" s="11"/>
      <c r="H12" s="2">
        <f t="shared" si="1"/>
        <v>8248.99</v>
      </c>
      <c r="I12" s="2"/>
      <c r="J12" s="1"/>
      <c r="K12" s="1"/>
      <c r="L12" s="1"/>
      <c r="M12" s="2"/>
      <c r="N12" s="2"/>
      <c r="O12" s="2">
        <f t="shared" si="2"/>
        <v>0</v>
      </c>
      <c r="P12" s="25">
        <f t="shared" si="0"/>
        <v>0</v>
      </c>
    </row>
    <row r="13" spans="1:16" x14ac:dyDescent="0.25">
      <c r="A13" s="10"/>
      <c r="B13" s="22"/>
      <c r="C13" s="1"/>
      <c r="D13" s="1"/>
      <c r="E13" s="1"/>
      <c r="F13" s="11"/>
      <c r="G13" s="11"/>
      <c r="H13" s="2">
        <f t="shared" si="1"/>
        <v>8248.99</v>
      </c>
      <c r="I13" s="2"/>
      <c r="J13" s="1"/>
      <c r="K13" s="1"/>
      <c r="L13" s="1"/>
      <c r="M13" s="2"/>
      <c r="N13" s="2"/>
      <c r="O13" s="2">
        <f t="shared" si="2"/>
        <v>0</v>
      </c>
      <c r="P13" s="25">
        <f t="shared" si="0"/>
        <v>0</v>
      </c>
    </row>
    <row r="14" spans="1:16" x14ac:dyDescent="0.25">
      <c r="A14" s="10"/>
      <c r="B14" s="22"/>
      <c r="C14" s="1"/>
      <c r="D14" s="1"/>
      <c r="E14" s="1"/>
      <c r="F14" s="11"/>
      <c r="G14" s="11"/>
      <c r="H14" s="2">
        <f t="shared" si="1"/>
        <v>8248.99</v>
      </c>
      <c r="I14" s="2"/>
      <c r="J14" s="1"/>
      <c r="K14" s="1"/>
      <c r="L14" s="1"/>
      <c r="M14" s="2"/>
      <c r="N14" s="2"/>
      <c r="O14" s="2">
        <f t="shared" si="2"/>
        <v>0</v>
      </c>
      <c r="P14" s="25">
        <f t="shared" si="0"/>
        <v>0</v>
      </c>
    </row>
    <row r="15" spans="1:16" x14ac:dyDescent="0.25">
      <c r="A15" s="10"/>
      <c r="B15" s="22"/>
      <c r="C15" s="1"/>
      <c r="D15" s="1"/>
      <c r="E15" s="1"/>
      <c r="F15" s="11"/>
      <c r="G15" s="11"/>
      <c r="H15" s="2">
        <f t="shared" si="1"/>
        <v>8248.99</v>
      </c>
      <c r="I15" s="2"/>
      <c r="J15" s="1"/>
      <c r="K15" s="1"/>
      <c r="L15" s="1"/>
      <c r="M15" s="2"/>
      <c r="N15" s="2"/>
      <c r="O15" s="2">
        <f t="shared" si="2"/>
        <v>0</v>
      </c>
      <c r="P15" s="25">
        <f t="shared" si="0"/>
        <v>0</v>
      </c>
    </row>
    <row r="16" spans="1:16" x14ac:dyDescent="0.25">
      <c r="A16" s="10"/>
      <c r="B16" s="22"/>
      <c r="C16" s="1"/>
      <c r="D16" s="1"/>
      <c r="E16" s="1"/>
      <c r="F16" s="11"/>
      <c r="G16" s="11"/>
      <c r="H16" s="2">
        <f t="shared" si="1"/>
        <v>8248.99</v>
      </c>
      <c r="I16" s="2"/>
      <c r="J16" s="1"/>
      <c r="K16" s="1"/>
      <c r="L16" s="1"/>
      <c r="M16" s="2"/>
      <c r="N16" s="2"/>
      <c r="O16" s="2">
        <f t="shared" si="2"/>
        <v>0</v>
      </c>
      <c r="P16" s="25">
        <f t="shared" si="0"/>
        <v>0</v>
      </c>
    </row>
    <row r="17" spans="1:16" x14ac:dyDescent="0.25">
      <c r="A17" s="10"/>
      <c r="B17" s="22"/>
      <c r="C17" s="1"/>
      <c r="D17" s="1"/>
      <c r="E17" s="1"/>
      <c r="F17" s="11"/>
      <c r="G17" s="11"/>
      <c r="H17" s="2">
        <f t="shared" si="1"/>
        <v>8248.99</v>
      </c>
      <c r="I17" s="2"/>
      <c r="J17" s="1"/>
      <c r="K17" s="1"/>
      <c r="L17" s="1"/>
      <c r="M17" s="2"/>
      <c r="N17" s="2"/>
      <c r="O17" s="2">
        <f t="shared" si="2"/>
        <v>0</v>
      </c>
      <c r="P17" s="25">
        <f t="shared" si="0"/>
        <v>0</v>
      </c>
    </row>
    <row r="18" spans="1:16" x14ac:dyDescent="0.25">
      <c r="A18" s="10"/>
      <c r="B18" s="22"/>
      <c r="C18" s="1"/>
      <c r="D18" s="1"/>
      <c r="E18" s="1"/>
      <c r="F18" s="11"/>
      <c r="G18" s="11"/>
      <c r="H18" s="2">
        <f t="shared" si="1"/>
        <v>8248.99</v>
      </c>
      <c r="I18" s="2"/>
      <c r="J18" s="1"/>
      <c r="K18" s="1"/>
      <c r="L18" s="1"/>
      <c r="M18" s="2"/>
      <c r="N18" s="2"/>
      <c r="O18" s="2">
        <f t="shared" si="2"/>
        <v>0</v>
      </c>
      <c r="P18" s="25">
        <f t="shared" si="0"/>
        <v>0</v>
      </c>
    </row>
    <row r="19" spans="1:16" x14ac:dyDescent="0.25">
      <c r="A19" s="10"/>
      <c r="B19" s="22"/>
      <c r="C19" s="1"/>
      <c r="D19" s="1"/>
      <c r="E19" s="1"/>
      <c r="F19" s="11"/>
      <c r="G19" s="11"/>
      <c r="H19" s="2">
        <f t="shared" si="1"/>
        <v>8248.99</v>
      </c>
      <c r="I19" s="2"/>
      <c r="J19" s="1"/>
      <c r="K19" s="1"/>
      <c r="L19" s="1"/>
      <c r="M19" s="2"/>
      <c r="N19" s="2"/>
      <c r="O19" s="2">
        <f t="shared" si="2"/>
        <v>0</v>
      </c>
      <c r="P19" s="25">
        <f t="shared" si="0"/>
        <v>0</v>
      </c>
    </row>
    <row r="20" spans="1:16" x14ac:dyDescent="0.25">
      <c r="A20" s="10"/>
      <c r="B20" s="22"/>
      <c r="C20" s="1"/>
      <c r="D20" s="1"/>
      <c r="E20" s="1"/>
      <c r="F20" s="11"/>
      <c r="G20" s="11"/>
      <c r="H20" s="2">
        <f t="shared" si="1"/>
        <v>8248.99</v>
      </c>
      <c r="I20" s="2"/>
      <c r="J20" s="1"/>
      <c r="K20" s="1"/>
      <c r="L20" s="1"/>
      <c r="M20" s="2"/>
      <c r="N20" s="2"/>
      <c r="O20" s="2">
        <f t="shared" si="2"/>
        <v>0</v>
      </c>
      <c r="P20" s="25">
        <f t="shared" si="0"/>
        <v>0</v>
      </c>
    </row>
    <row r="21" spans="1:16" x14ac:dyDescent="0.25">
      <c r="A21" s="10"/>
      <c r="B21" s="22"/>
      <c r="C21" s="1"/>
      <c r="D21" s="1"/>
      <c r="E21" s="1"/>
      <c r="F21" s="11"/>
      <c r="G21" s="11"/>
      <c r="H21" s="2">
        <f t="shared" si="1"/>
        <v>8248.99</v>
      </c>
      <c r="I21" s="2"/>
      <c r="J21" s="1"/>
      <c r="K21" s="1"/>
      <c r="L21" s="1"/>
      <c r="M21" s="2"/>
      <c r="N21" s="2"/>
      <c r="O21" s="2">
        <f t="shared" si="2"/>
        <v>0</v>
      </c>
      <c r="P21" s="25">
        <f t="shared" si="0"/>
        <v>0</v>
      </c>
    </row>
    <row r="22" spans="1:16" x14ac:dyDescent="0.25">
      <c r="A22" s="10"/>
      <c r="B22" s="22"/>
      <c r="C22" s="1"/>
      <c r="D22" s="1"/>
      <c r="E22" s="1"/>
      <c r="F22" s="11"/>
      <c r="G22" s="11"/>
      <c r="H22" s="2">
        <f t="shared" si="1"/>
        <v>8248.99</v>
      </c>
      <c r="I22" s="2"/>
      <c r="J22" s="1"/>
      <c r="K22" s="1"/>
      <c r="L22" s="1"/>
      <c r="M22" s="2"/>
      <c r="N22" s="2"/>
      <c r="O22" s="2">
        <f t="shared" si="2"/>
        <v>0</v>
      </c>
      <c r="P22" s="25">
        <f t="shared" si="0"/>
        <v>0</v>
      </c>
    </row>
    <row r="23" spans="1:16" x14ac:dyDescent="0.25">
      <c r="A23" s="10"/>
      <c r="B23" s="22"/>
      <c r="C23" s="1"/>
      <c r="D23" s="1"/>
      <c r="E23" s="1"/>
      <c r="F23" s="11"/>
      <c r="G23" s="11"/>
      <c r="H23" s="2">
        <f t="shared" si="1"/>
        <v>8248.99</v>
      </c>
      <c r="I23" s="2"/>
      <c r="J23" s="1"/>
      <c r="K23" s="1"/>
      <c r="L23" s="1"/>
      <c r="M23" s="2"/>
      <c r="N23" s="2"/>
      <c r="O23" s="2">
        <f t="shared" si="2"/>
        <v>0</v>
      </c>
      <c r="P23" s="25">
        <f t="shared" si="0"/>
        <v>0</v>
      </c>
    </row>
    <row r="24" spans="1:16" x14ac:dyDescent="0.25">
      <c r="A24" s="10"/>
      <c r="B24" s="22"/>
      <c r="C24" s="1"/>
      <c r="D24" s="1"/>
      <c r="E24" s="1"/>
      <c r="F24" s="11"/>
      <c r="G24" s="11"/>
      <c r="H24" s="2">
        <f t="shared" si="1"/>
        <v>8248.99</v>
      </c>
      <c r="I24" s="2"/>
      <c r="J24" s="1"/>
      <c r="K24" s="1"/>
      <c r="L24" s="1"/>
      <c r="M24" s="2"/>
      <c r="N24" s="2"/>
      <c r="O24" s="2">
        <f t="shared" si="2"/>
        <v>0</v>
      </c>
      <c r="P24" s="25">
        <f t="shared" si="0"/>
        <v>0</v>
      </c>
    </row>
    <row r="25" spans="1:16" x14ac:dyDescent="0.25">
      <c r="A25" s="10"/>
      <c r="B25" s="22"/>
      <c r="C25" s="1"/>
      <c r="D25" s="1"/>
      <c r="E25" s="1"/>
      <c r="F25" s="11"/>
      <c r="G25" s="11"/>
      <c r="H25" s="2">
        <f t="shared" si="1"/>
        <v>8248.99</v>
      </c>
      <c r="I25" s="2"/>
      <c r="J25" s="1"/>
      <c r="K25" s="1"/>
      <c r="L25" s="1"/>
      <c r="M25" s="2"/>
      <c r="N25" s="2"/>
      <c r="O25" s="2">
        <f t="shared" si="2"/>
        <v>0</v>
      </c>
      <c r="P25" s="25">
        <f t="shared" si="0"/>
        <v>0</v>
      </c>
    </row>
    <row r="26" spans="1:16" x14ac:dyDescent="0.25">
      <c r="A26" s="10"/>
      <c r="B26" s="22"/>
      <c r="C26" s="1"/>
      <c r="D26" s="1"/>
      <c r="E26" s="1"/>
      <c r="F26" s="11"/>
      <c r="G26" s="11"/>
      <c r="H26" s="2">
        <f t="shared" si="1"/>
        <v>8248.99</v>
      </c>
      <c r="I26" s="2"/>
      <c r="J26" s="1"/>
      <c r="K26" s="1"/>
      <c r="L26" s="1"/>
      <c r="M26" s="2"/>
      <c r="N26" s="2"/>
      <c r="O26" s="2">
        <f t="shared" si="2"/>
        <v>0</v>
      </c>
      <c r="P26" s="25">
        <f t="shared" si="0"/>
        <v>0</v>
      </c>
    </row>
    <row r="27" spans="1:16" x14ac:dyDescent="0.25">
      <c r="A27" s="10"/>
      <c r="B27" s="22"/>
      <c r="C27" s="1"/>
      <c r="D27" s="1"/>
      <c r="E27" s="1"/>
      <c r="F27" s="11"/>
      <c r="G27" s="11"/>
      <c r="H27" s="2">
        <f t="shared" si="1"/>
        <v>8248.99</v>
      </c>
      <c r="I27" s="2"/>
      <c r="J27" s="1"/>
      <c r="K27" s="1"/>
      <c r="L27" s="1"/>
      <c r="M27" s="2"/>
      <c r="N27" s="2"/>
      <c r="O27" s="2">
        <f t="shared" si="2"/>
        <v>0</v>
      </c>
      <c r="P27" s="25">
        <f t="shared" si="0"/>
        <v>0</v>
      </c>
    </row>
    <row r="28" spans="1:16" x14ac:dyDescent="0.25">
      <c r="A28" s="10"/>
      <c r="B28" s="22"/>
      <c r="C28" s="1"/>
      <c r="D28" s="1"/>
      <c r="E28" s="1"/>
      <c r="F28" s="11"/>
      <c r="G28" s="11"/>
      <c r="H28" s="2">
        <f t="shared" si="1"/>
        <v>8248.99</v>
      </c>
      <c r="I28" s="2"/>
      <c r="J28" s="1"/>
      <c r="K28" s="1"/>
      <c r="L28" s="1"/>
      <c r="M28" s="2"/>
      <c r="N28" s="2"/>
      <c r="O28" s="2">
        <f t="shared" si="2"/>
        <v>0</v>
      </c>
      <c r="P28" s="25">
        <f t="shared" si="0"/>
        <v>0</v>
      </c>
    </row>
    <row r="29" spans="1:16" x14ac:dyDescent="0.25">
      <c r="A29" s="10"/>
      <c r="B29" s="22"/>
      <c r="C29" s="1"/>
      <c r="D29" s="1"/>
      <c r="E29" s="1"/>
      <c r="F29" s="11"/>
      <c r="G29" s="11"/>
      <c r="H29" s="2">
        <f t="shared" si="1"/>
        <v>8248.99</v>
      </c>
      <c r="I29" s="2"/>
      <c r="J29" s="1"/>
      <c r="K29" s="1"/>
      <c r="L29" s="1"/>
      <c r="M29" s="2"/>
      <c r="N29" s="2"/>
      <c r="O29" s="2">
        <f t="shared" si="2"/>
        <v>0</v>
      </c>
      <c r="P29" s="25">
        <f t="shared" si="0"/>
        <v>0</v>
      </c>
    </row>
    <row r="30" spans="1:16" x14ac:dyDescent="0.25">
      <c r="A30" s="10"/>
      <c r="B30" s="22"/>
      <c r="C30" s="1"/>
      <c r="D30" s="1"/>
      <c r="E30" s="1"/>
      <c r="F30" s="11"/>
      <c r="G30" s="11"/>
      <c r="H30" s="2">
        <f t="shared" si="1"/>
        <v>8248.99</v>
      </c>
      <c r="I30" s="2"/>
      <c r="J30" s="1"/>
      <c r="K30" s="1"/>
      <c r="L30" s="1"/>
      <c r="M30" s="2"/>
      <c r="N30" s="2"/>
      <c r="O30" s="2">
        <f t="shared" si="2"/>
        <v>0</v>
      </c>
      <c r="P30" s="25">
        <f t="shared" si="0"/>
        <v>0</v>
      </c>
    </row>
    <row r="31" spans="1:16" x14ac:dyDescent="0.25">
      <c r="A31" s="10"/>
      <c r="B31" s="22"/>
      <c r="C31" s="1"/>
      <c r="D31" s="1"/>
      <c r="E31" s="1"/>
      <c r="F31" s="11"/>
      <c r="G31" s="11"/>
      <c r="H31" s="2">
        <f t="shared" si="1"/>
        <v>8248.99</v>
      </c>
      <c r="I31" s="2"/>
      <c r="J31" s="1"/>
      <c r="K31" s="1"/>
      <c r="L31" s="1"/>
      <c r="M31" s="2"/>
      <c r="N31" s="2"/>
      <c r="O31" s="2">
        <f t="shared" si="2"/>
        <v>0</v>
      </c>
      <c r="P31" s="25">
        <f t="shared" si="0"/>
        <v>0</v>
      </c>
    </row>
    <row r="32" spans="1:16" x14ac:dyDescent="0.25">
      <c r="A32" s="10"/>
      <c r="B32" s="22"/>
      <c r="C32" s="1"/>
      <c r="D32" s="1"/>
      <c r="E32" s="1"/>
      <c r="F32" s="11"/>
      <c r="G32" s="11"/>
      <c r="H32" s="2">
        <f t="shared" si="1"/>
        <v>8248.99</v>
      </c>
      <c r="I32" s="2"/>
      <c r="J32" s="1"/>
      <c r="K32" s="1"/>
      <c r="L32" s="1"/>
      <c r="M32" s="2"/>
      <c r="N32" s="2"/>
      <c r="O32" s="2">
        <f t="shared" si="2"/>
        <v>0</v>
      </c>
      <c r="P32" s="25">
        <f t="shared" si="0"/>
        <v>0</v>
      </c>
    </row>
    <row r="33" spans="1:16" x14ac:dyDescent="0.25">
      <c r="A33" s="10"/>
      <c r="B33" s="22"/>
      <c r="C33" s="1"/>
      <c r="D33" s="1"/>
      <c r="E33" s="1"/>
      <c r="F33" s="11"/>
      <c r="G33" s="11"/>
      <c r="H33" s="2">
        <f t="shared" si="1"/>
        <v>8248.99</v>
      </c>
      <c r="I33" s="2"/>
      <c r="J33" s="1"/>
      <c r="K33" s="1"/>
      <c r="L33" s="1"/>
      <c r="M33" s="2"/>
      <c r="N33" s="2"/>
      <c r="O33" s="2">
        <f t="shared" si="2"/>
        <v>0</v>
      </c>
      <c r="P33" s="25">
        <f t="shared" si="0"/>
        <v>0</v>
      </c>
    </row>
    <row r="34" spans="1:16" x14ac:dyDescent="0.25">
      <c r="A34" s="10"/>
      <c r="B34" s="22"/>
      <c r="C34" s="1"/>
      <c r="D34" s="1"/>
      <c r="E34" s="1"/>
      <c r="F34" s="11"/>
      <c r="G34" s="11"/>
      <c r="H34" s="2">
        <f t="shared" si="1"/>
        <v>8248.99</v>
      </c>
      <c r="I34" s="2"/>
      <c r="J34" s="1"/>
      <c r="K34" s="1"/>
      <c r="L34" s="1"/>
      <c r="M34" s="2"/>
      <c r="N34" s="2"/>
      <c r="O34" s="2">
        <f t="shared" si="2"/>
        <v>0</v>
      </c>
      <c r="P34" s="25">
        <f t="shared" si="0"/>
        <v>0</v>
      </c>
    </row>
    <row r="35" spans="1:16" x14ac:dyDescent="0.25">
      <c r="A35" s="10"/>
      <c r="B35" s="22"/>
      <c r="C35" s="1"/>
      <c r="D35" s="1"/>
      <c r="E35" s="1"/>
      <c r="F35" s="11"/>
      <c r="G35" s="11"/>
      <c r="H35" s="2">
        <f t="shared" si="1"/>
        <v>8248.99</v>
      </c>
      <c r="I35" s="2"/>
      <c r="J35" s="1"/>
      <c r="K35" s="1"/>
      <c r="L35" s="1"/>
      <c r="M35" s="2"/>
      <c r="N35" s="2"/>
      <c r="O35" s="2">
        <f t="shared" si="2"/>
        <v>0</v>
      </c>
      <c r="P35" s="25">
        <f t="shared" si="0"/>
        <v>0</v>
      </c>
    </row>
    <row r="36" spans="1:16" x14ac:dyDescent="0.25">
      <c r="A36" s="10"/>
      <c r="B36" s="22"/>
      <c r="C36" s="1"/>
      <c r="D36" s="1"/>
      <c r="E36" s="1"/>
      <c r="F36" s="11"/>
      <c r="G36" s="11"/>
      <c r="H36" s="2">
        <f t="shared" si="1"/>
        <v>8248.99</v>
      </c>
      <c r="I36" s="2"/>
      <c r="J36" s="1"/>
      <c r="K36" s="1"/>
      <c r="L36" s="1"/>
      <c r="M36" s="2"/>
      <c r="N36" s="2"/>
      <c r="O36" s="2">
        <f t="shared" si="2"/>
        <v>0</v>
      </c>
      <c r="P36" s="25">
        <f t="shared" si="0"/>
        <v>0</v>
      </c>
    </row>
    <row r="37" spans="1:16" x14ac:dyDescent="0.25">
      <c r="A37" s="10"/>
      <c r="B37" s="22"/>
      <c r="C37" s="1"/>
      <c r="D37" s="1"/>
      <c r="E37" s="1"/>
      <c r="F37" s="11"/>
      <c r="G37" s="11"/>
      <c r="H37" s="2">
        <f t="shared" si="1"/>
        <v>8248.99</v>
      </c>
      <c r="I37" s="2"/>
      <c r="J37" s="1"/>
      <c r="K37" s="1"/>
      <c r="L37" s="1"/>
      <c r="M37" s="2"/>
      <c r="N37" s="2"/>
      <c r="O37" s="2">
        <f t="shared" si="2"/>
        <v>0</v>
      </c>
      <c r="P37" s="25">
        <f t="shared" si="0"/>
        <v>0</v>
      </c>
    </row>
    <row r="38" spans="1:16" x14ac:dyDescent="0.25">
      <c r="A38" s="16"/>
      <c r="B38" s="23"/>
      <c r="C38" s="17"/>
      <c r="D38" s="17"/>
      <c r="E38" s="17"/>
      <c r="F38" s="18"/>
      <c r="G38" s="18"/>
      <c r="H38" s="19">
        <f t="shared" si="1"/>
        <v>8248.99</v>
      </c>
      <c r="I38" s="19"/>
      <c r="J38" s="17"/>
      <c r="K38" s="17"/>
      <c r="L38" s="17"/>
      <c r="M38" s="19"/>
      <c r="N38" s="19"/>
      <c r="O38" s="2">
        <f t="shared" si="2"/>
        <v>0</v>
      </c>
      <c r="P38" s="25">
        <f t="shared" si="0"/>
        <v>0</v>
      </c>
    </row>
    <row r="39" spans="1:16" x14ac:dyDescent="0.25">
      <c r="A39" s="10"/>
      <c r="B39" s="22"/>
      <c r="C39" s="1"/>
      <c r="D39" s="1"/>
      <c r="E39" s="1"/>
      <c r="F39" s="11"/>
      <c r="G39" s="11"/>
      <c r="H39" s="2">
        <f t="shared" si="1"/>
        <v>8248.99</v>
      </c>
      <c r="I39" s="2"/>
      <c r="J39" s="1"/>
      <c r="K39" s="1"/>
      <c r="L39" s="1"/>
      <c r="M39" s="2"/>
      <c r="N39" s="2"/>
      <c r="O39" s="2">
        <f t="shared" si="2"/>
        <v>0</v>
      </c>
      <c r="P39" s="25">
        <f t="shared" si="0"/>
        <v>0</v>
      </c>
    </row>
    <row r="40" spans="1:16" x14ac:dyDescent="0.25">
      <c r="A40" s="10"/>
      <c r="B40" s="22"/>
      <c r="C40" s="1"/>
      <c r="D40" s="1"/>
      <c r="E40" s="1"/>
      <c r="F40" s="11"/>
      <c r="G40" s="11"/>
      <c r="H40" s="2">
        <f t="shared" si="1"/>
        <v>8248.99</v>
      </c>
      <c r="I40" s="2"/>
      <c r="J40" s="1"/>
      <c r="K40" s="1"/>
      <c r="L40" s="1"/>
      <c r="M40" s="2"/>
      <c r="N40" s="2"/>
      <c r="O40" s="2">
        <f t="shared" si="2"/>
        <v>0</v>
      </c>
      <c r="P40" s="25">
        <f t="shared" si="0"/>
        <v>0</v>
      </c>
    </row>
    <row r="41" spans="1:16" x14ac:dyDescent="0.25">
      <c r="A41" s="10"/>
      <c r="B41" s="22"/>
      <c r="C41" s="1"/>
      <c r="D41" s="1"/>
      <c r="E41" s="1"/>
      <c r="F41" s="11"/>
      <c r="G41" s="11"/>
      <c r="H41" s="2">
        <f t="shared" si="1"/>
        <v>8248.99</v>
      </c>
      <c r="I41" s="2"/>
      <c r="J41" s="1"/>
      <c r="K41" s="1"/>
      <c r="L41" s="1"/>
      <c r="M41" s="2"/>
      <c r="N41" s="2"/>
      <c r="O41" s="2">
        <f t="shared" si="2"/>
        <v>0</v>
      </c>
      <c r="P41" s="25">
        <f t="shared" si="0"/>
        <v>0</v>
      </c>
    </row>
    <row r="42" spans="1:16" x14ac:dyDescent="0.25">
      <c r="A42" s="10"/>
      <c r="B42" s="22"/>
      <c r="C42" s="1"/>
      <c r="D42" s="1"/>
      <c r="E42" s="1"/>
      <c r="F42" s="11"/>
      <c r="G42" s="11"/>
      <c r="H42" s="2">
        <f t="shared" si="1"/>
        <v>8248.99</v>
      </c>
      <c r="I42" s="2"/>
      <c r="J42" s="1"/>
      <c r="K42" s="1"/>
      <c r="L42" s="1"/>
      <c r="M42" s="2"/>
      <c r="N42" s="2"/>
      <c r="O42" s="2">
        <f t="shared" si="2"/>
        <v>0</v>
      </c>
      <c r="P42" s="25">
        <f t="shared" si="0"/>
        <v>0</v>
      </c>
    </row>
    <row r="43" spans="1:16" x14ac:dyDescent="0.25">
      <c r="A43" s="10"/>
      <c r="B43" s="22"/>
      <c r="C43" s="1"/>
      <c r="D43" s="1"/>
      <c r="E43" s="1"/>
      <c r="F43" s="11"/>
      <c r="G43" s="11"/>
      <c r="H43" s="2">
        <f t="shared" si="1"/>
        <v>8248.99</v>
      </c>
      <c r="I43" s="2"/>
      <c r="J43" s="1"/>
      <c r="K43" s="1"/>
      <c r="L43" s="1"/>
      <c r="M43" s="2"/>
      <c r="N43" s="2"/>
      <c r="O43" s="2">
        <f t="shared" si="2"/>
        <v>0</v>
      </c>
      <c r="P43" s="25">
        <f t="shared" si="0"/>
        <v>0</v>
      </c>
    </row>
    <row r="44" spans="1:16" x14ac:dyDescent="0.25">
      <c r="A44" s="10"/>
      <c r="B44" s="22"/>
      <c r="C44" s="1"/>
      <c r="D44" s="1"/>
      <c r="E44" s="1"/>
      <c r="F44" s="11"/>
      <c r="G44" s="11"/>
      <c r="H44" s="2">
        <f t="shared" si="1"/>
        <v>8248.99</v>
      </c>
      <c r="I44" s="2"/>
      <c r="J44" s="1"/>
      <c r="K44" s="1"/>
      <c r="L44" s="1"/>
      <c r="M44" s="2"/>
      <c r="N44" s="2"/>
      <c r="O44" s="2">
        <f t="shared" si="2"/>
        <v>0</v>
      </c>
      <c r="P44" s="25">
        <f t="shared" si="0"/>
        <v>0</v>
      </c>
    </row>
    <row r="45" spans="1:16" x14ac:dyDescent="0.25">
      <c r="A45" s="10"/>
      <c r="B45" s="22"/>
      <c r="C45" s="1"/>
      <c r="D45" s="1"/>
      <c r="E45" s="1"/>
      <c r="F45" s="11"/>
      <c r="G45" s="11"/>
      <c r="H45" s="2">
        <f t="shared" si="1"/>
        <v>8248.99</v>
      </c>
      <c r="I45" s="2"/>
      <c r="J45" s="1"/>
      <c r="K45" s="1"/>
      <c r="L45" s="1"/>
      <c r="M45" s="2"/>
      <c r="N45" s="2"/>
      <c r="O45" s="2">
        <f t="shared" si="2"/>
        <v>0</v>
      </c>
      <c r="P45" s="25">
        <f t="shared" si="0"/>
        <v>0</v>
      </c>
    </row>
    <row r="46" spans="1:16" x14ac:dyDescent="0.25">
      <c r="A46" s="10"/>
      <c r="B46" s="22"/>
      <c r="C46" s="1"/>
      <c r="D46" s="1"/>
      <c r="E46" s="1"/>
      <c r="F46" s="11"/>
      <c r="G46" s="11"/>
      <c r="H46" s="2">
        <f t="shared" si="1"/>
        <v>8248.99</v>
      </c>
      <c r="I46" s="2"/>
      <c r="J46" s="1"/>
      <c r="K46" s="1"/>
      <c r="L46" s="1"/>
      <c r="M46" s="2"/>
      <c r="N46" s="2"/>
      <c r="O46" s="2">
        <f t="shared" si="2"/>
        <v>0</v>
      </c>
      <c r="P46" s="25">
        <f t="shared" si="0"/>
        <v>0</v>
      </c>
    </row>
    <row r="47" spans="1:16" x14ac:dyDescent="0.25">
      <c r="A47" s="10"/>
      <c r="B47" s="22"/>
      <c r="C47" s="1"/>
      <c r="D47" s="1"/>
      <c r="E47" s="1"/>
      <c r="F47" s="11"/>
      <c r="G47" s="11"/>
      <c r="H47" s="2">
        <f t="shared" si="1"/>
        <v>8248.99</v>
      </c>
      <c r="I47" s="2"/>
      <c r="J47" s="1"/>
      <c r="K47" s="1"/>
      <c r="L47" s="1"/>
      <c r="M47" s="2"/>
      <c r="N47" s="2"/>
      <c r="O47" s="2">
        <f t="shared" si="2"/>
        <v>0</v>
      </c>
      <c r="P47" s="25">
        <f t="shared" si="0"/>
        <v>0</v>
      </c>
    </row>
    <row r="48" spans="1:16" x14ac:dyDescent="0.25">
      <c r="A48" s="10"/>
      <c r="B48" s="22"/>
      <c r="C48" s="1"/>
      <c r="D48" s="1"/>
      <c r="E48" s="1"/>
      <c r="F48" s="11"/>
      <c r="G48" s="11"/>
      <c r="H48" s="2">
        <f t="shared" si="1"/>
        <v>8248.99</v>
      </c>
      <c r="I48" s="2"/>
      <c r="J48" s="1"/>
      <c r="K48" s="1"/>
      <c r="L48" s="1"/>
      <c r="M48" s="2"/>
      <c r="N48" s="2"/>
      <c r="O48" s="2">
        <f t="shared" si="2"/>
        <v>0</v>
      </c>
      <c r="P48" s="25">
        <f t="shared" si="0"/>
        <v>0</v>
      </c>
    </row>
    <row r="49" spans="1:16" x14ac:dyDescent="0.25">
      <c r="A49" s="10"/>
      <c r="B49" s="22"/>
      <c r="C49" s="1"/>
      <c r="D49" s="1"/>
      <c r="E49" s="1"/>
      <c r="F49" s="11"/>
      <c r="G49" s="11"/>
      <c r="H49" s="2">
        <f t="shared" si="1"/>
        <v>8248.99</v>
      </c>
      <c r="I49" s="2"/>
      <c r="J49" s="1"/>
      <c r="K49" s="1"/>
      <c r="L49" s="1"/>
      <c r="M49" s="2"/>
      <c r="N49" s="2"/>
      <c r="O49" s="2">
        <f t="shared" si="2"/>
        <v>0</v>
      </c>
      <c r="P49" s="25">
        <f t="shared" si="0"/>
        <v>0</v>
      </c>
    </row>
    <row r="50" spans="1:16" x14ac:dyDescent="0.25">
      <c r="A50" s="10"/>
      <c r="B50" s="22"/>
      <c r="C50" s="1"/>
      <c r="D50" s="1"/>
      <c r="E50" s="1"/>
      <c r="F50" s="11"/>
      <c r="G50" s="11"/>
      <c r="H50" s="2">
        <f t="shared" si="1"/>
        <v>8248.99</v>
      </c>
      <c r="I50" s="2"/>
      <c r="J50" s="1"/>
      <c r="K50" s="1"/>
      <c r="L50" s="1"/>
      <c r="M50" s="2"/>
      <c r="N50" s="2"/>
      <c r="O50" s="2">
        <f t="shared" si="2"/>
        <v>0</v>
      </c>
      <c r="P50" s="25">
        <f t="shared" si="0"/>
        <v>0</v>
      </c>
    </row>
    <row r="51" spans="1:16" x14ac:dyDescent="0.25">
      <c r="A51" s="10"/>
      <c r="B51" s="22"/>
      <c r="C51" s="1"/>
      <c r="D51" s="1"/>
      <c r="E51" s="1"/>
      <c r="F51" s="11"/>
      <c r="G51" s="11"/>
      <c r="H51" s="2">
        <f t="shared" si="1"/>
        <v>8248.99</v>
      </c>
      <c r="I51" s="2"/>
      <c r="J51" s="1"/>
      <c r="K51" s="1"/>
      <c r="L51" s="1"/>
      <c r="M51" s="2"/>
      <c r="N51" s="2"/>
      <c r="O51" s="2">
        <f t="shared" si="2"/>
        <v>0</v>
      </c>
      <c r="P51" s="25">
        <f t="shared" si="0"/>
        <v>0</v>
      </c>
    </row>
    <row r="52" spans="1:16" x14ac:dyDescent="0.25">
      <c r="A52" s="10"/>
      <c r="B52" s="22"/>
      <c r="C52" s="1"/>
      <c r="D52" s="1"/>
      <c r="E52" s="1"/>
      <c r="F52" s="11"/>
      <c r="G52" s="11"/>
      <c r="H52" s="2">
        <f t="shared" si="1"/>
        <v>8248.99</v>
      </c>
      <c r="I52" s="2"/>
      <c r="J52" s="1"/>
      <c r="K52" s="1"/>
      <c r="L52" s="1"/>
      <c r="M52" s="2"/>
      <c r="N52" s="2"/>
      <c r="O52" s="2">
        <f t="shared" si="2"/>
        <v>0</v>
      </c>
      <c r="P52" s="25">
        <f t="shared" si="0"/>
        <v>0</v>
      </c>
    </row>
    <row r="53" spans="1:16" x14ac:dyDescent="0.25">
      <c r="A53" s="10"/>
      <c r="B53" s="22"/>
      <c r="C53" s="1"/>
      <c r="D53" s="1"/>
      <c r="E53" s="1"/>
      <c r="F53" s="11"/>
      <c r="G53" s="11"/>
      <c r="H53" s="2">
        <f t="shared" si="1"/>
        <v>8248.99</v>
      </c>
      <c r="I53" s="2"/>
      <c r="J53" s="1"/>
      <c r="K53" s="1"/>
      <c r="L53" s="1"/>
      <c r="M53" s="2"/>
      <c r="N53" s="2"/>
      <c r="O53" s="2">
        <f t="shared" si="2"/>
        <v>0</v>
      </c>
      <c r="P53" s="25">
        <f t="shared" si="0"/>
        <v>0</v>
      </c>
    </row>
    <row r="54" spans="1:16" x14ac:dyDescent="0.25">
      <c r="A54" s="10"/>
      <c r="B54" s="22"/>
      <c r="C54" s="1"/>
      <c r="D54" s="1"/>
      <c r="E54" s="1"/>
      <c r="F54" s="11"/>
      <c r="G54" s="11"/>
      <c r="H54" s="2">
        <f t="shared" si="1"/>
        <v>8248.99</v>
      </c>
      <c r="I54" s="2"/>
      <c r="J54" s="1"/>
      <c r="K54" s="1"/>
      <c r="L54" s="1"/>
      <c r="M54" s="2"/>
      <c r="N54" s="2"/>
      <c r="O54" s="2">
        <f t="shared" si="2"/>
        <v>0</v>
      </c>
      <c r="P54" s="25">
        <f t="shared" si="0"/>
        <v>0</v>
      </c>
    </row>
    <row r="55" spans="1:16" x14ac:dyDescent="0.25">
      <c r="A55" s="16"/>
      <c r="B55" s="23"/>
      <c r="C55" s="17"/>
      <c r="D55" s="17"/>
      <c r="E55" s="17"/>
      <c r="F55" s="18"/>
      <c r="G55" s="18"/>
      <c r="H55" s="19">
        <f t="shared" si="1"/>
        <v>8248.99</v>
      </c>
      <c r="I55" s="19"/>
      <c r="J55" s="17"/>
      <c r="K55" s="17"/>
      <c r="L55" s="17"/>
      <c r="M55" s="19"/>
      <c r="N55" s="19"/>
      <c r="O55" s="2">
        <f t="shared" si="2"/>
        <v>0</v>
      </c>
      <c r="P55" s="25">
        <f t="shared" si="0"/>
        <v>0</v>
      </c>
    </row>
    <row r="56" spans="1:16" x14ac:dyDescent="0.25">
      <c r="A56" s="10"/>
      <c r="B56" s="22"/>
      <c r="C56" s="1"/>
      <c r="D56" s="1"/>
      <c r="E56" s="1"/>
      <c r="F56" s="11"/>
      <c r="G56" s="11"/>
      <c r="H56" s="2">
        <f t="shared" si="1"/>
        <v>8248.99</v>
      </c>
      <c r="I56" s="2"/>
      <c r="J56" s="1"/>
      <c r="K56" s="1"/>
      <c r="L56" s="1"/>
      <c r="M56" s="2"/>
      <c r="N56" s="2"/>
      <c r="O56" s="2">
        <f t="shared" si="2"/>
        <v>0</v>
      </c>
      <c r="P56" s="25">
        <f t="shared" si="0"/>
        <v>0</v>
      </c>
    </row>
    <row r="57" spans="1:16" x14ac:dyDescent="0.25">
      <c r="A57" s="10"/>
      <c r="B57" s="22"/>
      <c r="C57" s="1"/>
      <c r="D57" s="1"/>
      <c r="E57" s="1"/>
      <c r="F57" s="11"/>
      <c r="G57" s="11"/>
      <c r="H57" s="2">
        <f t="shared" si="1"/>
        <v>8248.99</v>
      </c>
      <c r="I57" s="2"/>
      <c r="J57" s="1"/>
      <c r="K57" s="1"/>
      <c r="L57" s="1"/>
      <c r="M57" s="2"/>
      <c r="N57" s="2"/>
      <c r="O57" s="2">
        <f t="shared" si="2"/>
        <v>0</v>
      </c>
      <c r="P57" s="25">
        <f t="shared" si="0"/>
        <v>0</v>
      </c>
    </row>
    <row r="58" spans="1:16" x14ac:dyDescent="0.25">
      <c r="A58" s="10"/>
      <c r="B58" s="22"/>
      <c r="C58" s="1"/>
      <c r="D58" s="1"/>
      <c r="E58" s="1"/>
      <c r="F58" s="11"/>
      <c r="G58" s="11"/>
      <c r="H58" s="2">
        <f t="shared" si="1"/>
        <v>8248.99</v>
      </c>
      <c r="I58" s="2"/>
      <c r="J58" s="1"/>
      <c r="K58" s="1"/>
      <c r="L58" s="1"/>
      <c r="M58" s="2"/>
      <c r="N58" s="2"/>
      <c r="O58" s="2">
        <f t="shared" si="2"/>
        <v>0</v>
      </c>
      <c r="P58" s="25">
        <f t="shared" si="0"/>
        <v>0</v>
      </c>
    </row>
    <row r="59" spans="1:16" x14ac:dyDescent="0.25">
      <c r="A59" s="10"/>
      <c r="B59" s="22"/>
      <c r="C59" s="1"/>
      <c r="D59" s="1"/>
      <c r="E59" s="1"/>
      <c r="F59" s="11"/>
      <c r="G59" s="11"/>
      <c r="H59" s="2">
        <f t="shared" si="1"/>
        <v>8248.99</v>
      </c>
      <c r="I59" s="2"/>
      <c r="J59" s="1"/>
      <c r="K59" s="1"/>
      <c r="L59" s="1"/>
      <c r="M59" s="2"/>
      <c r="N59" s="2"/>
      <c r="O59" s="2">
        <f t="shared" si="2"/>
        <v>0</v>
      </c>
      <c r="P59" s="25">
        <f t="shared" si="0"/>
        <v>0</v>
      </c>
    </row>
    <row r="60" spans="1:16" x14ac:dyDescent="0.25">
      <c r="A60" s="10"/>
      <c r="B60" s="22"/>
      <c r="C60" s="1"/>
      <c r="D60" s="1"/>
      <c r="E60" s="1"/>
      <c r="F60" s="11"/>
      <c r="G60" s="11"/>
      <c r="H60" s="2">
        <f t="shared" si="1"/>
        <v>8248.99</v>
      </c>
      <c r="I60" s="2"/>
      <c r="J60" s="1"/>
      <c r="K60" s="1"/>
      <c r="L60" s="1"/>
      <c r="M60" s="2"/>
      <c r="N60" s="2"/>
      <c r="O60" s="2">
        <f t="shared" si="2"/>
        <v>0</v>
      </c>
      <c r="P60" s="25">
        <f t="shared" si="0"/>
        <v>0</v>
      </c>
    </row>
    <row r="61" spans="1:16" x14ac:dyDescent="0.25">
      <c r="A61" s="10"/>
      <c r="B61" s="22"/>
      <c r="C61" s="1"/>
      <c r="D61" s="1"/>
      <c r="E61" s="1"/>
      <c r="F61" s="11"/>
      <c r="G61" s="11"/>
      <c r="H61" s="2">
        <f t="shared" si="1"/>
        <v>8248.99</v>
      </c>
      <c r="I61" s="2"/>
      <c r="J61" s="1"/>
      <c r="K61" s="1"/>
      <c r="L61" s="1"/>
      <c r="M61" s="2"/>
      <c r="N61" s="2"/>
      <c r="O61" s="2">
        <f t="shared" si="2"/>
        <v>0</v>
      </c>
      <c r="P61" s="25">
        <f t="shared" si="0"/>
        <v>0</v>
      </c>
    </row>
    <row r="62" spans="1:16" x14ac:dyDescent="0.25">
      <c r="A62" s="16"/>
      <c r="B62" s="23"/>
      <c r="C62" s="17"/>
      <c r="D62" s="17"/>
      <c r="E62" s="17"/>
      <c r="F62" s="18"/>
      <c r="G62" s="18"/>
      <c r="H62" s="19">
        <f t="shared" si="1"/>
        <v>8248.99</v>
      </c>
      <c r="I62" s="19"/>
      <c r="J62" s="17"/>
      <c r="K62" s="17"/>
      <c r="L62" s="17"/>
      <c r="M62" s="19"/>
      <c r="N62" s="19"/>
      <c r="O62" s="2">
        <f t="shared" si="2"/>
        <v>0</v>
      </c>
      <c r="P62" s="25">
        <f t="shared" si="0"/>
        <v>0</v>
      </c>
    </row>
    <row r="63" spans="1:16" x14ac:dyDescent="0.25">
      <c r="A63" s="10"/>
      <c r="B63" s="22"/>
      <c r="C63" s="1"/>
      <c r="D63" s="1"/>
      <c r="E63" s="1"/>
      <c r="F63" s="11"/>
      <c r="G63" s="11"/>
      <c r="H63" s="2">
        <f t="shared" si="1"/>
        <v>8248.99</v>
      </c>
      <c r="I63" s="2"/>
      <c r="J63" s="1"/>
      <c r="K63" s="1"/>
      <c r="L63" s="1"/>
      <c r="M63" s="2"/>
      <c r="N63" s="2"/>
      <c r="O63" s="2">
        <f t="shared" si="2"/>
        <v>0</v>
      </c>
      <c r="P63" s="25">
        <f t="shared" si="0"/>
        <v>0</v>
      </c>
    </row>
    <row r="64" spans="1:16" x14ac:dyDescent="0.25">
      <c r="A64" s="10"/>
      <c r="B64" s="22"/>
      <c r="C64" s="1"/>
      <c r="D64" s="1"/>
      <c r="E64" s="1"/>
      <c r="F64" s="11"/>
      <c r="G64" s="11"/>
      <c r="H64" s="2">
        <f t="shared" si="1"/>
        <v>8248.99</v>
      </c>
      <c r="I64" s="2"/>
      <c r="J64" s="1"/>
      <c r="K64" s="1"/>
      <c r="L64" s="1"/>
      <c r="M64" s="2"/>
      <c r="N64" s="2"/>
      <c r="O64" s="2">
        <f t="shared" si="2"/>
        <v>0</v>
      </c>
      <c r="P64" s="25">
        <f t="shared" si="0"/>
        <v>0</v>
      </c>
    </row>
    <row r="65" spans="1:16" x14ac:dyDescent="0.25">
      <c r="A65" s="10"/>
      <c r="B65" s="22"/>
      <c r="C65" s="1"/>
      <c r="D65" s="1"/>
      <c r="E65" s="1"/>
      <c r="F65" s="11"/>
      <c r="G65" s="11"/>
      <c r="H65" s="2">
        <f t="shared" si="1"/>
        <v>8248.99</v>
      </c>
      <c r="I65" s="2"/>
      <c r="J65" s="1"/>
      <c r="K65" s="1"/>
      <c r="L65" s="1"/>
      <c r="M65" s="2"/>
      <c r="N65" s="2"/>
      <c r="O65" s="2">
        <f t="shared" si="2"/>
        <v>0</v>
      </c>
      <c r="P65" s="25">
        <f t="shared" si="0"/>
        <v>0</v>
      </c>
    </row>
    <row r="66" spans="1:16" x14ac:dyDescent="0.25">
      <c r="A66" s="10"/>
      <c r="B66" s="22"/>
      <c r="C66" s="1"/>
      <c r="D66" s="1"/>
      <c r="E66" s="1"/>
      <c r="F66" s="11"/>
      <c r="G66" s="11"/>
      <c r="H66" s="2">
        <f t="shared" si="1"/>
        <v>8248.99</v>
      </c>
      <c r="I66" s="2"/>
      <c r="J66" s="1"/>
      <c r="K66" s="1"/>
      <c r="L66" s="1"/>
      <c r="M66" s="2"/>
      <c r="N66" s="2"/>
      <c r="O66" s="2">
        <f t="shared" si="2"/>
        <v>0</v>
      </c>
      <c r="P66" s="25">
        <f t="shared" si="0"/>
        <v>0</v>
      </c>
    </row>
    <row r="67" spans="1:16" x14ac:dyDescent="0.25">
      <c r="A67" s="10"/>
      <c r="B67" s="22"/>
      <c r="C67" s="1"/>
      <c r="D67" s="1"/>
      <c r="E67" s="1"/>
      <c r="F67" s="11"/>
      <c r="G67" s="11"/>
      <c r="H67" s="2">
        <f t="shared" si="1"/>
        <v>8248.99</v>
      </c>
      <c r="I67" s="2"/>
      <c r="J67" s="1"/>
      <c r="K67" s="1"/>
      <c r="L67" s="1"/>
      <c r="M67" s="2"/>
      <c r="N67" s="2"/>
      <c r="O67" s="2">
        <f t="shared" si="2"/>
        <v>0</v>
      </c>
      <c r="P67" s="25">
        <f t="shared" si="0"/>
        <v>0</v>
      </c>
    </row>
    <row r="68" spans="1:16" x14ac:dyDescent="0.25">
      <c r="A68" s="34"/>
      <c r="B68" s="35"/>
      <c r="C68" s="36"/>
      <c r="D68" s="36"/>
      <c r="E68" s="36"/>
      <c r="F68" s="37"/>
      <c r="G68" s="37"/>
      <c r="H68" s="38">
        <f t="shared" si="1"/>
        <v>8248.99</v>
      </c>
      <c r="I68" s="38"/>
      <c r="J68" s="36"/>
      <c r="K68" s="36"/>
      <c r="L68" s="36"/>
      <c r="M68" s="38"/>
      <c r="N68" s="38"/>
      <c r="O68" s="38">
        <f t="shared" si="2"/>
        <v>0</v>
      </c>
      <c r="P68" s="25">
        <f t="shared" si="0"/>
        <v>0</v>
      </c>
    </row>
    <row r="69" spans="1:16" x14ac:dyDescent="0.25">
      <c r="A69" s="34"/>
      <c r="B69" s="35"/>
      <c r="C69" s="36"/>
      <c r="D69" s="36"/>
      <c r="E69" s="36"/>
      <c r="F69" s="37"/>
      <c r="G69" s="37"/>
      <c r="H69" s="38">
        <f t="shared" si="1"/>
        <v>8248.99</v>
      </c>
      <c r="I69" s="38"/>
      <c r="J69" s="36"/>
      <c r="K69" s="36"/>
      <c r="L69" s="36"/>
      <c r="M69" s="38"/>
      <c r="N69" s="38"/>
      <c r="O69" s="38">
        <f t="shared" si="2"/>
        <v>0</v>
      </c>
      <c r="P69" s="25">
        <f t="shared" si="0"/>
        <v>0</v>
      </c>
    </row>
    <row r="70" spans="1:16" x14ac:dyDescent="0.25">
      <c r="A70" s="10"/>
      <c r="B70" s="22"/>
      <c r="C70" s="1"/>
      <c r="D70" s="1"/>
      <c r="E70" s="1"/>
      <c r="F70" s="11"/>
      <c r="G70" s="11"/>
      <c r="H70" s="2">
        <f t="shared" si="1"/>
        <v>8248.99</v>
      </c>
      <c r="I70" s="2"/>
      <c r="J70" s="1"/>
      <c r="K70" s="1"/>
      <c r="L70" s="1"/>
      <c r="M70" s="2"/>
      <c r="N70" s="2"/>
      <c r="O70" s="2">
        <f t="shared" si="2"/>
        <v>0</v>
      </c>
      <c r="P70" s="25">
        <f t="shared" ref="P70:P80" si="3">I70+M70+N70-G70</f>
        <v>0</v>
      </c>
    </row>
    <row r="71" spans="1:16" x14ac:dyDescent="0.25">
      <c r="A71" s="10"/>
      <c r="B71" s="22"/>
      <c r="C71" s="1"/>
      <c r="D71" s="1"/>
      <c r="E71" s="1"/>
      <c r="F71" s="11"/>
      <c r="G71" s="11"/>
      <c r="H71" s="2">
        <f t="shared" ref="H71:H80" si="4">H70+F71-G71</f>
        <v>8248.99</v>
      </c>
      <c r="I71" s="2"/>
      <c r="J71" s="1"/>
      <c r="K71" s="1"/>
      <c r="L71" s="1"/>
      <c r="M71" s="2"/>
      <c r="N71" s="2"/>
      <c r="O71" s="2">
        <f t="shared" si="2"/>
        <v>0</v>
      </c>
      <c r="P71" s="25">
        <f t="shared" si="3"/>
        <v>0</v>
      </c>
    </row>
    <row r="72" spans="1:16" x14ac:dyDescent="0.25">
      <c r="A72" s="10"/>
      <c r="B72" s="22"/>
      <c r="C72" s="1"/>
      <c r="D72" s="1"/>
      <c r="E72" s="1"/>
      <c r="F72" s="11"/>
      <c r="G72" s="11"/>
      <c r="H72" s="2">
        <f t="shared" si="4"/>
        <v>8248.99</v>
      </c>
      <c r="I72" s="2"/>
      <c r="J72" s="1"/>
      <c r="K72" s="1"/>
      <c r="L72" s="1"/>
      <c r="M72" s="2"/>
      <c r="N72" s="2"/>
      <c r="O72" s="2">
        <f t="shared" ref="O72:O80" si="5">I72+M72-N72</f>
        <v>0</v>
      </c>
      <c r="P72" s="25">
        <f t="shared" si="3"/>
        <v>0</v>
      </c>
    </row>
    <row r="73" spans="1:16" x14ac:dyDescent="0.25">
      <c r="A73" s="10"/>
      <c r="B73" s="22"/>
      <c r="C73" s="1"/>
      <c r="D73" s="1"/>
      <c r="E73" s="1"/>
      <c r="F73" s="11"/>
      <c r="G73" s="11"/>
      <c r="H73" s="2">
        <f t="shared" si="4"/>
        <v>8248.99</v>
      </c>
      <c r="I73" s="2"/>
      <c r="J73" s="1"/>
      <c r="K73" s="1"/>
      <c r="L73" s="1"/>
      <c r="M73" s="2"/>
      <c r="N73" s="2"/>
      <c r="O73" s="2">
        <f t="shared" si="5"/>
        <v>0</v>
      </c>
      <c r="P73" s="25">
        <f t="shared" si="3"/>
        <v>0</v>
      </c>
    </row>
    <row r="74" spans="1:16" x14ac:dyDescent="0.25">
      <c r="A74" s="10"/>
      <c r="B74" s="22"/>
      <c r="C74" s="1"/>
      <c r="D74" s="1"/>
      <c r="E74" s="1"/>
      <c r="F74" s="11"/>
      <c r="G74" s="11"/>
      <c r="H74" s="2">
        <f t="shared" si="4"/>
        <v>8248.99</v>
      </c>
      <c r="I74" s="2"/>
      <c r="J74" s="1"/>
      <c r="K74" s="1"/>
      <c r="L74" s="1"/>
      <c r="M74" s="2"/>
      <c r="N74" s="2"/>
      <c r="O74" s="2">
        <f t="shared" si="5"/>
        <v>0</v>
      </c>
      <c r="P74" s="25">
        <f t="shared" si="3"/>
        <v>0</v>
      </c>
    </row>
    <row r="75" spans="1:16" x14ac:dyDescent="0.25">
      <c r="A75" s="10"/>
      <c r="B75" s="22"/>
      <c r="C75" s="1"/>
      <c r="D75" s="1"/>
      <c r="E75" s="1"/>
      <c r="F75" s="11"/>
      <c r="G75" s="11"/>
      <c r="H75" s="2">
        <f t="shared" si="4"/>
        <v>8248.99</v>
      </c>
      <c r="I75" s="2"/>
      <c r="J75" s="1"/>
      <c r="K75" s="1"/>
      <c r="L75" s="1"/>
      <c r="M75" s="2"/>
      <c r="N75" s="2"/>
      <c r="O75" s="2">
        <f t="shared" si="5"/>
        <v>0</v>
      </c>
      <c r="P75" s="25">
        <f t="shared" si="3"/>
        <v>0</v>
      </c>
    </row>
    <row r="76" spans="1:16" x14ac:dyDescent="0.25">
      <c r="A76" s="10"/>
      <c r="B76" s="22"/>
      <c r="C76" s="1"/>
      <c r="D76" s="1"/>
      <c r="E76" s="1"/>
      <c r="F76" s="11"/>
      <c r="G76" s="11"/>
      <c r="H76" s="2">
        <f t="shared" si="4"/>
        <v>8248.99</v>
      </c>
      <c r="I76" s="2"/>
      <c r="J76" s="1"/>
      <c r="K76" s="1"/>
      <c r="L76" s="1"/>
      <c r="M76" s="2"/>
      <c r="N76" s="2"/>
      <c r="O76" s="2">
        <f t="shared" si="5"/>
        <v>0</v>
      </c>
      <c r="P76" s="25">
        <f t="shared" si="3"/>
        <v>0</v>
      </c>
    </row>
    <row r="77" spans="1:16" x14ac:dyDescent="0.25">
      <c r="A77" s="10"/>
      <c r="B77" s="22"/>
      <c r="C77" s="1"/>
      <c r="D77" s="1"/>
      <c r="E77" s="1"/>
      <c r="F77" s="11"/>
      <c r="G77" s="11"/>
      <c r="H77" s="2">
        <f t="shared" si="4"/>
        <v>8248.99</v>
      </c>
      <c r="I77" s="2"/>
      <c r="J77" s="1"/>
      <c r="K77" s="1"/>
      <c r="L77" s="1"/>
      <c r="M77" s="2"/>
      <c r="N77" s="2"/>
      <c r="O77" s="2">
        <f t="shared" si="5"/>
        <v>0</v>
      </c>
      <c r="P77" s="25">
        <f t="shared" si="3"/>
        <v>0</v>
      </c>
    </row>
    <row r="78" spans="1:16" x14ac:dyDescent="0.25">
      <c r="A78" s="10"/>
      <c r="B78" s="22"/>
      <c r="C78" s="1"/>
      <c r="D78" s="1"/>
      <c r="E78" s="1"/>
      <c r="F78" s="11"/>
      <c r="G78" s="11"/>
      <c r="H78" s="2">
        <f t="shared" si="4"/>
        <v>8248.99</v>
      </c>
      <c r="I78" s="2"/>
      <c r="J78" s="1"/>
      <c r="K78" s="1"/>
      <c r="L78" s="1"/>
      <c r="M78" s="2"/>
      <c r="N78" s="2"/>
      <c r="O78" s="2">
        <f t="shared" si="5"/>
        <v>0</v>
      </c>
      <c r="P78" s="25">
        <f t="shared" si="3"/>
        <v>0</v>
      </c>
    </row>
    <row r="79" spans="1:16" x14ac:dyDescent="0.25">
      <c r="A79" s="10"/>
      <c r="B79" s="22"/>
      <c r="C79" s="1"/>
      <c r="D79" s="1"/>
      <c r="E79" s="1"/>
      <c r="F79" s="11"/>
      <c r="G79" s="11"/>
      <c r="H79" s="2">
        <f t="shared" si="4"/>
        <v>8248.99</v>
      </c>
      <c r="I79" s="2"/>
      <c r="J79" s="1"/>
      <c r="K79" s="1"/>
      <c r="L79" s="1"/>
      <c r="M79" s="2"/>
      <c r="N79" s="2"/>
      <c r="O79" s="2">
        <f t="shared" si="5"/>
        <v>0</v>
      </c>
      <c r="P79" s="25">
        <f t="shared" si="3"/>
        <v>0</v>
      </c>
    </row>
    <row r="80" spans="1:16" x14ac:dyDescent="0.25">
      <c r="A80" s="10"/>
      <c r="B80" s="22"/>
      <c r="C80" s="1"/>
      <c r="D80" s="1"/>
      <c r="E80" s="1"/>
      <c r="F80" s="11"/>
      <c r="G80" s="11"/>
      <c r="H80" s="2">
        <f t="shared" si="4"/>
        <v>8248.99</v>
      </c>
      <c r="I80" s="2"/>
      <c r="J80" s="1"/>
      <c r="K80" s="1"/>
      <c r="L80" s="1"/>
      <c r="M80" s="2"/>
      <c r="N80" s="2"/>
      <c r="O80" s="2">
        <f t="shared" si="5"/>
        <v>0</v>
      </c>
      <c r="P80" s="25">
        <f t="shared" si="3"/>
        <v>0</v>
      </c>
    </row>
  </sheetData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113"/>
  <sheetViews>
    <sheetView topLeftCell="D49" zoomScaleNormal="100" workbookViewId="0">
      <selection activeCell="L64" sqref="L64"/>
    </sheetView>
  </sheetViews>
  <sheetFormatPr baseColWidth="10" defaultRowHeight="15" x14ac:dyDescent="0.25"/>
  <cols>
    <col min="2" max="2" width="11.7109375" bestFit="1" customWidth="1"/>
    <col min="3" max="3" width="18.42578125" customWidth="1"/>
    <col min="4" max="4" width="20.28515625" customWidth="1"/>
    <col min="5" max="5" width="20.7109375" customWidth="1"/>
    <col min="6" max="6" width="12.7109375" bestFit="1" customWidth="1"/>
    <col min="7" max="7" width="19.28515625" customWidth="1"/>
    <col min="8" max="9" width="12.5703125" bestFit="1" customWidth="1"/>
    <col min="12" max="12" width="12.5703125" customWidth="1"/>
    <col min="13" max="13" width="11.42578125" style="78"/>
  </cols>
  <sheetData>
    <row r="1" spans="1:14" x14ac:dyDescent="0.25">
      <c r="A1" s="29">
        <v>4242099286</v>
      </c>
    </row>
    <row r="2" spans="1:14" x14ac:dyDescent="0.25">
      <c r="A2" s="4" t="s">
        <v>3</v>
      </c>
      <c r="B2" s="20">
        <v>8441806.7300000004</v>
      </c>
      <c r="E2" s="26" t="s">
        <v>9</v>
      </c>
      <c r="F2" s="27" t="s">
        <v>10</v>
      </c>
      <c r="G2" s="28" t="s">
        <v>13</v>
      </c>
      <c r="H2" s="28" t="s">
        <v>4</v>
      </c>
      <c r="I2" s="27" t="s">
        <v>8</v>
      </c>
      <c r="J2" s="27" t="s">
        <v>19</v>
      </c>
      <c r="K2" s="30" t="s">
        <v>12</v>
      </c>
      <c r="L2" s="24"/>
      <c r="M2" s="145"/>
    </row>
    <row r="3" spans="1:14" x14ac:dyDescent="0.25">
      <c r="A3" s="4" t="s">
        <v>7</v>
      </c>
      <c r="B3" s="21">
        <f>G3</f>
        <v>0</v>
      </c>
      <c r="C3" s="5"/>
      <c r="D3" s="5"/>
      <c r="E3" s="3">
        <f>SUM(E5:E80)</f>
        <v>64799330</v>
      </c>
      <c r="F3" s="3">
        <f>SUM(F5:F80)</f>
        <v>60420000</v>
      </c>
      <c r="G3" s="3"/>
      <c r="H3" s="15">
        <f>SUM(L5:L80)</f>
        <v>11786500</v>
      </c>
      <c r="I3" s="25">
        <f>SUM(H5:H80)</f>
        <v>21149500</v>
      </c>
      <c r="J3" s="25">
        <f>SUM(I5:I80)</f>
        <v>51017000</v>
      </c>
      <c r="K3" s="25">
        <f>SUM(J5:J80)</f>
        <v>40000</v>
      </c>
      <c r="L3" s="13"/>
      <c r="M3" s="145"/>
      <c r="N3" s="5"/>
    </row>
    <row r="4" spans="1:14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44" t="s">
        <v>4</v>
      </c>
      <c r="M4" s="146" t="s">
        <v>64</v>
      </c>
    </row>
    <row r="5" spans="1:14" x14ac:dyDescent="0.25">
      <c r="A5" s="34">
        <v>43986</v>
      </c>
      <c r="B5" s="35"/>
      <c r="C5" s="36" t="s">
        <v>36</v>
      </c>
      <c r="D5" s="36"/>
      <c r="E5" s="37"/>
      <c r="F5" s="37">
        <v>400000</v>
      </c>
      <c r="G5" s="38">
        <f>B2+E5-F5</f>
        <v>8041806.7300000004</v>
      </c>
      <c r="H5" s="72">
        <v>200000</v>
      </c>
      <c r="I5" s="72">
        <v>200000</v>
      </c>
      <c r="J5" s="76"/>
      <c r="K5" s="37">
        <f>H5+I5-J5</f>
        <v>400000</v>
      </c>
      <c r="L5" s="38">
        <f t="shared" ref="L5:L36" si="0">H5+I5+J5-F5</f>
        <v>0</v>
      </c>
      <c r="M5" s="147"/>
    </row>
    <row r="6" spans="1:14" x14ac:dyDescent="0.25">
      <c r="A6" s="34">
        <v>43957</v>
      </c>
      <c r="B6" s="35"/>
      <c r="C6" s="36" t="s">
        <v>36</v>
      </c>
      <c r="D6" s="36"/>
      <c r="E6" s="37"/>
      <c r="F6" s="37">
        <v>200000</v>
      </c>
      <c r="G6" s="38">
        <f t="shared" ref="G6:G37" si="1">G5+E6-F6</f>
        <v>7841806.7300000004</v>
      </c>
      <c r="H6" s="72">
        <v>60000</v>
      </c>
      <c r="I6" s="72">
        <v>140000</v>
      </c>
      <c r="J6" s="76"/>
      <c r="K6" s="37">
        <f t="shared" ref="K6:K69" si="2">H6+I6-J6</f>
        <v>200000</v>
      </c>
      <c r="L6" s="38">
        <f t="shared" si="0"/>
        <v>0</v>
      </c>
      <c r="M6" s="147"/>
    </row>
    <row r="7" spans="1:14" x14ac:dyDescent="0.25">
      <c r="A7" s="34">
        <v>43988</v>
      </c>
      <c r="B7" s="35"/>
      <c r="C7" s="36" t="s">
        <v>36</v>
      </c>
      <c r="D7" s="36" t="s">
        <v>47</v>
      </c>
      <c r="E7" s="37"/>
      <c r="F7" s="37">
        <v>240000</v>
      </c>
      <c r="G7" s="38">
        <f t="shared" si="1"/>
        <v>7601806.7300000004</v>
      </c>
      <c r="H7" s="72"/>
      <c r="I7" s="72">
        <v>288000</v>
      </c>
      <c r="J7" s="76"/>
      <c r="K7" s="37">
        <f t="shared" si="2"/>
        <v>288000</v>
      </c>
      <c r="L7" s="38">
        <f t="shared" si="0"/>
        <v>48000</v>
      </c>
      <c r="M7" s="147"/>
    </row>
    <row r="8" spans="1:14" x14ac:dyDescent="0.25">
      <c r="A8" s="34">
        <v>43990</v>
      </c>
      <c r="B8" s="35"/>
      <c r="C8" s="36" t="s">
        <v>36</v>
      </c>
      <c r="D8" s="36" t="s">
        <v>51</v>
      </c>
      <c r="E8" s="37"/>
      <c r="F8" s="37">
        <v>560000</v>
      </c>
      <c r="G8" s="38">
        <f t="shared" si="1"/>
        <v>7041806.7300000004</v>
      </c>
      <c r="H8" s="72">
        <v>195000</v>
      </c>
      <c r="I8" s="72">
        <v>384000</v>
      </c>
      <c r="J8" s="76"/>
      <c r="K8" s="37">
        <f t="shared" si="2"/>
        <v>579000</v>
      </c>
      <c r="L8" s="38">
        <f t="shared" si="0"/>
        <v>19000</v>
      </c>
      <c r="M8" s="147">
        <f t="shared" ref="M8:M69" si="3">F8*0.2</f>
        <v>112000</v>
      </c>
    </row>
    <row r="9" spans="1:14" x14ac:dyDescent="0.25">
      <c r="A9" s="34">
        <v>43992</v>
      </c>
      <c r="B9" s="35"/>
      <c r="C9" s="36" t="s">
        <v>36</v>
      </c>
      <c r="D9" s="36" t="s">
        <v>41</v>
      </c>
      <c r="E9" s="37"/>
      <c r="F9" s="37">
        <v>420000</v>
      </c>
      <c r="G9" s="38">
        <f t="shared" si="1"/>
        <v>6621806.7300000004</v>
      </c>
      <c r="H9" s="72">
        <v>164000</v>
      </c>
      <c r="I9" s="72">
        <v>340000</v>
      </c>
      <c r="J9" s="76"/>
      <c r="K9" s="37">
        <f t="shared" si="2"/>
        <v>504000</v>
      </c>
      <c r="L9" s="38">
        <f t="shared" si="0"/>
        <v>84000</v>
      </c>
      <c r="M9" s="147">
        <f t="shared" si="3"/>
        <v>84000</v>
      </c>
    </row>
    <row r="10" spans="1:14" x14ac:dyDescent="0.25">
      <c r="A10" s="34">
        <v>43993</v>
      </c>
      <c r="B10" s="35"/>
      <c r="C10" s="36" t="s">
        <v>36</v>
      </c>
      <c r="D10" s="36" t="s">
        <v>59</v>
      </c>
      <c r="E10" s="37"/>
      <c r="F10" s="37">
        <v>80000</v>
      </c>
      <c r="G10" s="38">
        <f t="shared" si="1"/>
        <v>6541806.7300000004</v>
      </c>
      <c r="H10" s="72">
        <v>48000</v>
      </c>
      <c r="I10" s="72">
        <v>48000</v>
      </c>
      <c r="J10" s="76"/>
      <c r="K10" s="37">
        <f t="shared" si="2"/>
        <v>96000</v>
      </c>
      <c r="L10" s="38">
        <f t="shared" si="0"/>
        <v>16000</v>
      </c>
      <c r="M10" s="147">
        <f t="shared" si="3"/>
        <v>16000</v>
      </c>
    </row>
    <row r="11" spans="1:14" x14ac:dyDescent="0.25">
      <c r="A11" s="34">
        <v>43995</v>
      </c>
      <c r="B11" s="35"/>
      <c r="C11" s="36" t="s">
        <v>36</v>
      </c>
      <c r="D11" s="36" t="s">
        <v>63</v>
      </c>
      <c r="E11" s="37"/>
      <c r="F11" s="37">
        <v>440000</v>
      </c>
      <c r="G11" s="38">
        <f t="shared" si="1"/>
        <v>6101806.7300000004</v>
      </c>
      <c r="H11" s="72">
        <v>50000</v>
      </c>
      <c r="I11" s="72">
        <v>480000</v>
      </c>
      <c r="J11" s="76"/>
      <c r="K11" s="37">
        <f t="shared" si="2"/>
        <v>530000</v>
      </c>
      <c r="L11" s="38">
        <f t="shared" si="0"/>
        <v>90000</v>
      </c>
      <c r="M11" s="147">
        <f t="shared" si="3"/>
        <v>88000</v>
      </c>
    </row>
    <row r="12" spans="1:14" x14ac:dyDescent="0.25">
      <c r="A12" s="10">
        <v>43997</v>
      </c>
      <c r="B12" s="22"/>
      <c r="C12" s="36" t="s">
        <v>36</v>
      </c>
      <c r="D12" s="1" t="s">
        <v>73</v>
      </c>
      <c r="E12" s="37"/>
      <c r="F12" s="37">
        <v>360000</v>
      </c>
      <c r="G12" s="38">
        <f t="shared" si="1"/>
        <v>5741806.7300000004</v>
      </c>
      <c r="H12" s="72"/>
      <c r="I12" s="53">
        <v>432000</v>
      </c>
      <c r="J12" s="67"/>
      <c r="K12" s="37">
        <f t="shared" si="2"/>
        <v>432000</v>
      </c>
      <c r="L12" s="38">
        <f t="shared" si="0"/>
        <v>72000</v>
      </c>
      <c r="M12" s="147">
        <f t="shared" si="3"/>
        <v>72000</v>
      </c>
    </row>
    <row r="13" spans="1:14" x14ac:dyDescent="0.25">
      <c r="A13" s="10">
        <v>43999</v>
      </c>
      <c r="B13" s="22"/>
      <c r="C13" s="36" t="s">
        <v>36</v>
      </c>
      <c r="D13" s="1" t="s">
        <v>63</v>
      </c>
      <c r="E13" s="37"/>
      <c r="F13" s="37">
        <v>160000</v>
      </c>
      <c r="G13" s="38">
        <f t="shared" si="1"/>
        <v>5581806.7300000004</v>
      </c>
      <c r="H13" s="72"/>
      <c r="I13" s="53">
        <v>192000</v>
      </c>
      <c r="J13" s="67"/>
      <c r="K13" s="37">
        <f t="shared" si="2"/>
        <v>192000</v>
      </c>
      <c r="L13" s="38">
        <f t="shared" si="0"/>
        <v>32000</v>
      </c>
      <c r="M13" s="147">
        <f t="shared" si="3"/>
        <v>32000</v>
      </c>
    </row>
    <row r="14" spans="1:14" x14ac:dyDescent="0.25">
      <c r="A14" s="10">
        <v>44000</v>
      </c>
      <c r="B14" s="22"/>
      <c r="C14" s="36" t="s">
        <v>36</v>
      </c>
      <c r="D14" s="1" t="s">
        <v>77</v>
      </c>
      <c r="E14" s="11"/>
      <c r="F14" s="11">
        <v>220000</v>
      </c>
      <c r="G14" s="38">
        <f t="shared" si="1"/>
        <v>5361806.7300000004</v>
      </c>
      <c r="H14" s="73">
        <v>48000</v>
      </c>
      <c r="I14" s="40">
        <v>216000</v>
      </c>
      <c r="J14" s="67"/>
      <c r="K14" s="11">
        <f t="shared" si="2"/>
        <v>264000</v>
      </c>
      <c r="L14" s="2">
        <f t="shared" si="0"/>
        <v>44000</v>
      </c>
      <c r="M14" s="147">
        <f t="shared" si="3"/>
        <v>44000</v>
      </c>
    </row>
    <row r="15" spans="1:14" x14ac:dyDescent="0.25">
      <c r="A15" s="10">
        <v>44002</v>
      </c>
      <c r="B15" s="22" t="s">
        <v>78</v>
      </c>
      <c r="C15" s="36" t="s">
        <v>36</v>
      </c>
      <c r="D15" s="1" t="s">
        <v>73</v>
      </c>
      <c r="E15" s="11"/>
      <c r="F15" s="11">
        <v>460000</v>
      </c>
      <c r="G15" s="38">
        <f t="shared" si="1"/>
        <v>4901806.7300000004</v>
      </c>
      <c r="H15" s="73">
        <v>360500</v>
      </c>
      <c r="I15" s="40">
        <v>192000</v>
      </c>
      <c r="J15" s="67"/>
      <c r="K15" s="11">
        <f t="shared" si="2"/>
        <v>552500</v>
      </c>
      <c r="L15" s="2">
        <f t="shared" si="0"/>
        <v>92500</v>
      </c>
      <c r="M15" s="147">
        <f t="shared" si="3"/>
        <v>92000</v>
      </c>
    </row>
    <row r="16" spans="1:14" x14ac:dyDescent="0.25">
      <c r="A16" s="10">
        <v>44003</v>
      </c>
      <c r="B16" s="22"/>
      <c r="C16" s="36" t="s">
        <v>36</v>
      </c>
      <c r="D16" s="1" t="s">
        <v>80</v>
      </c>
      <c r="E16" s="11"/>
      <c r="F16" s="11">
        <v>1240000</v>
      </c>
      <c r="G16" s="38">
        <f t="shared" si="1"/>
        <v>3661806.7300000004</v>
      </c>
      <c r="H16" s="73">
        <v>593000</v>
      </c>
      <c r="I16" s="40">
        <v>720000</v>
      </c>
      <c r="J16" s="67"/>
      <c r="K16" s="11">
        <f t="shared" si="2"/>
        <v>1313000</v>
      </c>
      <c r="L16" s="2">
        <f t="shared" si="0"/>
        <v>73000</v>
      </c>
      <c r="M16" s="147">
        <f t="shared" si="3"/>
        <v>248000</v>
      </c>
    </row>
    <row r="17" spans="1:14" x14ac:dyDescent="0.25">
      <c r="A17" s="10">
        <v>44005</v>
      </c>
      <c r="B17" s="22"/>
      <c r="C17" s="36" t="s">
        <v>36</v>
      </c>
      <c r="D17" s="1"/>
      <c r="E17" s="11">
        <v>4180602</v>
      </c>
      <c r="F17" s="11"/>
      <c r="G17" s="38">
        <f t="shared" si="1"/>
        <v>7842408.7300000004</v>
      </c>
      <c r="H17" s="73">
        <v>0</v>
      </c>
      <c r="I17" s="40">
        <v>0</v>
      </c>
      <c r="J17" s="67"/>
      <c r="K17" s="11">
        <f t="shared" si="2"/>
        <v>0</v>
      </c>
      <c r="L17" s="2">
        <f t="shared" si="0"/>
        <v>0</v>
      </c>
      <c r="M17" s="147">
        <f t="shared" si="3"/>
        <v>0</v>
      </c>
    </row>
    <row r="18" spans="1:14" x14ac:dyDescent="0.25">
      <c r="A18" s="10">
        <v>44005</v>
      </c>
      <c r="B18" s="22"/>
      <c r="C18" s="36" t="s">
        <v>36</v>
      </c>
      <c r="D18" s="1" t="s">
        <v>82</v>
      </c>
      <c r="E18" s="11"/>
      <c r="F18" s="11">
        <v>920000</v>
      </c>
      <c r="G18" s="38">
        <f t="shared" si="1"/>
        <v>6922408.7300000004</v>
      </c>
      <c r="H18" s="73">
        <v>170000</v>
      </c>
      <c r="I18" s="40">
        <v>936000</v>
      </c>
      <c r="J18" s="67"/>
      <c r="K18" s="11">
        <f t="shared" si="2"/>
        <v>1106000</v>
      </c>
      <c r="L18" s="2">
        <f t="shared" si="0"/>
        <v>186000</v>
      </c>
      <c r="M18" s="147">
        <f t="shared" si="3"/>
        <v>184000</v>
      </c>
    </row>
    <row r="19" spans="1:14" x14ac:dyDescent="0.25">
      <c r="A19" s="10">
        <v>44006</v>
      </c>
      <c r="B19" s="22"/>
      <c r="C19" s="36" t="s">
        <v>36</v>
      </c>
      <c r="D19" s="1" t="s">
        <v>41</v>
      </c>
      <c r="E19" s="11"/>
      <c r="F19" s="11">
        <v>1360000</v>
      </c>
      <c r="G19" s="38">
        <f t="shared" si="1"/>
        <v>5562408.7300000004</v>
      </c>
      <c r="H19" s="73">
        <v>120000</v>
      </c>
      <c r="I19" s="40">
        <v>1512000</v>
      </c>
      <c r="J19" s="67"/>
      <c r="K19" s="11">
        <f t="shared" si="2"/>
        <v>1632000</v>
      </c>
      <c r="L19" s="2">
        <f t="shared" si="0"/>
        <v>272000</v>
      </c>
      <c r="M19" s="147">
        <f t="shared" si="3"/>
        <v>272000</v>
      </c>
    </row>
    <row r="20" spans="1:14" x14ac:dyDescent="0.25">
      <c r="A20" s="10">
        <v>44008</v>
      </c>
      <c r="B20" s="22"/>
      <c r="C20" s="36" t="s">
        <v>36</v>
      </c>
      <c r="D20" s="1" t="s">
        <v>47</v>
      </c>
      <c r="E20" s="11"/>
      <c r="F20" s="11">
        <v>1040000</v>
      </c>
      <c r="G20" s="38">
        <f t="shared" si="1"/>
        <v>4522408.7300000004</v>
      </c>
      <c r="H20" s="73">
        <v>312000</v>
      </c>
      <c r="I20" s="40">
        <v>888000</v>
      </c>
      <c r="J20" s="67">
        <v>40000</v>
      </c>
      <c r="K20" s="11">
        <f t="shared" si="2"/>
        <v>1160000</v>
      </c>
      <c r="L20" s="2">
        <f t="shared" si="0"/>
        <v>200000</v>
      </c>
      <c r="M20" s="147">
        <f t="shared" si="3"/>
        <v>208000</v>
      </c>
    </row>
    <row r="21" spans="1:14" x14ac:dyDescent="0.25">
      <c r="A21" s="10">
        <v>44011</v>
      </c>
      <c r="B21" s="22"/>
      <c r="C21" s="36" t="s">
        <v>36</v>
      </c>
      <c r="D21" s="1" t="s">
        <v>73</v>
      </c>
      <c r="E21" s="11"/>
      <c r="F21" s="11">
        <v>1140000</v>
      </c>
      <c r="G21" s="38">
        <f t="shared" si="1"/>
        <v>3382408.7300000004</v>
      </c>
      <c r="H21" s="73">
        <v>336000</v>
      </c>
      <c r="I21" s="40">
        <v>1032000</v>
      </c>
      <c r="J21" s="67"/>
      <c r="K21" s="11">
        <f t="shared" si="2"/>
        <v>1368000</v>
      </c>
      <c r="L21" s="2">
        <f t="shared" si="0"/>
        <v>228000</v>
      </c>
      <c r="M21" s="147">
        <f t="shared" si="3"/>
        <v>228000</v>
      </c>
    </row>
    <row r="22" spans="1:14" x14ac:dyDescent="0.25">
      <c r="A22" s="10">
        <v>44012</v>
      </c>
      <c r="B22" s="22"/>
      <c r="C22" s="36" t="s">
        <v>36</v>
      </c>
      <c r="D22" s="1" t="s">
        <v>49</v>
      </c>
      <c r="E22" s="11"/>
      <c r="F22" s="11">
        <v>2720000</v>
      </c>
      <c r="G22" s="38">
        <f t="shared" si="1"/>
        <v>662408.73000000045</v>
      </c>
      <c r="H22" s="73">
        <v>1222000</v>
      </c>
      <c r="I22" s="40">
        <v>2088000</v>
      </c>
      <c r="J22" s="67"/>
      <c r="K22" s="11">
        <f t="shared" si="2"/>
        <v>3310000</v>
      </c>
      <c r="L22" s="2">
        <f t="shared" si="0"/>
        <v>590000</v>
      </c>
      <c r="M22" s="147">
        <f t="shared" si="3"/>
        <v>544000</v>
      </c>
      <c r="N22" t="s">
        <v>90</v>
      </c>
    </row>
    <row r="23" spans="1:14" x14ac:dyDescent="0.25">
      <c r="A23" s="10">
        <v>44013</v>
      </c>
      <c r="B23" s="22"/>
      <c r="C23" s="36" t="s">
        <v>36</v>
      </c>
      <c r="D23" s="1" t="s">
        <v>49</v>
      </c>
      <c r="E23" s="11"/>
      <c r="F23" s="11">
        <v>600000</v>
      </c>
      <c r="G23" s="38">
        <f t="shared" si="1"/>
        <v>62408.730000000447</v>
      </c>
      <c r="H23" s="73">
        <v>408000</v>
      </c>
      <c r="I23" s="40">
        <v>312000</v>
      </c>
      <c r="J23" s="67"/>
      <c r="K23" s="11">
        <f t="shared" si="2"/>
        <v>720000</v>
      </c>
      <c r="L23" s="2">
        <f t="shared" si="0"/>
        <v>120000</v>
      </c>
      <c r="M23" s="147">
        <f t="shared" si="3"/>
        <v>120000</v>
      </c>
    </row>
    <row r="24" spans="1:14" x14ac:dyDescent="0.25">
      <c r="A24" s="10">
        <v>44015</v>
      </c>
      <c r="B24" s="22"/>
      <c r="C24" s="36" t="s">
        <v>35</v>
      </c>
      <c r="D24" s="1"/>
      <c r="E24" s="11">
        <v>4180602</v>
      </c>
      <c r="F24" s="11"/>
      <c r="G24" s="38">
        <f t="shared" si="1"/>
        <v>4243010.7300000004</v>
      </c>
      <c r="H24" s="73"/>
      <c r="I24" s="40"/>
      <c r="J24" s="67"/>
      <c r="K24" s="11">
        <f t="shared" si="2"/>
        <v>0</v>
      </c>
      <c r="L24" s="2">
        <f t="shared" si="0"/>
        <v>0</v>
      </c>
      <c r="M24" s="147">
        <f t="shared" si="3"/>
        <v>0</v>
      </c>
    </row>
    <row r="25" spans="1:14" x14ac:dyDescent="0.25">
      <c r="A25" s="10">
        <v>44016</v>
      </c>
      <c r="B25" s="22"/>
      <c r="C25" s="36" t="s">
        <v>36</v>
      </c>
      <c r="D25" s="1"/>
      <c r="E25" s="11"/>
      <c r="F25" s="11">
        <v>480000</v>
      </c>
      <c r="G25" s="38">
        <f t="shared" si="1"/>
        <v>3763010.7300000004</v>
      </c>
      <c r="H25" s="73">
        <v>205000</v>
      </c>
      <c r="I25" s="40">
        <v>376000</v>
      </c>
      <c r="J25" s="67"/>
      <c r="K25" s="11">
        <f t="shared" si="2"/>
        <v>581000</v>
      </c>
      <c r="L25" s="2">
        <f t="shared" si="0"/>
        <v>101000</v>
      </c>
      <c r="M25" s="147">
        <f t="shared" si="3"/>
        <v>96000</v>
      </c>
    </row>
    <row r="26" spans="1:14" x14ac:dyDescent="0.25">
      <c r="A26" s="10">
        <v>44017</v>
      </c>
      <c r="B26" s="22"/>
      <c r="C26" s="36" t="s">
        <v>36</v>
      </c>
      <c r="D26" s="1" t="s">
        <v>79</v>
      </c>
      <c r="E26" s="11"/>
      <c r="F26" s="11">
        <v>220000</v>
      </c>
      <c r="G26" s="38">
        <f t="shared" si="1"/>
        <v>3543010.7300000004</v>
      </c>
      <c r="H26" s="73"/>
      <c r="I26" s="40">
        <v>264000</v>
      </c>
      <c r="J26" s="67"/>
      <c r="K26" s="11">
        <f t="shared" si="2"/>
        <v>264000</v>
      </c>
      <c r="L26" s="2">
        <f t="shared" si="0"/>
        <v>44000</v>
      </c>
      <c r="M26" s="147">
        <f t="shared" si="3"/>
        <v>44000</v>
      </c>
    </row>
    <row r="27" spans="1:14" x14ac:dyDescent="0.25">
      <c r="A27" s="10">
        <v>44019</v>
      </c>
      <c r="B27" s="22"/>
      <c r="C27" s="36" t="s">
        <v>36</v>
      </c>
      <c r="D27" s="1" t="s">
        <v>47</v>
      </c>
      <c r="E27" s="11"/>
      <c r="F27" s="11">
        <v>1380000</v>
      </c>
      <c r="G27" s="38">
        <f t="shared" si="1"/>
        <v>2163010.7300000004</v>
      </c>
      <c r="H27" s="73">
        <v>312000</v>
      </c>
      <c r="I27" s="40">
        <v>1344000</v>
      </c>
      <c r="J27" s="67"/>
      <c r="K27" s="11">
        <f t="shared" si="2"/>
        <v>1656000</v>
      </c>
      <c r="L27" s="2">
        <f t="shared" si="0"/>
        <v>276000</v>
      </c>
      <c r="M27" s="147">
        <f t="shared" si="3"/>
        <v>276000</v>
      </c>
    </row>
    <row r="28" spans="1:14" x14ac:dyDescent="0.25">
      <c r="A28" s="10">
        <v>44022</v>
      </c>
      <c r="B28" s="22"/>
      <c r="C28" s="36" t="s">
        <v>36</v>
      </c>
      <c r="D28" s="1" t="s">
        <v>73</v>
      </c>
      <c r="E28" s="11"/>
      <c r="F28" s="11">
        <v>40000</v>
      </c>
      <c r="G28" s="38">
        <f t="shared" si="1"/>
        <v>2123010.7300000004</v>
      </c>
      <c r="H28" s="73"/>
      <c r="I28" s="40">
        <v>48000</v>
      </c>
      <c r="J28" s="67"/>
      <c r="K28" s="11">
        <f t="shared" si="2"/>
        <v>48000</v>
      </c>
      <c r="L28" s="2">
        <f t="shared" si="0"/>
        <v>8000</v>
      </c>
      <c r="M28" s="147">
        <f t="shared" si="3"/>
        <v>8000</v>
      </c>
    </row>
    <row r="29" spans="1:14" x14ac:dyDescent="0.25">
      <c r="A29" s="10">
        <v>44023</v>
      </c>
      <c r="B29" s="22"/>
      <c r="C29" s="36" t="s">
        <v>36</v>
      </c>
      <c r="D29" s="1" t="s">
        <v>79</v>
      </c>
      <c r="E29" s="11"/>
      <c r="F29" s="11">
        <v>1560000</v>
      </c>
      <c r="G29" s="38">
        <f t="shared" si="1"/>
        <v>563010.73000000045</v>
      </c>
      <c r="H29" s="73">
        <v>360000</v>
      </c>
      <c r="I29" s="40">
        <v>1512000</v>
      </c>
      <c r="J29" s="67"/>
      <c r="K29" s="11">
        <f t="shared" si="2"/>
        <v>1872000</v>
      </c>
      <c r="L29" s="2">
        <f t="shared" si="0"/>
        <v>312000</v>
      </c>
      <c r="M29" s="147">
        <f t="shared" si="3"/>
        <v>312000</v>
      </c>
    </row>
    <row r="30" spans="1:14" x14ac:dyDescent="0.25">
      <c r="A30" s="10">
        <v>44024</v>
      </c>
      <c r="B30" s="22"/>
      <c r="C30" s="36" t="s">
        <v>36</v>
      </c>
      <c r="D30" s="1" t="s">
        <v>105</v>
      </c>
      <c r="E30" s="1"/>
      <c r="F30" s="11">
        <v>560000</v>
      </c>
      <c r="G30" s="38">
        <f t="shared" si="1"/>
        <v>3010.730000000447</v>
      </c>
      <c r="H30" s="73">
        <v>264000</v>
      </c>
      <c r="I30" s="40">
        <v>384000</v>
      </c>
      <c r="J30" s="67"/>
      <c r="K30" s="11">
        <f t="shared" si="2"/>
        <v>648000</v>
      </c>
      <c r="L30" s="2">
        <f t="shared" si="0"/>
        <v>88000</v>
      </c>
      <c r="M30" s="147">
        <f t="shared" si="3"/>
        <v>112000</v>
      </c>
    </row>
    <row r="31" spans="1:14" x14ac:dyDescent="0.25">
      <c r="A31" s="10"/>
      <c r="B31" s="22"/>
      <c r="C31" s="36" t="s">
        <v>113</v>
      </c>
      <c r="D31" s="1"/>
      <c r="E31" s="11">
        <v>4180602</v>
      </c>
      <c r="F31" s="11"/>
      <c r="G31" s="38">
        <f t="shared" si="1"/>
        <v>4183612.7300000004</v>
      </c>
      <c r="H31" s="73"/>
      <c r="I31" s="40"/>
      <c r="J31" s="67"/>
      <c r="K31" s="11">
        <f t="shared" si="2"/>
        <v>0</v>
      </c>
      <c r="L31" s="2">
        <f t="shared" si="0"/>
        <v>0</v>
      </c>
      <c r="M31" s="147">
        <f t="shared" si="3"/>
        <v>0</v>
      </c>
    </row>
    <row r="32" spans="1:14" x14ac:dyDescent="0.25">
      <c r="A32" s="10">
        <v>44028</v>
      </c>
      <c r="B32" s="22"/>
      <c r="C32" s="36" t="s">
        <v>35</v>
      </c>
      <c r="D32" s="1"/>
      <c r="E32" s="11">
        <v>10451505</v>
      </c>
      <c r="F32" s="11"/>
      <c r="G32" s="38">
        <f t="shared" si="1"/>
        <v>14635117.73</v>
      </c>
      <c r="H32" s="73">
        <v>0</v>
      </c>
      <c r="I32" s="40">
        <v>0</v>
      </c>
      <c r="J32" s="67"/>
      <c r="K32" s="11">
        <f t="shared" si="2"/>
        <v>0</v>
      </c>
      <c r="L32" s="2">
        <f t="shared" si="0"/>
        <v>0</v>
      </c>
      <c r="M32" s="147">
        <f t="shared" si="3"/>
        <v>0</v>
      </c>
    </row>
    <row r="33" spans="1:14" x14ac:dyDescent="0.25">
      <c r="A33" s="10">
        <v>44028</v>
      </c>
      <c r="B33" s="22"/>
      <c r="C33" s="36" t="s">
        <v>36</v>
      </c>
      <c r="D33" s="1" t="s">
        <v>118</v>
      </c>
      <c r="E33" s="11">
        <v>0</v>
      </c>
      <c r="F33" s="11">
        <v>920000</v>
      </c>
      <c r="G33" s="38">
        <f t="shared" si="1"/>
        <v>13715117.73</v>
      </c>
      <c r="H33" s="73">
        <v>672000</v>
      </c>
      <c r="I33" s="40">
        <v>432000</v>
      </c>
      <c r="J33" s="67"/>
      <c r="K33" s="11">
        <f t="shared" si="2"/>
        <v>1104000</v>
      </c>
      <c r="L33" s="2">
        <f t="shared" si="0"/>
        <v>184000</v>
      </c>
      <c r="M33" s="147">
        <f t="shared" si="3"/>
        <v>184000</v>
      </c>
    </row>
    <row r="34" spans="1:14" x14ac:dyDescent="0.25">
      <c r="A34" s="10">
        <v>44029</v>
      </c>
      <c r="B34" s="22"/>
      <c r="C34" s="36" t="s">
        <v>36</v>
      </c>
      <c r="D34" s="1" t="s">
        <v>73</v>
      </c>
      <c r="E34" s="11"/>
      <c r="F34" s="11">
        <v>1260000</v>
      </c>
      <c r="G34" s="38">
        <f t="shared" si="1"/>
        <v>12455117.73</v>
      </c>
      <c r="H34" s="73">
        <v>317000</v>
      </c>
      <c r="I34" s="40">
        <v>1200000</v>
      </c>
      <c r="J34" s="67"/>
      <c r="K34" s="11">
        <f t="shared" si="2"/>
        <v>1517000</v>
      </c>
      <c r="L34" s="2">
        <f t="shared" si="0"/>
        <v>257000</v>
      </c>
      <c r="M34" s="147">
        <f t="shared" si="3"/>
        <v>252000</v>
      </c>
    </row>
    <row r="35" spans="1:14" x14ac:dyDescent="0.25">
      <c r="A35" s="10">
        <v>44031</v>
      </c>
      <c r="B35" s="22"/>
      <c r="C35" s="36" t="s">
        <v>36</v>
      </c>
      <c r="D35" s="1" t="s">
        <v>51</v>
      </c>
      <c r="E35" s="11"/>
      <c r="F35" s="11">
        <v>1140000</v>
      </c>
      <c r="G35" s="38">
        <f t="shared" si="1"/>
        <v>11315117.73</v>
      </c>
      <c r="H35" s="73">
        <v>171000</v>
      </c>
      <c r="I35" s="40">
        <v>1152000</v>
      </c>
      <c r="J35" s="67"/>
      <c r="K35" s="11">
        <f t="shared" si="2"/>
        <v>1323000</v>
      </c>
      <c r="L35" s="2">
        <f t="shared" si="0"/>
        <v>183000</v>
      </c>
      <c r="M35" s="147">
        <f t="shared" si="3"/>
        <v>228000</v>
      </c>
    </row>
    <row r="36" spans="1:14" x14ac:dyDescent="0.25">
      <c r="A36" s="10"/>
      <c r="B36" s="22"/>
      <c r="C36" s="36" t="s">
        <v>35</v>
      </c>
      <c r="D36" s="1"/>
      <c r="E36" s="11">
        <v>10451505</v>
      </c>
      <c r="F36" s="11"/>
      <c r="G36" s="38">
        <f t="shared" si="1"/>
        <v>21766622.73</v>
      </c>
      <c r="H36" s="73"/>
      <c r="I36" s="40"/>
      <c r="J36" s="67"/>
      <c r="K36" s="11">
        <f t="shared" si="2"/>
        <v>0</v>
      </c>
      <c r="L36" s="2">
        <f t="shared" si="0"/>
        <v>0</v>
      </c>
      <c r="M36" s="147">
        <f t="shared" si="3"/>
        <v>0</v>
      </c>
    </row>
    <row r="37" spans="1:14" x14ac:dyDescent="0.25">
      <c r="A37" s="10">
        <v>44038</v>
      </c>
      <c r="B37" s="22"/>
      <c r="C37" s="36" t="s">
        <v>36</v>
      </c>
      <c r="D37" s="1" t="s">
        <v>73</v>
      </c>
      <c r="E37" s="11"/>
      <c r="F37" s="11">
        <v>1380000</v>
      </c>
      <c r="G37" s="38">
        <f t="shared" si="1"/>
        <v>20386622.73</v>
      </c>
      <c r="H37" s="73">
        <v>677000</v>
      </c>
      <c r="I37" s="40">
        <v>984000</v>
      </c>
      <c r="J37" s="67"/>
      <c r="K37" s="11">
        <f t="shared" si="2"/>
        <v>1661000</v>
      </c>
      <c r="L37" s="2">
        <f t="shared" ref="L37:L68" si="4">H37+I37+J37-F37</f>
        <v>281000</v>
      </c>
      <c r="M37" s="147">
        <f t="shared" si="3"/>
        <v>276000</v>
      </c>
    </row>
    <row r="38" spans="1:14" x14ac:dyDescent="0.25">
      <c r="A38" s="16">
        <v>44044</v>
      </c>
      <c r="B38" s="23"/>
      <c r="C38" s="36" t="s">
        <v>35</v>
      </c>
      <c r="D38" s="17" t="s">
        <v>142</v>
      </c>
      <c r="E38" s="18"/>
      <c r="F38" s="18">
        <v>120000</v>
      </c>
      <c r="G38" s="38">
        <f t="shared" ref="G38:G69" si="5">G37+E38-F38</f>
        <v>20266622.73</v>
      </c>
      <c r="H38" s="74"/>
      <c r="I38" s="75">
        <v>144000</v>
      </c>
      <c r="J38" s="67"/>
      <c r="K38" s="11">
        <f t="shared" si="2"/>
        <v>144000</v>
      </c>
      <c r="L38" s="2">
        <f t="shared" si="4"/>
        <v>24000</v>
      </c>
      <c r="M38" s="147">
        <f t="shared" si="3"/>
        <v>24000</v>
      </c>
    </row>
    <row r="39" spans="1:14" x14ac:dyDescent="0.25">
      <c r="A39" s="10">
        <v>44046</v>
      </c>
      <c r="B39" s="22"/>
      <c r="C39" s="36" t="s">
        <v>35</v>
      </c>
      <c r="D39" s="1"/>
      <c r="E39" s="11">
        <v>10451504</v>
      </c>
      <c r="F39" s="11"/>
      <c r="G39" s="38">
        <f t="shared" si="5"/>
        <v>30718126.73</v>
      </c>
      <c r="H39" s="73"/>
      <c r="I39" s="40"/>
      <c r="J39" s="67"/>
      <c r="K39" s="11">
        <f t="shared" si="2"/>
        <v>0</v>
      </c>
      <c r="L39" s="2">
        <f t="shared" si="4"/>
        <v>0</v>
      </c>
      <c r="M39" s="147">
        <f t="shared" si="3"/>
        <v>0</v>
      </c>
    </row>
    <row r="40" spans="1:14" x14ac:dyDescent="0.25">
      <c r="A40" s="10">
        <v>44049</v>
      </c>
      <c r="B40" s="22"/>
      <c r="C40" s="36" t="s">
        <v>36</v>
      </c>
      <c r="D40" s="1" t="s">
        <v>127</v>
      </c>
      <c r="E40" s="11"/>
      <c r="F40" s="11">
        <v>2300000</v>
      </c>
      <c r="G40" s="38">
        <f t="shared" si="5"/>
        <v>28418126.73</v>
      </c>
      <c r="H40" s="73">
        <v>960000</v>
      </c>
      <c r="I40" s="40">
        <v>1800000</v>
      </c>
      <c r="J40" s="67"/>
      <c r="K40" s="11">
        <f t="shared" si="2"/>
        <v>2760000</v>
      </c>
      <c r="L40" s="2">
        <f t="shared" si="4"/>
        <v>460000</v>
      </c>
      <c r="M40" s="147">
        <f t="shared" si="3"/>
        <v>460000</v>
      </c>
    </row>
    <row r="41" spans="1:14" x14ac:dyDescent="0.25">
      <c r="A41" s="10">
        <v>44051</v>
      </c>
      <c r="B41" s="22"/>
      <c r="C41" s="36" t="s">
        <v>36</v>
      </c>
      <c r="D41" s="1" t="s">
        <v>152</v>
      </c>
      <c r="E41" s="11"/>
      <c r="F41" s="11">
        <v>1700000</v>
      </c>
      <c r="G41" s="38">
        <f t="shared" si="5"/>
        <v>26718126.73</v>
      </c>
      <c r="H41" s="73">
        <v>240000</v>
      </c>
      <c r="I41" s="40">
        <v>1800000</v>
      </c>
      <c r="J41" s="67"/>
      <c r="K41" s="11">
        <f t="shared" si="2"/>
        <v>2040000</v>
      </c>
      <c r="L41" s="2">
        <f t="shared" si="4"/>
        <v>340000</v>
      </c>
      <c r="M41" s="147">
        <f t="shared" si="3"/>
        <v>340000</v>
      </c>
    </row>
    <row r="42" spans="1:14" x14ac:dyDescent="0.25">
      <c r="A42" s="10">
        <v>44053</v>
      </c>
      <c r="B42" s="22"/>
      <c r="C42" s="36" t="s">
        <v>36</v>
      </c>
      <c r="D42" s="1" t="s">
        <v>51</v>
      </c>
      <c r="E42" s="11"/>
      <c r="F42" s="11">
        <v>3000000</v>
      </c>
      <c r="G42" s="38">
        <f t="shared" si="5"/>
        <v>23718126.73</v>
      </c>
      <c r="H42" s="73">
        <v>1541000</v>
      </c>
      <c r="I42" s="40">
        <v>2059000</v>
      </c>
      <c r="J42" s="67"/>
      <c r="K42" s="11">
        <f t="shared" si="2"/>
        <v>3600000</v>
      </c>
      <c r="L42" s="2">
        <f t="shared" si="4"/>
        <v>600000</v>
      </c>
      <c r="M42" s="147">
        <f t="shared" si="3"/>
        <v>600000</v>
      </c>
    </row>
    <row r="43" spans="1:14" x14ac:dyDescent="0.25">
      <c r="A43" s="10">
        <v>44056</v>
      </c>
      <c r="B43" s="22"/>
      <c r="C43" s="36" t="s">
        <v>36</v>
      </c>
      <c r="D43" s="1" t="s">
        <v>166</v>
      </c>
      <c r="E43" s="11"/>
      <c r="F43" s="11">
        <v>1350000</v>
      </c>
      <c r="G43" s="38">
        <f t="shared" si="5"/>
        <v>22368126.73</v>
      </c>
      <c r="H43" s="73">
        <v>915000</v>
      </c>
      <c r="I43" s="40">
        <v>720000</v>
      </c>
      <c r="J43" s="67"/>
      <c r="K43" s="11">
        <f t="shared" si="2"/>
        <v>1635000</v>
      </c>
      <c r="L43" s="2">
        <f t="shared" si="4"/>
        <v>285000</v>
      </c>
      <c r="M43" s="147">
        <f t="shared" si="3"/>
        <v>270000</v>
      </c>
    </row>
    <row r="44" spans="1:14" x14ac:dyDescent="0.25">
      <c r="A44" s="10">
        <v>44058</v>
      </c>
      <c r="B44" s="22"/>
      <c r="C44" s="36" t="s">
        <v>36</v>
      </c>
      <c r="D44" s="1" t="s">
        <v>77</v>
      </c>
      <c r="E44" s="11"/>
      <c r="F44" s="11">
        <v>1950000</v>
      </c>
      <c r="G44" s="38">
        <f t="shared" si="5"/>
        <v>20418126.73</v>
      </c>
      <c r="H44" s="73">
        <v>900000</v>
      </c>
      <c r="I44" s="40">
        <v>1440000</v>
      </c>
      <c r="J44" s="67"/>
      <c r="K44" s="11">
        <f t="shared" si="2"/>
        <v>2340000</v>
      </c>
      <c r="L44" s="2">
        <f t="shared" si="4"/>
        <v>390000</v>
      </c>
      <c r="M44" s="147">
        <f t="shared" si="3"/>
        <v>390000</v>
      </c>
    </row>
    <row r="45" spans="1:14" x14ac:dyDescent="0.25">
      <c r="A45" s="10">
        <v>44061</v>
      </c>
      <c r="B45" s="22"/>
      <c r="C45" s="36" t="s">
        <v>36</v>
      </c>
      <c r="D45" s="1" t="s">
        <v>77</v>
      </c>
      <c r="E45" s="11"/>
      <c r="F45" s="11">
        <v>850000</v>
      </c>
      <c r="G45" s="38">
        <f t="shared" si="5"/>
        <v>19568126.73</v>
      </c>
      <c r="H45" s="73"/>
      <c r="I45" s="40">
        <v>1140000</v>
      </c>
      <c r="J45" s="67"/>
      <c r="K45" s="11">
        <f t="shared" si="2"/>
        <v>1140000</v>
      </c>
      <c r="L45" s="2">
        <f t="shared" si="4"/>
        <v>290000</v>
      </c>
      <c r="M45" s="147">
        <f t="shared" si="3"/>
        <v>170000</v>
      </c>
      <c r="N45" t="s">
        <v>173</v>
      </c>
    </row>
    <row r="46" spans="1:14" x14ac:dyDescent="0.25">
      <c r="A46" s="10">
        <v>44066</v>
      </c>
      <c r="B46" s="22"/>
      <c r="C46" s="36" t="s">
        <v>36</v>
      </c>
      <c r="D46" s="1" t="s">
        <v>51</v>
      </c>
      <c r="E46" s="11"/>
      <c r="F46" s="11">
        <v>3000000</v>
      </c>
      <c r="G46" s="38">
        <f t="shared" si="5"/>
        <v>16568126.73</v>
      </c>
      <c r="H46" s="73">
        <v>845000</v>
      </c>
      <c r="I46" s="40">
        <v>2820000</v>
      </c>
      <c r="J46" s="67"/>
      <c r="K46" s="11">
        <f t="shared" si="2"/>
        <v>3665000</v>
      </c>
      <c r="L46" s="2">
        <f t="shared" si="4"/>
        <v>665000</v>
      </c>
      <c r="M46" s="147">
        <f t="shared" si="3"/>
        <v>600000</v>
      </c>
      <c r="N46" t="s">
        <v>189</v>
      </c>
    </row>
    <row r="47" spans="1:14" x14ac:dyDescent="0.25">
      <c r="A47" s="10">
        <v>44068</v>
      </c>
      <c r="B47" s="22"/>
      <c r="C47" s="36" t="s">
        <v>35</v>
      </c>
      <c r="D47" s="1"/>
      <c r="E47" s="11">
        <v>10451505</v>
      </c>
      <c r="F47" s="11"/>
      <c r="G47" s="38">
        <f t="shared" si="5"/>
        <v>27019631.73</v>
      </c>
      <c r="H47" s="73"/>
      <c r="I47" s="40"/>
      <c r="J47" s="67"/>
      <c r="K47" s="11">
        <f t="shared" si="2"/>
        <v>0</v>
      </c>
      <c r="L47" s="2">
        <f t="shared" si="4"/>
        <v>0</v>
      </c>
      <c r="M47" s="147">
        <f t="shared" si="3"/>
        <v>0</v>
      </c>
    </row>
    <row r="48" spans="1:14" x14ac:dyDescent="0.25">
      <c r="A48" s="10">
        <v>44069</v>
      </c>
      <c r="B48" s="22"/>
      <c r="C48" s="36" t="s">
        <v>36</v>
      </c>
      <c r="D48" s="1" t="s">
        <v>166</v>
      </c>
      <c r="E48" s="11"/>
      <c r="F48" s="11">
        <v>1600000</v>
      </c>
      <c r="G48" s="38">
        <f t="shared" si="5"/>
        <v>25419631.73</v>
      </c>
      <c r="H48" s="73">
        <v>540000</v>
      </c>
      <c r="I48" s="40">
        <v>1260000</v>
      </c>
      <c r="J48" s="67"/>
      <c r="K48" s="11">
        <f t="shared" si="2"/>
        <v>1800000</v>
      </c>
      <c r="L48" s="2">
        <f t="shared" si="4"/>
        <v>200000</v>
      </c>
      <c r="M48" s="147">
        <f t="shared" si="3"/>
        <v>320000</v>
      </c>
    </row>
    <row r="49" spans="1:14" x14ac:dyDescent="0.25">
      <c r="A49" s="10">
        <v>44071</v>
      </c>
      <c r="B49" s="22"/>
      <c r="C49" s="36" t="s">
        <v>36</v>
      </c>
      <c r="D49" s="1" t="s">
        <v>51</v>
      </c>
      <c r="E49" s="11"/>
      <c r="F49" s="11">
        <v>1250000</v>
      </c>
      <c r="G49" s="38">
        <f t="shared" si="5"/>
        <v>24169631.73</v>
      </c>
      <c r="H49" s="73"/>
      <c r="I49" s="40">
        <v>1500000</v>
      </c>
      <c r="J49" s="67"/>
      <c r="K49" s="11">
        <f t="shared" si="2"/>
        <v>1500000</v>
      </c>
      <c r="L49" s="2">
        <f t="shared" si="4"/>
        <v>250000</v>
      </c>
      <c r="M49" s="147">
        <f t="shared" si="3"/>
        <v>250000</v>
      </c>
    </row>
    <row r="50" spans="1:14" x14ac:dyDescent="0.25">
      <c r="A50" s="10">
        <v>44073</v>
      </c>
      <c r="B50" s="22"/>
      <c r="C50" s="36" t="s">
        <v>36</v>
      </c>
      <c r="D50" s="1" t="s">
        <v>63</v>
      </c>
      <c r="E50" s="11"/>
      <c r="F50" s="11">
        <v>1450000</v>
      </c>
      <c r="G50" s="38">
        <f t="shared" si="5"/>
        <v>22719631.73</v>
      </c>
      <c r="H50" s="73">
        <v>660000</v>
      </c>
      <c r="I50" s="40">
        <v>1080000</v>
      </c>
      <c r="J50" s="67"/>
      <c r="K50" s="11">
        <f t="shared" si="2"/>
        <v>1740000</v>
      </c>
      <c r="L50" s="2">
        <f t="shared" si="4"/>
        <v>290000</v>
      </c>
      <c r="M50" s="147">
        <f t="shared" si="3"/>
        <v>290000</v>
      </c>
    </row>
    <row r="51" spans="1:14" x14ac:dyDescent="0.25">
      <c r="A51" s="10">
        <v>44075</v>
      </c>
      <c r="B51" s="22"/>
      <c r="C51" s="36" t="s">
        <v>36</v>
      </c>
      <c r="D51" s="1" t="s">
        <v>47</v>
      </c>
      <c r="E51" s="11"/>
      <c r="F51" s="11">
        <v>1900000</v>
      </c>
      <c r="G51" s="38">
        <f t="shared" si="5"/>
        <v>20819631.73</v>
      </c>
      <c r="H51" s="73">
        <v>490000</v>
      </c>
      <c r="I51" s="40">
        <v>1790000</v>
      </c>
      <c r="J51" s="67"/>
      <c r="K51" s="11">
        <f t="shared" si="2"/>
        <v>2280000</v>
      </c>
      <c r="L51" s="2">
        <f t="shared" si="4"/>
        <v>380000</v>
      </c>
      <c r="M51" s="147">
        <f t="shared" si="3"/>
        <v>380000</v>
      </c>
    </row>
    <row r="52" spans="1:14" x14ac:dyDescent="0.25">
      <c r="A52" s="10">
        <v>44079</v>
      </c>
      <c r="B52" s="22"/>
      <c r="C52" s="36" t="s">
        <v>36</v>
      </c>
      <c r="D52" s="1" t="s">
        <v>51</v>
      </c>
      <c r="E52" s="11"/>
      <c r="F52" s="11">
        <v>400000</v>
      </c>
      <c r="G52" s="38">
        <f t="shared" si="5"/>
        <v>20419631.73</v>
      </c>
      <c r="H52" s="73"/>
      <c r="I52" s="40">
        <v>480000</v>
      </c>
      <c r="J52" s="67"/>
      <c r="K52" s="11">
        <f t="shared" si="2"/>
        <v>480000</v>
      </c>
      <c r="L52" s="2">
        <f t="shared" si="4"/>
        <v>80000</v>
      </c>
      <c r="M52" s="147">
        <f t="shared" si="3"/>
        <v>80000</v>
      </c>
    </row>
    <row r="53" spans="1:14" x14ac:dyDescent="0.25">
      <c r="A53" s="10">
        <v>44082</v>
      </c>
      <c r="B53" s="22"/>
      <c r="C53" s="36" t="s">
        <v>36</v>
      </c>
      <c r="D53" s="1" t="s">
        <v>221</v>
      </c>
      <c r="E53" s="11"/>
      <c r="F53" s="11">
        <v>3300000</v>
      </c>
      <c r="G53" s="38">
        <f t="shared" si="5"/>
        <v>17119631.73</v>
      </c>
      <c r="H53" s="73">
        <v>1440000</v>
      </c>
      <c r="I53" s="40">
        <v>2510000</v>
      </c>
      <c r="J53" s="67"/>
      <c r="K53" s="11">
        <f t="shared" si="2"/>
        <v>3950000</v>
      </c>
      <c r="L53" s="2">
        <f t="shared" si="4"/>
        <v>650000</v>
      </c>
      <c r="M53" s="147">
        <f t="shared" si="3"/>
        <v>660000</v>
      </c>
    </row>
    <row r="54" spans="1:14" x14ac:dyDescent="0.25">
      <c r="A54" s="10">
        <v>44082</v>
      </c>
      <c r="B54" s="22"/>
      <c r="C54" s="36" t="s">
        <v>36</v>
      </c>
      <c r="D54" s="1" t="s">
        <v>41</v>
      </c>
      <c r="E54" s="11"/>
      <c r="F54" s="11">
        <v>1150000</v>
      </c>
      <c r="G54" s="38">
        <f t="shared" si="5"/>
        <v>15969631.73</v>
      </c>
      <c r="H54" s="73">
        <v>542000</v>
      </c>
      <c r="I54" s="40">
        <v>838000</v>
      </c>
      <c r="J54" s="67"/>
      <c r="K54" s="11">
        <f t="shared" si="2"/>
        <v>1380000</v>
      </c>
      <c r="L54" s="2">
        <f t="shared" si="4"/>
        <v>230000</v>
      </c>
      <c r="M54" s="147">
        <f t="shared" si="3"/>
        <v>230000</v>
      </c>
    </row>
    <row r="55" spans="1:14" x14ac:dyDescent="0.25">
      <c r="A55" s="16">
        <v>44083</v>
      </c>
      <c r="B55" s="23"/>
      <c r="C55" s="36" t="s">
        <v>36</v>
      </c>
      <c r="D55" s="17" t="s">
        <v>63</v>
      </c>
      <c r="E55" s="18"/>
      <c r="F55" s="18">
        <v>100000</v>
      </c>
      <c r="G55" s="38">
        <f t="shared" si="5"/>
        <v>15869631.73</v>
      </c>
      <c r="H55" s="74"/>
      <c r="I55" s="75">
        <v>120000</v>
      </c>
      <c r="J55" s="67"/>
      <c r="K55" s="11">
        <f t="shared" si="2"/>
        <v>120000</v>
      </c>
      <c r="L55" s="2">
        <f t="shared" si="4"/>
        <v>20000</v>
      </c>
      <c r="M55" s="147">
        <f t="shared" si="3"/>
        <v>20000</v>
      </c>
    </row>
    <row r="56" spans="1:14" x14ac:dyDescent="0.25">
      <c r="A56" s="10">
        <v>44084</v>
      </c>
      <c r="B56" s="22"/>
      <c r="C56" s="36" t="s">
        <v>36</v>
      </c>
      <c r="D56" s="1" t="s">
        <v>63</v>
      </c>
      <c r="E56" s="11"/>
      <c r="F56" s="11">
        <v>700000</v>
      </c>
      <c r="G56" s="38">
        <f t="shared" si="5"/>
        <v>15169631.73</v>
      </c>
      <c r="H56" s="73">
        <v>730000</v>
      </c>
      <c r="I56" s="40">
        <v>120000</v>
      </c>
      <c r="J56" s="67"/>
      <c r="K56" s="11">
        <f t="shared" si="2"/>
        <v>850000</v>
      </c>
      <c r="L56" s="2">
        <f t="shared" si="4"/>
        <v>150000</v>
      </c>
      <c r="M56" s="147">
        <f t="shared" si="3"/>
        <v>140000</v>
      </c>
    </row>
    <row r="57" spans="1:14" x14ac:dyDescent="0.25">
      <c r="A57" s="10">
        <v>44087</v>
      </c>
      <c r="B57" s="22"/>
      <c r="C57" s="36" t="s">
        <v>36</v>
      </c>
      <c r="D57" s="1" t="s">
        <v>225</v>
      </c>
      <c r="E57" s="11"/>
      <c r="F57" s="11">
        <v>2100000</v>
      </c>
      <c r="G57" s="38">
        <f t="shared" si="5"/>
        <v>13069631.73</v>
      </c>
      <c r="H57" s="73">
        <v>900000</v>
      </c>
      <c r="I57" s="40">
        <v>1620000</v>
      </c>
      <c r="J57" s="67"/>
      <c r="K57" s="11">
        <f t="shared" si="2"/>
        <v>2520000</v>
      </c>
      <c r="L57" s="2">
        <f t="shared" si="4"/>
        <v>420000</v>
      </c>
      <c r="M57" s="147">
        <f t="shared" si="3"/>
        <v>420000</v>
      </c>
    </row>
    <row r="58" spans="1:14" x14ac:dyDescent="0.25">
      <c r="A58" s="10">
        <v>44088</v>
      </c>
      <c r="B58" s="22"/>
      <c r="C58" s="36" t="s">
        <v>36</v>
      </c>
      <c r="D58" s="1" t="s">
        <v>238</v>
      </c>
      <c r="E58" s="11"/>
      <c r="F58" s="11">
        <v>2350000</v>
      </c>
      <c r="G58" s="38">
        <f t="shared" si="5"/>
        <v>10719631.73</v>
      </c>
      <c r="H58" s="73">
        <v>460000</v>
      </c>
      <c r="I58" s="40">
        <v>2360000</v>
      </c>
      <c r="J58" s="67"/>
      <c r="K58" s="11">
        <f t="shared" si="2"/>
        <v>2820000</v>
      </c>
      <c r="L58" s="2">
        <f t="shared" si="4"/>
        <v>470000</v>
      </c>
      <c r="M58" s="147">
        <f t="shared" si="3"/>
        <v>470000</v>
      </c>
    </row>
    <row r="59" spans="1:14" x14ac:dyDescent="0.25">
      <c r="A59" s="10">
        <v>44090</v>
      </c>
      <c r="B59" s="22"/>
      <c r="C59" s="36" t="s">
        <v>36</v>
      </c>
      <c r="D59" s="1" t="s">
        <v>41</v>
      </c>
      <c r="E59" s="11"/>
      <c r="F59" s="11">
        <v>1450000</v>
      </c>
      <c r="G59" s="38">
        <f t="shared" si="5"/>
        <v>9269631.7300000004</v>
      </c>
      <c r="H59" s="73">
        <v>120000</v>
      </c>
      <c r="I59" s="40">
        <v>1620000</v>
      </c>
      <c r="J59" s="67"/>
      <c r="K59" s="11">
        <f t="shared" si="2"/>
        <v>1740000</v>
      </c>
      <c r="L59" s="2">
        <f t="shared" si="4"/>
        <v>290000</v>
      </c>
      <c r="M59" s="147">
        <f t="shared" si="3"/>
        <v>290000</v>
      </c>
    </row>
    <row r="60" spans="1:14" x14ac:dyDescent="0.25">
      <c r="A60" s="10">
        <v>44094</v>
      </c>
      <c r="B60" s="22"/>
      <c r="C60" s="36" t="s">
        <v>36</v>
      </c>
      <c r="D60" s="1" t="s">
        <v>77</v>
      </c>
      <c r="E60" s="11"/>
      <c r="F60" s="11">
        <v>1900000</v>
      </c>
      <c r="G60" s="38">
        <f t="shared" si="5"/>
        <v>7369631.7300000004</v>
      </c>
      <c r="H60" s="73">
        <v>855000</v>
      </c>
      <c r="I60" s="40">
        <v>1440000</v>
      </c>
      <c r="J60" s="67"/>
      <c r="K60" s="11">
        <f t="shared" si="2"/>
        <v>2295000</v>
      </c>
      <c r="L60" s="2">
        <f t="shared" si="4"/>
        <v>395000</v>
      </c>
      <c r="M60" s="147">
        <f t="shared" si="3"/>
        <v>380000</v>
      </c>
      <c r="N60" t="s">
        <v>251</v>
      </c>
    </row>
    <row r="61" spans="1:14" x14ac:dyDescent="0.25">
      <c r="A61" s="10">
        <v>44096</v>
      </c>
      <c r="B61" s="22"/>
      <c r="C61" s="36" t="s">
        <v>36</v>
      </c>
      <c r="D61" s="1" t="s">
        <v>259</v>
      </c>
      <c r="E61" s="11"/>
      <c r="F61" s="11">
        <v>1050000</v>
      </c>
      <c r="G61" s="38">
        <f t="shared" si="5"/>
        <v>6319631.7300000004</v>
      </c>
      <c r="H61" s="73">
        <v>480000</v>
      </c>
      <c r="I61" s="40">
        <v>780000</v>
      </c>
      <c r="J61" s="67"/>
      <c r="K61" s="11">
        <f t="shared" si="2"/>
        <v>1260000</v>
      </c>
      <c r="L61" s="2">
        <f t="shared" si="4"/>
        <v>210000</v>
      </c>
      <c r="M61" s="147">
        <f t="shared" si="3"/>
        <v>210000</v>
      </c>
    </row>
    <row r="62" spans="1:14" x14ac:dyDescent="0.25">
      <c r="A62" s="16">
        <v>44097</v>
      </c>
      <c r="B62" s="23"/>
      <c r="C62" s="36" t="s">
        <v>35</v>
      </c>
      <c r="D62" s="17"/>
      <c r="E62" s="18"/>
      <c r="F62" s="18">
        <v>1550000</v>
      </c>
      <c r="G62" s="38">
        <f t="shared" si="5"/>
        <v>4769631.7300000004</v>
      </c>
      <c r="H62" s="74">
        <v>780000</v>
      </c>
      <c r="I62" s="75">
        <v>1080000</v>
      </c>
      <c r="J62" s="67"/>
      <c r="K62" s="11">
        <f t="shared" si="2"/>
        <v>1860000</v>
      </c>
      <c r="L62" s="2">
        <f t="shared" si="4"/>
        <v>310000</v>
      </c>
      <c r="M62" s="147">
        <f t="shared" si="3"/>
        <v>310000</v>
      </c>
    </row>
    <row r="63" spans="1:14" x14ac:dyDescent="0.25">
      <c r="A63" s="10">
        <v>44103</v>
      </c>
      <c r="B63" s="22"/>
      <c r="C63" s="36" t="s">
        <v>35</v>
      </c>
      <c r="D63" s="1"/>
      <c r="E63" s="11">
        <v>10451505</v>
      </c>
      <c r="F63" s="11"/>
      <c r="G63" s="38">
        <f t="shared" si="5"/>
        <v>15221136.73</v>
      </c>
      <c r="H63" s="73"/>
      <c r="I63" s="40"/>
      <c r="J63" s="67"/>
      <c r="K63" s="11">
        <f t="shared" si="2"/>
        <v>0</v>
      </c>
      <c r="L63" s="2">
        <f t="shared" si="4"/>
        <v>0</v>
      </c>
      <c r="M63" s="147">
        <f t="shared" si="3"/>
        <v>0</v>
      </c>
    </row>
    <row r="64" spans="1:14" x14ac:dyDescent="0.25">
      <c r="A64" s="10">
        <v>44103</v>
      </c>
      <c r="B64" s="22"/>
      <c r="C64" s="36" t="s">
        <v>36</v>
      </c>
      <c r="D64" s="1" t="s">
        <v>77</v>
      </c>
      <c r="E64" s="11"/>
      <c r="F64" s="11">
        <v>2400000</v>
      </c>
      <c r="G64" s="38">
        <f t="shared" si="5"/>
        <v>12821136.73</v>
      </c>
      <c r="H64" s="73">
        <v>487000</v>
      </c>
      <c r="I64" s="40">
        <v>2400000</v>
      </c>
      <c r="J64" s="67"/>
      <c r="K64" s="11">
        <f t="shared" si="2"/>
        <v>2887000</v>
      </c>
      <c r="L64" s="2">
        <f t="shared" si="4"/>
        <v>487000</v>
      </c>
      <c r="M64" s="147">
        <f t="shared" si="3"/>
        <v>480000</v>
      </c>
    </row>
    <row r="65" spans="1:13" x14ac:dyDescent="0.25">
      <c r="A65" s="10"/>
      <c r="B65" s="22"/>
      <c r="C65" s="36"/>
      <c r="D65" s="1"/>
      <c r="E65" s="11"/>
      <c r="F65" s="11"/>
      <c r="G65" s="38">
        <f t="shared" si="5"/>
        <v>12821136.73</v>
      </c>
      <c r="H65" s="73"/>
      <c r="I65" s="40"/>
      <c r="J65" s="67"/>
      <c r="K65" s="11">
        <f t="shared" si="2"/>
        <v>0</v>
      </c>
      <c r="L65" s="2">
        <f t="shared" si="4"/>
        <v>0</v>
      </c>
      <c r="M65" s="147">
        <f t="shared" si="3"/>
        <v>0</v>
      </c>
    </row>
    <row r="66" spans="1:13" x14ac:dyDescent="0.25">
      <c r="A66" s="10"/>
      <c r="B66" s="22"/>
      <c r="C66" s="36"/>
      <c r="D66" s="1"/>
      <c r="E66" s="11"/>
      <c r="F66" s="11"/>
      <c r="G66" s="38">
        <f t="shared" si="5"/>
        <v>12821136.73</v>
      </c>
      <c r="H66" s="73"/>
      <c r="I66" s="40"/>
      <c r="J66" s="67"/>
      <c r="K66" s="11">
        <f t="shared" si="2"/>
        <v>0</v>
      </c>
      <c r="L66" s="2">
        <f t="shared" si="4"/>
        <v>0</v>
      </c>
      <c r="M66" s="147">
        <f t="shared" si="3"/>
        <v>0</v>
      </c>
    </row>
    <row r="67" spans="1:13" x14ac:dyDescent="0.25">
      <c r="A67" s="10"/>
      <c r="B67" s="22"/>
      <c r="C67" s="36"/>
      <c r="D67" s="1"/>
      <c r="E67" s="11"/>
      <c r="F67" s="11"/>
      <c r="G67" s="38">
        <f t="shared" si="5"/>
        <v>12821136.73</v>
      </c>
      <c r="H67" s="73"/>
      <c r="I67" s="40"/>
      <c r="J67" s="67"/>
      <c r="K67" s="11">
        <f>H67+I67-J67</f>
        <v>0</v>
      </c>
      <c r="L67" s="2">
        <f t="shared" si="4"/>
        <v>0</v>
      </c>
      <c r="M67" s="147">
        <f t="shared" si="3"/>
        <v>0</v>
      </c>
    </row>
    <row r="68" spans="1:13" x14ac:dyDescent="0.25">
      <c r="A68" s="34"/>
      <c r="B68" s="35"/>
      <c r="C68" s="36"/>
      <c r="D68" s="36"/>
      <c r="E68" s="37"/>
      <c r="F68" s="37"/>
      <c r="G68" s="38">
        <f t="shared" si="5"/>
        <v>12821136.73</v>
      </c>
      <c r="H68" s="72"/>
      <c r="I68" s="53"/>
      <c r="J68" s="67"/>
      <c r="K68" s="11">
        <f t="shared" si="2"/>
        <v>0</v>
      </c>
      <c r="L68" s="2">
        <f t="shared" si="4"/>
        <v>0</v>
      </c>
      <c r="M68" s="147">
        <f t="shared" si="3"/>
        <v>0</v>
      </c>
    </row>
    <row r="69" spans="1:13" x14ac:dyDescent="0.25">
      <c r="A69" s="34"/>
      <c r="B69" s="35"/>
      <c r="C69" s="36"/>
      <c r="D69" s="36"/>
      <c r="E69" s="37"/>
      <c r="F69" s="37"/>
      <c r="G69" s="38">
        <f t="shared" si="5"/>
        <v>12821136.73</v>
      </c>
      <c r="H69" s="72"/>
      <c r="I69" s="53"/>
      <c r="J69" s="67"/>
      <c r="K69" s="11">
        <f t="shared" si="2"/>
        <v>0</v>
      </c>
      <c r="L69" s="2">
        <f t="shared" ref="L69:L80" si="6">H69+I69+J69-F69</f>
        <v>0</v>
      </c>
      <c r="M69" s="147">
        <f t="shared" si="3"/>
        <v>0</v>
      </c>
    </row>
    <row r="70" spans="1:13" x14ac:dyDescent="0.25">
      <c r="A70" s="34"/>
      <c r="B70" s="35"/>
      <c r="C70" s="36"/>
      <c r="D70" s="36"/>
      <c r="E70" s="37"/>
      <c r="F70" s="37"/>
      <c r="G70" s="38">
        <f t="shared" ref="G70:G80" si="7">G69+E70-F70</f>
        <v>12821136.73</v>
      </c>
      <c r="H70" s="72"/>
      <c r="I70" s="53"/>
      <c r="J70" s="67"/>
      <c r="K70" s="11">
        <f t="shared" ref="K70:K80" si="8">H70+I70-J70</f>
        <v>0</v>
      </c>
      <c r="L70" s="2">
        <f t="shared" si="6"/>
        <v>0</v>
      </c>
      <c r="M70" s="147">
        <f t="shared" ref="M70:M80" si="9">F70*0.2</f>
        <v>0</v>
      </c>
    </row>
    <row r="71" spans="1:13" x14ac:dyDescent="0.25">
      <c r="A71" s="10"/>
      <c r="B71" s="22"/>
      <c r="C71" s="36"/>
      <c r="D71" s="1"/>
      <c r="E71" s="11"/>
      <c r="F71" s="11"/>
      <c r="G71" s="38">
        <f t="shared" si="7"/>
        <v>12821136.73</v>
      </c>
      <c r="H71" s="73"/>
      <c r="I71" s="40"/>
      <c r="J71" s="67"/>
      <c r="K71" s="11">
        <f t="shared" si="8"/>
        <v>0</v>
      </c>
      <c r="L71" s="2">
        <f t="shared" si="6"/>
        <v>0</v>
      </c>
      <c r="M71" s="147">
        <f t="shared" si="9"/>
        <v>0</v>
      </c>
    </row>
    <row r="72" spans="1:13" x14ac:dyDescent="0.25">
      <c r="A72" s="10"/>
      <c r="B72" s="22"/>
      <c r="C72" s="36"/>
      <c r="D72" s="1"/>
      <c r="E72" s="11"/>
      <c r="F72" s="11"/>
      <c r="G72" s="38">
        <f t="shared" si="7"/>
        <v>12821136.73</v>
      </c>
      <c r="H72" s="73"/>
      <c r="I72" s="40"/>
      <c r="J72" s="67"/>
      <c r="K72" s="11">
        <f t="shared" si="8"/>
        <v>0</v>
      </c>
      <c r="L72" s="2">
        <f t="shared" si="6"/>
        <v>0</v>
      </c>
      <c r="M72" s="147">
        <f t="shared" si="9"/>
        <v>0</v>
      </c>
    </row>
    <row r="73" spans="1:13" x14ac:dyDescent="0.25">
      <c r="A73" s="10"/>
      <c r="B73" s="22"/>
      <c r="C73" s="36"/>
      <c r="D73" s="1"/>
      <c r="E73" s="11"/>
      <c r="F73" s="11"/>
      <c r="G73" s="38">
        <f t="shared" si="7"/>
        <v>12821136.73</v>
      </c>
      <c r="H73" s="73"/>
      <c r="I73" s="40"/>
      <c r="J73" s="67"/>
      <c r="K73" s="11">
        <f t="shared" si="8"/>
        <v>0</v>
      </c>
      <c r="L73" s="2">
        <f t="shared" si="6"/>
        <v>0</v>
      </c>
      <c r="M73" s="147">
        <f t="shared" si="9"/>
        <v>0</v>
      </c>
    </row>
    <row r="74" spans="1:13" x14ac:dyDescent="0.25">
      <c r="A74" s="10"/>
      <c r="B74" s="22"/>
      <c r="C74" s="36"/>
      <c r="D74" s="1"/>
      <c r="E74" s="11"/>
      <c r="F74" s="11"/>
      <c r="G74" s="38">
        <f t="shared" si="7"/>
        <v>12821136.73</v>
      </c>
      <c r="H74" s="73"/>
      <c r="I74" s="40"/>
      <c r="J74" s="67"/>
      <c r="K74" s="11">
        <f t="shared" si="8"/>
        <v>0</v>
      </c>
      <c r="L74" s="2">
        <f t="shared" si="6"/>
        <v>0</v>
      </c>
      <c r="M74" s="147">
        <f t="shared" si="9"/>
        <v>0</v>
      </c>
    </row>
    <row r="75" spans="1:13" x14ac:dyDescent="0.25">
      <c r="A75" s="10"/>
      <c r="B75" s="22"/>
      <c r="C75" s="36"/>
      <c r="D75" s="1"/>
      <c r="E75" s="11"/>
      <c r="F75" s="11"/>
      <c r="G75" s="38">
        <f t="shared" si="7"/>
        <v>12821136.73</v>
      </c>
      <c r="H75" s="73"/>
      <c r="I75" s="40"/>
      <c r="J75" s="67"/>
      <c r="K75" s="11">
        <f t="shared" si="8"/>
        <v>0</v>
      </c>
      <c r="L75" s="2">
        <f t="shared" si="6"/>
        <v>0</v>
      </c>
      <c r="M75" s="147">
        <f t="shared" si="9"/>
        <v>0</v>
      </c>
    </row>
    <row r="76" spans="1:13" x14ac:dyDescent="0.25">
      <c r="A76" s="10"/>
      <c r="B76" s="22"/>
      <c r="C76" s="36"/>
      <c r="D76" s="1"/>
      <c r="E76" s="11"/>
      <c r="F76" s="11"/>
      <c r="G76" s="38">
        <f t="shared" si="7"/>
        <v>12821136.73</v>
      </c>
      <c r="H76" s="73"/>
      <c r="I76" s="40"/>
      <c r="J76" s="67"/>
      <c r="K76" s="11">
        <f t="shared" si="8"/>
        <v>0</v>
      </c>
      <c r="L76" s="2">
        <f t="shared" si="6"/>
        <v>0</v>
      </c>
      <c r="M76" s="147">
        <f t="shared" si="9"/>
        <v>0</v>
      </c>
    </row>
    <row r="77" spans="1:13" x14ac:dyDescent="0.25">
      <c r="A77" s="10"/>
      <c r="B77" s="22"/>
      <c r="C77" s="36"/>
      <c r="D77" s="1"/>
      <c r="E77" s="11"/>
      <c r="F77" s="11"/>
      <c r="G77" s="38">
        <f t="shared" si="7"/>
        <v>12821136.73</v>
      </c>
      <c r="H77" s="73"/>
      <c r="I77" s="40"/>
      <c r="J77" s="67"/>
      <c r="K77" s="11">
        <f t="shared" si="8"/>
        <v>0</v>
      </c>
      <c r="L77" s="2">
        <f t="shared" si="6"/>
        <v>0</v>
      </c>
      <c r="M77" s="147">
        <f t="shared" si="9"/>
        <v>0</v>
      </c>
    </row>
    <row r="78" spans="1:13" x14ac:dyDescent="0.25">
      <c r="A78" s="10"/>
      <c r="B78" s="22"/>
      <c r="C78" s="36"/>
      <c r="D78" s="1"/>
      <c r="E78" s="11"/>
      <c r="F78" s="11"/>
      <c r="G78" s="38">
        <f t="shared" si="7"/>
        <v>12821136.73</v>
      </c>
      <c r="H78" s="73"/>
      <c r="I78" s="40"/>
      <c r="J78" s="67"/>
      <c r="K78" s="11">
        <f t="shared" si="8"/>
        <v>0</v>
      </c>
      <c r="L78" s="2">
        <f t="shared" si="6"/>
        <v>0</v>
      </c>
      <c r="M78" s="147">
        <f t="shared" si="9"/>
        <v>0</v>
      </c>
    </row>
    <row r="79" spans="1:13" x14ac:dyDescent="0.25">
      <c r="A79" s="10"/>
      <c r="B79" s="22"/>
      <c r="C79" s="36"/>
      <c r="D79" s="1"/>
      <c r="E79" s="11"/>
      <c r="F79" s="11"/>
      <c r="G79" s="38">
        <f t="shared" si="7"/>
        <v>12821136.73</v>
      </c>
      <c r="H79" s="73"/>
      <c r="I79" s="40"/>
      <c r="J79" s="67"/>
      <c r="K79" s="11">
        <f t="shared" si="8"/>
        <v>0</v>
      </c>
      <c r="L79" s="2">
        <f t="shared" si="6"/>
        <v>0</v>
      </c>
      <c r="M79" s="147">
        <f t="shared" si="9"/>
        <v>0</v>
      </c>
    </row>
    <row r="80" spans="1:13" x14ac:dyDescent="0.25">
      <c r="A80" s="10"/>
      <c r="B80" s="22"/>
      <c r="C80" s="36"/>
      <c r="D80" s="1"/>
      <c r="E80" s="11"/>
      <c r="F80" s="11"/>
      <c r="G80" s="38">
        <f t="shared" si="7"/>
        <v>12821136.73</v>
      </c>
      <c r="H80" s="73"/>
      <c r="I80" s="40"/>
      <c r="J80" s="67"/>
      <c r="K80" s="11">
        <f t="shared" si="8"/>
        <v>0</v>
      </c>
      <c r="L80" s="2">
        <f t="shared" si="6"/>
        <v>0</v>
      </c>
      <c r="M80" s="147">
        <f t="shared" si="9"/>
        <v>0</v>
      </c>
    </row>
    <row r="81" spans="7:13" x14ac:dyDescent="0.25">
      <c r="G81" s="52"/>
      <c r="M81" s="149"/>
    </row>
    <row r="82" spans="7:13" x14ac:dyDescent="0.25">
      <c r="G82" s="52"/>
      <c r="M82" s="149"/>
    </row>
    <row r="83" spans="7:13" x14ac:dyDescent="0.25">
      <c r="M83" s="149"/>
    </row>
    <row r="84" spans="7:13" x14ac:dyDescent="0.25">
      <c r="M84" s="149"/>
    </row>
    <row r="85" spans="7:13" x14ac:dyDescent="0.25">
      <c r="M85" s="149"/>
    </row>
    <row r="86" spans="7:13" x14ac:dyDescent="0.25">
      <c r="M86" s="149"/>
    </row>
    <row r="87" spans="7:13" x14ac:dyDescent="0.25">
      <c r="M87" s="149"/>
    </row>
    <row r="88" spans="7:13" x14ac:dyDescent="0.25">
      <c r="M88" s="149"/>
    </row>
    <row r="89" spans="7:13" x14ac:dyDescent="0.25">
      <c r="M89" s="149"/>
    </row>
    <row r="90" spans="7:13" x14ac:dyDescent="0.25">
      <c r="M90" s="149"/>
    </row>
    <row r="91" spans="7:13" x14ac:dyDescent="0.25">
      <c r="M91" s="149"/>
    </row>
    <row r="92" spans="7:13" x14ac:dyDescent="0.25">
      <c r="M92" s="149"/>
    </row>
    <row r="93" spans="7:13" x14ac:dyDescent="0.25">
      <c r="M93" s="149"/>
    </row>
    <row r="94" spans="7:13" x14ac:dyDescent="0.25">
      <c r="M94" s="149"/>
    </row>
    <row r="95" spans="7:13" x14ac:dyDescent="0.25">
      <c r="M95" s="149"/>
    </row>
    <row r="96" spans="7:13" x14ac:dyDescent="0.25">
      <c r="M96" s="149"/>
    </row>
    <row r="97" spans="13:13" x14ac:dyDescent="0.25">
      <c r="M97" s="149"/>
    </row>
    <row r="98" spans="13:13" x14ac:dyDescent="0.25">
      <c r="M98" s="149"/>
    </row>
    <row r="99" spans="13:13" x14ac:dyDescent="0.25">
      <c r="M99" s="149"/>
    </row>
    <row r="100" spans="13:13" x14ac:dyDescent="0.25">
      <c r="M100" s="149"/>
    </row>
    <row r="101" spans="13:13" x14ac:dyDescent="0.25">
      <c r="M101" s="149"/>
    </row>
    <row r="102" spans="13:13" x14ac:dyDescent="0.25">
      <c r="M102" s="149"/>
    </row>
    <row r="103" spans="13:13" x14ac:dyDescent="0.25">
      <c r="M103" s="149"/>
    </row>
    <row r="104" spans="13:13" x14ac:dyDescent="0.25">
      <c r="M104" s="149"/>
    </row>
    <row r="105" spans="13:13" x14ac:dyDescent="0.25">
      <c r="M105" s="149"/>
    </row>
    <row r="106" spans="13:13" x14ac:dyDescent="0.25">
      <c r="M106" s="149"/>
    </row>
    <row r="107" spans="13:13" x14ac:dyDescent="0.25">
      <c r="M107" s="149"/>
    </row>
    <row r="108" spans="13:13" x14ac:dyDescent="0.25">
      <c r="M108" s="149"/>
    </row>
    <row r="109" spans="13:13" x14ac:dyDescent="0.25">
      <c r="M109" s="149"/>
    </row>
    <row r="110" spans="13:13" x14ac:dyDescent="0.25">
      <c r="M110" s="149"/>
    </row>
    <row r="111" spans="13:13" x14ac:dyDescent="0.25">
      <c r="M111" s="149"/>
    </row>
    <row r="112" spans="13:13" x14ac:dyDescent="0.25">
      <c r="M112" s="149"/>
    </row>
    <row r="113" spans="13:13" x14ac:dyDescent="0.25">
      <c r="M113" s="149"/>
    </row>
  </sheetData>
  <dataValidations count="1">
    <dataValidation type="list" allowBlank="1" showInputMessage="1" showErrorMessage="1" sqref="C5:C80" xr:uid="{B3E08D79-7D2C-48C7-A956-E26E30D65A3D}">
      <formula1>OPERACION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2E3E5-2891-42BF-8684-DDF968372248}">
  <sheetPr codeName="Hoja5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Q80"/>
  <sheetViews>
    <sheetView topLeftCell="A58" workbookViewId="0">
      <selection activeCell="I5" sqref="I5:N61"/>
    </sheetView>
  </sheetViews>
  <sheetFormatPr baseColWidth="10" defaultRowHeight="15" x14ac:dyDescent="0.25"/>
  <cols>
    <col min="3" max="3" width="16.28515625" customWidth="1"/>
    <col min="5" max="5" width="22.5703125" customWidth="1"/>
  </cols>
  <sheetData>
    <row r="1" spans="1:16" x14ac:dyDescent="0.25">
      <c r="A1" s="29">
        <v>4143182190</v>
      </c>
    </row>
    <row r="2" spans="1:16" x14ac:dyDescent="0.25">
      <c r="A2" s="4" t="s">
        <v>3</v>
      </c>
      <c r="B2" s="20">
        <v>9839.31</v>
      </c>
      <c r="F2" s="26" t="s">
        <v>9</v>
      </c>
      <c r="G2" s="27" t="s">
        <v>10</v>
      </c>
      <c r="H2" s="28" t="s">
        <v>13</v>
      </c>
      <c r="I2" s="28" t="s">
        <v>4</v>
      </c>
      <c r="J2" s="27" t="s">
        <v>8</v>
      </c>
      <c r="K2" s="27" t="s">
        <v>19</v>
      </c>
      <c r="L2" s="30" t="s">
        <v>12</v>
      </c>
      <c r="M2" s="24"/>
      <c r="N2" s="24"/>
      <c r="O2" s="13"/>
    </row>
    <row r="3" spans="1:16" x14ac:dyDescent="0.25">
      <c r="A3" s="4" t="s">
        <v>7</v>
      </c>
      <c r="B3" s="21">
        <v>1.31</v>
      </c>
      <c r="C3" s="5"/>
      <c r="D3" s="5"/>
      <c r="E3" s="5"/>
      <c r="F3" s="3">
        <f>SUM(F5:F80)</f>
        <v>0</v>
      </c>
      <c r="G3" s="3">
        <f>SUM(G5:G80)</f>
        <v>0</v>
      </c>
      <c r="H3" s="3">
        <f>B2+F3-G3</f>
        <v>9839.31</v>
      </c>
      <c r="I3" s="15">
        <f>SUM(P5:P80)</f>
        <v>0</v>
      </c>
      <c r="J3" s="25">
        <f>SUM(I5:I80)</f>
        <v>0</v>
      </c>
      <c r="K3" s="25">
        <f>SUM(M5:M80)</f>
        <v>0</v>
      </c>
      <c r="L3" s="25">
        <f>SUM(N5:N80)</f>
        <v>0</v>
      </c>
      <c r="M3" s="13"/>
      <c r="N3" s="13"/>
      <c r="O3" s="13"/>
      <c r="P3" s="5"/>
    </row>
    <row r="4" spans="1:16" x14ac:dyDescent="0.25">
      <c r="A4" s="6" t="s">
        <v>0</v>
      </c>
      <c r="B4" s="6" t="s">
        <v>15</v>
      </c>
      <c r="C4" s="6" t="s">
        <v>16</v>
      </c>
      <c r="D4" s="6" t="s">
        <v>22</v>
      </c>
      <c r="E4" s="6" t="s">
        <v>14</v>
      </c>
      <c r="F4" s="7" t="s">
        <v>9</v>
      </c>
      <c r="G4" s="7" t="s">
        <v>10</v>
      </c>
      <c r="H4" s="12" t="s">
        <v>5</v>
      </c>
      <c r="I4" s="12" t="s">
        <v>8</v>
      </c>
      <c r="J4" s="7" t="s">
        <v>2</v>
      </c>
      <c r="K4" s="7" t="s">
        <v>11</v>
      </c>
      <c r="L4" s="7" t="s">
        <v>1</v>
      </c>
      <c r="M4" s="12" t="s">
        <v>6</v>
      </c>
      <c r="N4" s="12" t="s">
        <v>12</v>
      </c>
      <c r="O4" s="14" t="s">
        <v>13</v>
      </c>
      <c r="P4" s="8" t="s">
        <v>4</v>
      </c>
    </row>
    <row r="5" spans="1:16" x14ac:dyDescent="0.25">
      <c r="A5" s="10"/>
      <c r="B5" s="22"/>
      <c r="C5" s="1"/>
      <c r="D5" s="1"/>
      <c r="E5" s="1"/>
      <c r="F5" s="11"/>
      <c r="G5" s="11"/>
      <c r="H5" s="2">
        <f>B2+F5-G5</f>
        <v>9839.31</v>
      </c>
      <c r="I5" s="2"/>
      <c r="J5" s="1"/>
      <c r="K5" s="1"/>
      <c r="L5" s="1"/>
      <c r="M5" s="2"/>
      <c r="N5" s="2"/>
      <c r="O5" s="2">
        <f>I5+M5-N5</f>
        <v>0</v>
      </c>
      <c r="P5" s="25">
        <f>I5+M5+N5-G5</f>
        <v>0</v>
      </c>
    </row>
    <row r="6" spans="1:16" x14ac:dyDescent="0.25">
      <c r="A6" s="10"/>
      <c r="B6" s="22"/>
      <c r="C6" s="1"/>
      <c r="D6" s="1"/>
      <c r="E6" s="1"/>
      <c r="F6" s="11"/>
      <c r="G6" s="11"/>
      <c r="H6" s="2">
        <f>H5+F6-G6</f>
        <v>9839.31</v>
      </c>
      <c r="I6" s="2"/>
      <c r="J6" s="1"/>
      <c r="K6" s="1"/>
      <c r="L6" s="1"/>
      <c r="M6" s="2"/>
      <c r="N6" s="2"/>
      <c r="O6" s="2">
        <f>I6+M6-N6</f>
        <v>0</v>
      </c>
      <c r="P6" s="25">
        <f t="shared" ref="P6:P69" si="0">I6+M6+N6-G6</f>
        <v>0</v>
      </c>
    </row>
    <row r="7" spans="1:16" x14ac:dyDescent="0.25">
      <c r="A7" s="10"/>
      <c r="B7" s="22"/>
      <c r="C7" s="1"/>
      <c r="D7" s="1"/>
      <c r="E7" s="1"/>
      <c r="F7" s="18"/>
      <c r="G7" s="18"/>
      <c r="H7" s="19">
        <f t="shared" ref="H7:H70" si="1">H6+F7-G7</f>
        <v>9839.31</v>
      </c>
      <c r="I7" s="19"/>
      <c r="J7" s="17"/>
      <c r="K7" s="17"/>
      <c r="L7" s="17"/>
      <c r="M7" s="19"/>
      <c r="N7" s="19"/>
      <c r="O7" s="2">
        <f>I7+M7-N7</f>
        <v>0</v>
      </c>
      <c r="P7" s="25">
        <f>I7+M7+N7-G7</f>
        <v>0</v>
      </c>
    </row>
    <row r="8" spans="1:16" x14ac:dyDescent="0.25">
      <c r="A8" s="10"/>
      <c r="B8" s="22"/>
      <c r="C8" s="1"/>
      <c r="D8" s="1"/>
      <c r="E8" s="1"/>
      <c r="F8" s="11"/>
      <c r="G8" s="11"/>
      <c r="H8" s="2">
        <f t="shared" si="1"/>
        <v>9839.31</v>
      </c>
      <c r="I8" s="2"/>
      <c r="J8" s="1"/>
      <c r="K8" s="1"/>
      <c r="L8" s="1"/>
      <c r="M8" s="2"/>
      <c r="N8" s="2"/>
      <c r="O8" s="2">
        <f>I8+M8-N8</f>
        <v>0</v>
      </c>
      <c r="P8" s="25">
        <f>I8+M8+N8-G8</f>
        <v>0</v>
      </c>
    </row>
    <row r="9" spans="1:16" x14ac:dyDescent="0.25">
      <c r="A9" s="10"/>
      <c r="B9" s="22"/>
      <c r="C9" s="1"/>
      <c r="D9" s="1"/>
      <c r="E9" s="1"/>
      <c r="F9" s="11"/>
      <c r="G9" s="11"/>
      <c r="H9" s="2">
        <f t="shared" si="1"/>
        <v>9839.31</v>
      </c>
      <c r="I9" s="2"/>
      <c r="J9" s="1"/>
      <c r="K9" s="1"/>
      <c r="L9" s="1"/>
      <c r="M9" s="2"/>
      <c r="N9" s="2"/>
      <c r="O9" s="2">
        <f t="shared" ref="O9:O72" si="2">I9+M9-N9</f>
        <v>0</v>
      </c>
      <c r="P9" s="25">
        <f t="shared" si="0"/>
        <v>0</v>
      </c>
    </row>
    <row r="10" spans="1:16" x14ac:dyDescent="0.25">
      <c r="A10" s="10"/>
      <c r="B10" s="22"/>
      <c r="C10" s="1"/>
      <c r="D10" s="1"/>
      <c r="E10" s="1"/>
      <c r="F10" s="11"/>
      <c r="G10" s="11"/>
      <c r="H10" s="2">
        <f t="shared" si="1"/>
        <v>9839.31</v>
      </c>
      <c r="I10" s="2"/>
      <c r="J10" s="1"/>
      <c r="K10" s="1"/>
      <c r="L10" s="1"/>
      <c r="M10" s="2"/>
      <c r="N10" s="2"/>
      <c r="O10" s="2">
        <f t="shared" si="2"/>
        <v>0</v>
      </c>
      <c r="P10" s="25">
        <f t="shared" si="0"/>
        <v>0</v>
      </c>
    </row>
    <row r="11" spans="1:16" x14ac:dyDescent="0.25">
      <c r="A11" s="10"/>
      <c r="B11" s="22"/>
      <c r="C11" s="1"/>
      <c r="D11" s="1"/>
      <c r="E11" s="1"/>
      <c r="F11" s="11"/>
      <c r="G11" s="11"/>
      <c r="H11" s="2">
        <f>H10+F11-G11</f>
        <v>9839.31</v>
      </c>
      <c r="I11" s="2"/>
      <c r="J11" s="1"/>
      <c r="K11" s="1"/>
      <c r="L11" s="1"/>
      <c r="M11" s="2"/>
      <c r="N11" s="2"/>
      <c r="O11" s="2">
        <f t="shared" si="2"/>
        <v>0</v>
      </c>
      <c r="P11" s="25">
        <f t="shared" si="0"/>
        <v>0</v>
      </c>
    </row>
    <row r="12" spans="1:16" x14ac:dyDescent="0.25">
      <c r="A12" s="10"/>
      <c r="B12" s="22"/>
      <c r="C12" s="1"/>
      <c r="D12" s="1"/>
      <c r="E12" s="1"/>
      <c r="F12" s="11"/>
      <c r="G12" s="11"/>
      <c r="H12" s="2">
        <f t="shared" si="1"/>
        <v>9839.31</v>
      </c>
      <c r="I12" s="2"/>
      <c r="J12" s="1"/>
      <c r="K12" s="1"/>
      <c r="L12" s="1"/>
      <c r="M12" s="2"/>
      <c r="N12" s="2"/>
      <c r="O12" s="2">
        <f t="shared" si="2"/>
        <v>0</v>
      </c>
      <c r="P12" s="25">
        <f t="shared" si="0"/>
        <v>0</v>
      </c>
    </row>
    <row r="13" spans="1:16" x14ac:dyDescent="0.25">
      <c r="A13" s="10"/>
      <c r="B13" s="22"/>
      <c r="C13" s="1"/>
      <c r="D13" s="1"/>
      <c r="E13" s="1"/>
      <c r="F13" s="11"/>
      <c r="G13" s="11"/>
      <c r="H13" s="2">
        <f t="shared" si="1"/>
        <v>9839.31</v>
      </c>
      <c r="I13" s="2"/>
      <c r="J13" s="1"/>
      <c r="K13" s="1"/>
      <c r="L13" s="1"/>
      <c r="M13" s="2"/>
      <c r="N13" s="2"/>
      <c r="O13" s="2">
        <f t="shared" si="2"/>
        <v>0</v>
      </c>
      <c r="P13" s="25">
        <f t="shared" si="0"/>
        <v>0</v>
      </c>
    </row>
    <row r="14" spans="1:16" x14ac:dyDescent="0.25">
      <c r="A14" s="10"/>
      <c r="B14" s="22"/>
      <c r="C14" s="1"/>
      <c r="D14" s="1"/>
      <c r="E14" s="1"/>
      <c r="F14" s="11"/>
      <c r="G14" s="11"/>
      <c r="H14" s="2">
        <f t="shared" si="1"/>
        <v>9839.31</v>
      </c>
      <c r="I14" s="2"/>
      <c r="J14" s="1"/>
      <c r="K14" s="1"/>
      <c r="L14" s="1"/>
      <c r="M14" s="2"/>
      <c r="N14" s="2"/>
      <c r="O14" s="2">
        <f t="shared" si="2"/>
        <v>0</v>
      </c>
      <c r="P14" s="25">
        <f t="shared" si="0"/>
        <v>0</v>
      </c>
    </row>
    <row r="15" spans="1:16" x14ac:dyDescent="0.25">
      <c r="A15" s="10"/>
      <c r="B15" s="22"/>
      <c r="C15" s="1"/>
      <c r="D15" s="1"/>
      <c r="E15" s="1"/>
      <c r="F15" s="11"/>
      <c r="G15" s="11"/>
      <c r="H15" s="2">
        <f t="shared" si="1"/>
        <v>9839.31</v>
      </c>
      <c r="I15" s="2"/>
      <c r="J15" s="1"/>
      <c r="K15" s="1"/>
      <c r="L15" s="1"/>
      <c r="M15" s="2"/>
      <c r="N15" s="2"/>
      <c r="O15" s="2">
        <f t="shared" si="2"/>
        <v>0</v>
      </c>
      <c r="P15" s="25">
        <f t="shared" si="0"/>
        <v>0</v>
      </c>
    </row>
    <row r="16" spans="1:16" x14ac:dyDescent="0.25">
      <c r="A16" s="10"/>
      <c r="B16" s="22"/>
      <c r="C16" s="1"/>
      <c r="D16" s="1"/>
      <c r="E16" s="1"/>
      <c r="F16" s="11"/>
      <c r="G16" s="11"/>
      <c r="H16" s="2">
        <f t="shared" si="1"/>
        <v>9839.31</v>
      </c>
      <c r="I16" s="2"/>
      <c r="J16" s="1"/>
      <c r="K16" s="1"/>
      <c r="L16" s="1"/>
      <c r="M16" s="2"/>
      <c r="N16" s="2"/>
      <c r="O16" s="2">
        <f t="shared" si="2"/>
        <v>0</v>
      </c>
      <c r="P16" s="25">
        <f t="shared" si="0"/>
        <v>0</v>
      </c>
    </row>
    <row r="17" spans="1:17" x14ac:dyDescent="0.25">
      <c r="A17" s="10"/>
      <c r="B17" s="22"/>
      <c r="C17" s="1"/>
      <c r="D17" s="1"/>
      <c r="E17" s="1"/>
      <c r="F17" s="11"/>
      <c r="G17" s="11"/>
      <c r="H17" s="2">
        <f t="shared" si="1"/>
        <v>9839.31</v>
      </c>
      <c r="I17" s="2"/>
      <c r="J17" s="1"/>
      <c r="K17" s="1"/>
      <c r="L17" s="1"/>
      <c r="M17" s="2"/>
      <c r="N17" s="2"/>
      <c r="O17" s="2">
        <f t="shared" si="2"/>
        <v>0</v>
      </c>
      <c r="P17" s="25">
        <f t="shared" si="0"/>
        <v>0</v>
      </c>
    </row>
    <row r="18" spans="1:17" x14ac:dyDescent="0.25">
      <c r="A18" s="10"/>
      <c r="B18" s="22"/>
      <c r="C18" s="1"/>
      <c r="D18" s="1"/>
      <c r="E18" s="1"/>
      <c r="F18" s="11"/>
      <c r="G18" s="11"/>
      <c r="H18" s="2">
        <f t="shared" si="1"/>
        <v>9839.31</v>
      </c>
      <c r="I18" s="2"/>
      <c r="J18" s="1"/>
      <c r="K18" s="1"/>
      <c r="L18" s="1"/>
      <c r="M18" s="2"/>
      <c r="N18" s="2"/>
      <c r="O18" s="2">
        <f t="shared" si="2"/>
        <v>0</v>
      </c>
      <c r="P18" s="25">
        <f t="shared" si="0"/>
        <v>0</v>
      </c>
    </row>
    <row r="19" spans="1:17" x14ac:dyDescent="0.25">
      <c r="A19" s="10"/>
      <c r="B19" s="22"/>
      <c r="C19" s="1"/>
      <c r="D19" s="1"/>
      <c r="E19" s="1"/>
      <c r="F19" s="11"/>
      <c r="G19" s="11"/>
      <c r="H19" s="2">
        <f t="shared" si="1"/>
        <v>9839.31</v>
      </c>
      <c r="I19" s="2"/>
      <c r="J19" s="1"/>
      <c r="K19" s="1"/>
      <c r="L19" s="1"/>
      <c r="M19" s="2"/>
      <c r="N19" s="2"/>
      <c r="O19" s="2">
        <f t="shared" si="2"/>
        <v>0</v>
      </c>
      <c r="P19" s="25">
        <f t="shared" si="0"/>
        <v>0</v>
      </c>
    </row>
    <row r="20" spans="1:17" x14ac:dyDescent="0.25">
      <c r="A20" s="10"/>
      <c r="B20" s="22"/>
      <c r="C20" s="1"/>
      <c r="D20" s="1"/>
      <c r="E20" s="1"/>
      <c r="F20" s="11"/>
      <c r="G20" s="11"/>
      <c r="H20" s="2">
        <f t="shared" si="1"/>
        <v>9839.31</v>
      </c>
      <c r="I20" s="2"/>
      <c r="J20" s="1"/>
      <c r="K20" s="1"/>
      <c r="L20" s="1"/>
      <c r="M20" s="2"/>
      <c r="N20" s="2"/>
      <c r="O20" s="2">
        <f t="shared" si="2"/>
        <v>0</v>
      </c>
      <c r="P20" s="25">
        <f t="shared" si="0"/>
        <v>0</v>
      </c>
    </row>
    <row r="21" spans="1:17" x14ac:dyDescent="0.25">
      <c r="A21" s="10"/>
      <c r="B21" s="22"/>
      <c r="C21" s="1"/>
      <c r="D21" s="1"/>
      <c r="E21" s="1"/>
      <c r="F21" s="11"/>
      <c r="G21" s="11"/>
      <c r="H21" s="2">
        <f t="shared" si="1"/>
        <v>9839.31</v>
      </c>
      <c r="I21" s="2"/>
      <c r="J21" s="1"/>
      <c r="K21" s="1"/>
      <c r="L21" s="1"/>
      <c r="M21" s="2"/>
      <c r="N21" s="2"/>
      <c r="O21" s="2">
        <f t="shared" si="2"/>
        <v>0</v>
      </c>
      <c r="P21" s="25">
        <f t="shared" si="0"/>
        <v>0</v>
      </c>
    </row>
    <row r="22" spans="1:17" x14ac:dyDescent="0.25">
      <c r="A22" s="10"/>
      <c r="B22" s="22"/>
      <c r="C22" s="1"/>
      <c r="D22" s="1"/>
      <c r="E22" s="1"/>
      <c r="F22" s="11"/>
      <c r="G22" s="11"/>
      <c r="H22" s="2">
        <f t="shared" si="1"/>
        <v>9839.31</v>
      </c>
      <c r="I22" s="2"/>
      <c r="J22" s="1"/>
      <c r="K22" s="1"/>
      <c r="L22" s="1"/>
      <c r="M22" s="2"/>
      <c r="N22" s="2"/>
      <c r="O22" s="2">
        <f t="shared" si="2"/>
        <v>0</v>
      </c>
      <c r="P22" s="25">
        <f t="shared" si="0"/>
        <v>0</v>
      </c>
    </row>
    <row r="23" spans="1:17" x14ac:dyDescent="0.25">
      <c r="A23" s="10"/>
      <c r="B23" s="22"/>
      <c r="C23" s="1"/>
      <c r="D23" s="1"/>
      <c r="E23" s="1"/>
      <c r="F23" s="11"/>
      <c r="G23" s="11"/>
      <c r="H23" s="2">
        <f t="shared" si="1"/>
        <v>9839.31</v>
      </c>
      <c r="I23" s="2"/>
      <c r="J23" s="1"/>
      <c r="K23" s="1"/>
      <c r="L23" s="1"/>
      <c r="M23" s="2"/>
      <c r="N23" s="2"/>
      <c r="O23" s="2">
        <f t="shared" si="2"/>
        <v>0</v>
      </c>
      <c r="P23" s="25">
        <f t="shared" si="0"/>
        <v>0</v>
      </c>
    </row>
    <row r="24" spans="1:17" x14ac:dyDescent="0.25">
      <c r="A24" s="10"/>
      <c r="B24" s="22"/>
      <c r="C24" s="1"/>
      <c r="D24" s="1"/>
      <c r="E24" s="1"/>
      <c r="F24" s="11"/>
      <c r="G24" s="11"/>
      <c r="H24" s="2">
        <f t="shared" si="1"/>
        <v>9839.31</v>
      </c>
      <c r="I24" s="2"/>
      <c r="J24" s="1"/>
      <c r="K24" s="1"/>
      <c r="L24" s="1"/>
      <c r="M24" s="2"/>
      <c r="N24" s="2"/>
      <c r="O24" s="2">
        <f t="shared" si="2"/>
        <v>0</v>
      </c>
      <c r="P24" s="25">
        <f t="shared" si="0"/>
        <v>0</v>
      </c>
    </row>
    <row r="25" spans="1:17" x14ac:dyDescent="0.25">
      <c r="A25" s="10"/>
      <c r="B25" s="22"/>
      <c r="C25" s="1"/>
      <c r="D25" s="1"/>
      <c r="E25" s="1"/>
      <c r="F25" s="11"/>
      <c r="G25" s="11"/>
      <c r="H25" s="2">
        <f t="shared" si="1"/>
        <v>9839.31</v>
      </c>
      <c r="I25" s="2"/>
      <c r="J25" s="1"/>
      <c r="K25" s="1"/>
      <c r="L25" s="1"/>
      <c r="M25" s="2"/>
      <c r="N25" s="2"/>
      <c r="O25" s="2">
        <f t="shared" si="2"/>
        <v>0</v>
      </c>
      <c r="P25" s="25">
        <f t="shared" si="0"/>
        <v>0</v>
      </c>
    </row>
    <row r="26" spans="1:17" x14ac:dyDescent="0.25">
      <c r="A26" s="10"/>
      <c r="B26" s="22"/>
      <c r="C26" s="1"/>
      <c r="D26" s="1"/>
      <c r="E26" s="1"/>
      <c r="F26" s="11"/>
      <c r="G26" s="11"/>
      <c r="H26" s="2">
        <f t="shared" si="1"/>
        <v>9839.31</v>
      </c>
      <c r="I26" s="2"/>
      <c r="J26" s="1"/>
      <c r="K26" s="1"/>
      <c r="L26" s="1"/>
      <c r="M26" s="2"/>
      <c r="N26" s="2"/>
      <c r="O26" s="2">
        <f t="shared" si="2"/>
        <v>0</v>
      </c>
      <c r="P26" s="25">
        <f t="shared" si="0"/>
        <v>0</v>
      </c>
    </row>
    <row r="27" spans="1:17" x14ac:dyDescent="0.25">
      <c r="A27" s="10"/>
      <c r="B27" s="22"/>
      <c r="C27" s="1"/>
      <c r="D27" s="1"/>
      <c r="E27" s="1"/>
      <c r="F27" s="11"/>
      <c r="G27" s="11"/>
      <c r="H27" s="2">
        <f t="shared" si="1"/>
        <v>9839.31</v>
      </c>
      <c r="I27" s="2"/>
      <c r="J27" s="1"/>
      <c r="K27" s="1"/>
      <c r="L27" s="1"/>
      <c r="M27" s="2"/>
      <c r="N27" s="2"/>
      <c r="O27" s="2">
        <f t="shared" si="2"/>
        <v>0</v>
      </c>
      <c r="P27" s="25">
        <f t="shared" si="0"/>
        <v>0</v>
      </c>
    </row>
    <row r="28" spans="1:17" x14ac:dyDescent="0.25">
      <c r="A28" s="10"/>
      <c r="B28" s="22"/>
      <c r="C28" s="1"/>
      <c r="D28" s="1"/>
      <c r="E28" s="1"/>
      <c r="F28" s="11"/>
      <c r="G28" s="11"/>
      <c r="H28" s="2">
        <f t="shared" si="1"/>
        <v>9839.31</v>
      </c>
      <c r="I28" s="2"/>
      <c r="J28" s="1"/>
      <c r="K28" s="1"/>
      <c r="L28" s="1"/>
      <c r="M28" s="2"/>
      <c r="N28" s="2"/>
      <c r="O28" s="2">
        <f t="shared" si="2"/>
        <v>0</v>
      </c>
      <c r="P28" s="25">
        <f t="shared" si="0"/>
        <v>0</v>
      </c>
    </row>
    <row r="29" spans="1:17" x14ac:dyDescent="0.25">
      <c r="A29" s="10"/>
      <c r="B29" s="22"/>
      <c r="C29" s="1"/>
      <c r="D29" s="1"/>
      <c r="E29" s="1"/>
      <c r="F29" s="11"/>
      <c r="G29" s="11"/>
      <c r="H29" s="2">
        <f t="shared" si="1"/>
        <v>9839.31</v>
      </c>
      <c r="I29" s="2"/>
      <c r="J29" s="1"/>
      <c r="K29" s="1"/>
      <c r="L29" s="1"/>
      <c r="M29" s="2"/>
      <c r="N29" s="2"/>
      <c r="O29" s="2">
        <f t="shared" si="2"/>
        <v>0</v>
      </c>
      <c r="P29" s="25">
        <f t="shared" si="0"/>
        <v>0</v>
      </c>
      <c r="Q29" t="s">
        <v>27</v>
      </c>
    </row>
    <row r="30" spans="1:17" x14ac:dyDescent="0.25">
      <c r="A30" s="10"/>
      <c r="B30" s="22"/>
      <c r="C30" s="1"/>
      <c r="D30" s="1"/>
      <c r="E30" s="1"/>
      <c r="F30" s="11"/>
      <c r="G30" s="11"/>
      <c r="H30" s="2">
        <f t="shared" si="1"/>
        <v>9839.31</v>
      </c>
      <c r="I30" s="2"/>
      <c r="J30" s="1"/>
      <c r="K30" s="1"/>
      <c r="L30" s="1"/>
      <c r="M30" s="2"/>
      <c r="N30" s="2"/>
      <c r="O30" s="2">
        <f t="shared" si="2"/>
        <v>0</v>
      </c>
      <c r="P30" s="25">
        <f t="shared" si="0"/>
        <v>0</v>
      </c>
    </row>
    <row r="31" spans="1:17" x14ac:dyDescent="0.25">
      <c r="A31" s="10"/>
      <c r="B31" s="22"/>
      <c r="C31" s="1"/>
      <c r="D31" s="1"/>
      <c r="E31" s="1"/>
      <c r="F31" s="11"/>
      <c r="G31" s="11"/>
      <c r="H31" s="2">
        <f t="shared" si="1"/>
        <v>9839.31</v>
      </c>
      <c r="I31" s="2"/>
      <c r="J31" s="1"/>
      <c r="K31" s="1"/>
      <c r="L31" s="1"/>
      <c r="M31" s="2"/>
      <c r="N31" s="2"/>
      <c r="O31" s="2">
        <f t="shared" si="2"/>
        <v>0</v>
      </c>
      <c r="P31" s="25">
        <f t="shared" si="0"/>
        <v>0</v>
      </c>
    </row>
    <row r="32" spans="1:17" x14ac:dyDescent="0.25">
      <c r="A32" s="10"/>
      <c r="B32" s="22"/>
      <c r="C32" s="1"/>
      <c r="D32" s="1"/>
      <c r="E32" s="1"/>
      <c r="F32" s="11"/>
      <c r="G32" s="11"/>
      <c r="H32" s="2">
        <f t="shared" si="1"/>
        <v>9839.31</v>
      </c>
      <c r="I32" s="2"/>
      <c r="J32" s="1"/>
      <c r="K32" s="1"/>
      <c r="L32" s="1"/>
      <c r="M32" s="2"/>
      <c r="N32" s="2"/>
      <c r="O32" s="2">
        <f t="shared" si="2"/>
        <v>0</v>
      </c>
      <c r="P32" s="25">
        <f t="shared" si="0"/>
        <v>0</v>
      </c>
    </row>
    <row r="33" spans="1:17" x14ac:dyDescent="0.25">
      <c r="A33" s="10"/>
      <c r="B33" s="22"/>
      <c r="C33" s="1"/>
      <c r="D33" s="1"/>
      <c r="E33" s="1"/>
      <c r="F33" s="11"/>
      <c r="G33" s="11"/>
      <c r="H33" s="2">
        <f t="shared" si="1"/>
        <v>9839.31</v>
      </c>
      <c r="I33" s="2"/>
      <c r="J33" s="1"/>
      <c r="K33" s="1"/>
      <c r="L33" s="1"/>
      <c r="M33" s="2"/>
      <c r="N33" s="2"/>
      <c r="O33" s="2">
        <f t="shared" si="2"/>
        <v>0</v>
      </c>
      <c r="P33" s="25">
        <f t="shared" si="0"/>
        <v>0</v>
      </c>
      <c r="Q33" s="9" t="s">
        <v>27</v>
      </c>
    </row>
    <row r="34" spans="1:17" x14ac:dyDescent="0.25">
      <c r="A34" s="10"/>
      <c r="B34" s="22"/>
      <c r="C34" s="1"/>
      <c r="D34" s="1"/>
      <c r="E34" s="1"/>
      <c r="F34" s="11"/>
      <c r="G34" s="11"/>
      <c r="H34" s="2">
        <f t="shared" si="1"/>
        <v>9839.31</v>
      </c>
      <c r="I34" s="2"/>
      <c r="J34" s="1"/>
      <c r="K34" s="1"/>
      <c r="L34" s="1"/>
      <c r="M34" s="2"/>
      <c r="N34" s="2"/>
      <c r="O34" s="2">
        <f t="shared" si="2"/>
        <v>0</v>
      </c>
      <c r="P34" s="25">
        <f t="shared" si="0"/>
        <v>0</v>
      </c>
    </row>
    <row r="35" spans="1:17" x14ac:dyDescent="0.25">
      <c r="A35" s="10"/>
      <c r="B35" s="22"/>
      <c r="C35" s="1"/>
      <c r="D35" s="1"/>
      <c r="E35" s="1"/>
      <c r="F35" s="11"/>
      <c r="G35" s="11"/>
      <c r="H35" s="2">
        <f t="shared" si="1"/>
        <v>9839.31</v>
      </c>
      <c r="I35" s="2"/>
      <c r="J35" s="1"/>
      <c r="K35" s="1"/>
      <c r="L35" s="1"/>
      <c r="M35" s="2"/>
      <c r="N35" s="2"/>
      <c r="O35" s="2">
        <f t="shared" si="2"/>
        <v>0</v>
      </c>
      <c r="P35" s="25">
        <f t="shared" si="0"/>
        <v>0</v>
      </c>
    </row>
    <row r="36" spans="1:17" x14ac:dyDescent="0.25">
      <c r="A36" s="10"/>
      <c r="B36" s="22"/>
      <c r="C36" s="1"/>
      <c r="D36" s="1"/>
      <c r="E36" s="1"/>
      <c r="F36" s="11"/>
      <c r="G36" s="11"/>
      <c r="H36" s="2">
        <f t="shared" si="1"/>
        <v>9839.31</v>
      </c>
      <c r="I36" s="2"/>
      <c r="J36" s="1"/>
      <c r="K36" s="1"/>
      <c r="L36" s="1"/>
      <c r="M36" s="2"/>
      <c r="N36" s="2"/>
      <c r="O36" s="2">
        <f t="shared" si="2"/>
        <v>0</v>
      </c>
      <c r="P36" s="25">
        <f t="shared" si="0"/>
        <v>0</v>
      </c>
    </row>
    <row r="37" spans="1:17" x14ac:dyDescent="0.25">
      <c r="A37" s="10"/>
      <c r="B37" s="22"/>
      <c r="C37" s="1"/>
      <c r="D37" s="1"/>
      <c r="E37" s="1"/>
      <c r="F37" s="11"/>
      <c r="G37" s="11"/>
      <c r="H37" s="2">
        <f t="shared" si="1"/>
        <v>9839.31</v>
      </c>
      <c r="I37" s="2"/>
      <c r="J37" s="1"/>
      <c r="K37" s="1"/>
      <c r="L37" s="1"/>
      <c r="M37" s="2"/>
      <c r="N37" s="2"/>
      <c r="O37" s="2">
        <f t="shared" si="2"/>
        <v>0</v>
      </c>
      <c r="P37" s="25">
        <f t="shared" si="0"/>
        <v>0</v>
      </c>
    </row>
    <row r="38" spans="1:17" x14ac:dyDescent="0.25">
      <c r="A38" s="16"/>
      <c r="B38" s="23"/>
      <c r="C38" s="17"/>
      <c r="D38" s="17"/>
      <c r="E38" s="17"/>
      <c r="F38" s="18"/>
      <c r="G38" s="18"/>
      <c r="H38" s="19">
        <f t="shared" si="1"/>
        <v>9839.31</v>
      </c>
      <c r="I38" s="19"/>
      <c r="J38" s="17"/>
      <c r="K38" s="17"/>
      <c r="L38" s="17"/>
      <c r="M38" s="19"/>
      <c r="N38" s="19"/>
      <c r="O38" s="2">
        <f t="shared" si="2"/>
        <v>0</v>
      </c>
      <c r="P38" s="25">
        <f t="shared" si="0"/>
        <v>0</v>
      </c>
    </row>
    <row r="39" spans="1:17" x14ac:dyDescent="0.25">
      <c r="A39" s="10"/>
      <c r="B39" s="22"/>
      <c r="C39" s="1"/>
      <c r="D39" s="1"/>
      <c r="E39" s="1"/>
      <c r="F39" s="11"/>
      <c r="G39" s="11"/>
      <c r="H39" s="2">
        <f t="shared" si="1"/>
        <v>9839.31</v>
      </c>
      <c r="I39" s="2"/>
      <c r="J39" s="1"/>
      <c r="K39" s="1"/>
      <c r="L39" s="1"/>
      <c r="M39" s="2"/>
      <c r="N39" s="2"/>
      <c r="O39" s="2">
        <f t="shared" si="2"/>
        <v>0</v>
      </c>
      <c r="P39" s="25">
        <f t="shared" si="0"/>
        <v>0</v>
      </c>
    </row>
    <row r="40" spans="1:17" x14ac:dyDescent="0.25">
      <c r="A40" s="10"/>
      <c r="B40" s="22"/>
      <c r="C40" s="1"/>
      <c r="D40" s="1"/>
      <c r="E40" s="1"/>
      <c r="F40" s="11"/>
      <c r="G40" s="11"/>
      <c r="H40" s="2">
        <f t="shared" si="1"/>
        <v>9839.31</v>
      </c>
      <c r="I40" s="2"/>
      <c r="J40" s="1"/>
      <c r="K40" s="1"/>
      <c r="L40" s="1"/>
      <c r="M40" s="2"/>
      <c r="N40" s="2"/>
      <c r="O40" s="2">
        <f t="shared" si="2"/>
        <v>0</v>
      </c>
      <c r="P40" s="25">
        <f t="shared" si="0"/>
        <v>0</v>
      </c>
    </row>
    <row r="41" spans="1:17" x14ac:dyDescent="0.25">
      <c r="A41" s="10"/>
      <c r="B41" s="22"/>
      <c r="C41" s="1"/>
      <c r="D41" s="1"/>
      <c r="E41" s="1"/>
      <c r="F41" s="11"/>
      <c r="G41" s="11"/>
      <c r="H41" s="2">
        <f t="shared" si="1"/>
        <v>9839.31</v>
      </c>
      <c r="I41" s="2"/>
      <c r="J41" s="1"/>
      <c r="K41" s="1"/>
      <c r="L41" s="1"/>
      <c r="M41" s="2"/>
      <c r="N41" s="2"/>
      <c r="O41" s="2">
        <f t="shared" si="2"/>
        <v>0</v>
      </c>
      <c r="P41" s="25">
        <f t="shared" si="0"/>
        <v>0</v>
      </c>
    </row>
    <row r="42" spans="1:17" x14ac:dyDescent="0.25">
      <c r="A42" s="10"/>
      <c r="B42" s="22"/>
      <c r="C42" s="1"/>
      <c r="D42" s="1"/>
      <c r="E42" s="1"/>
      <c r="F42" s="11"/>
      <c r="G42" s="11"/>
      <c r="H42" s="2">
        <f t="shared" si="1"/>
        <v>9839.31</v>
      </c>
      <c r="I42" s="2"/>
      <c r="J42" s="1"/>
      <c r="K42" s="1"/>
      <c r="L42" s="1"/>
      <c r="M42" s="2"/>
      <c r="N42" s="2"/>
      <c r="O42" s="2">
        <f t="shared" si="2"/>
        <v>0</v>
      </c>
      <c r="P42" s="25">
        <f t="shared" si="0"/>
        <v>0</v>
      </c>
    </row>
    <row r="43" spans="1:17" x14ac:dyDescent="0.25">
      <c r="A43" s="10"/>
      <c r="B43" s="22"/>
      <c r="C43" s="1"/>
      <c r="D43" s="1"/>
      <c r="E43" s="1"/>
      <c r="F43" s="11"/>
      <c r="G43" s="11"/>
      <c r="H43" s="2">
        <f t="shared" si="1"/>
        <v>9839.31</v>
      </c>
      <c r="I43" s="2"/>
      <c r="J43" s="1"/>
      <c r="K43" s="1"/>
      <c r="L43" s="1"/>
      <c r="M43" s="2"/>
      <c r="N43" s="2"/>
      <c r="O43" s="2">
        <f t="shared" si="2"/>
        <v>0</v>
      </c>
      <c r="P43" s="25">
        <f t="shared" si="0"/>
        <v>0</v>
      </c>
    </row>
    <row r="44" spans="1:17" x14ac:dyDescent="0.25">
      <c r="A44" s="10"/>
      <c r="B44" s="22"/>
      <c r="C44" s="1"/>
      <c r="D44" s="1"/>
      <c r="E44" s="1"/>
      <c r="F44" s="11"/>
      <c r="G44" s="11"/>
      <c r="H44" s="2">
        <f t="shared" si="1"/>
        <v>9839.31</v>
      </c>
      <c r="I44" s="2"/>
      <c r="J44" s="1"/>
      <c r="K44" s="1"/>
      <c r="L44" s="1"/>
      <c r="M44" s="2"/>
      <c r="N44" s="2"/>
      <c r="O44" s="2">
        <f t="shared" si="2"/>
        <v>0</v>
      </c>
      <c r="P44" s="25">
        <f t="shared" si="0"/>
        <v>0</v>
      </c>
    </row>
    <row r="45" spans="1:17" x14ac:dyDescent="0.25">
      <c r="A45" s="10"/>
      <c r="B45" s="22"/>
      <c r="C45" s="10"/>
      <c r="D45" s="1"/>
      <c r="E45" s="1"/>
      <c r="F45" s="11"/>
      <c r="G45" s="11"/>
      <c r="H45" s="2">
        <f t="shared" si="1"/>
        <v>9839.31</v>
      </c>
      <c r="I45" s="2"/>
      <c r="J45" s="1"/>
      <c r="K45" s="1"/>
      <c r="L45" s="1"/>
      <c r="M45" s="2"/>
      <c r="N45" s="2"/>
      <c r="O45" s="2">
        <f t="shared" si="2"/>
        <v>0</v>
      </c>
      <c r="P45" s="25">
        <f t="shared" si="0"/>
        <v>0</v>
      </c>
    </row>
    <row r="46" spans="1:17" x14ac:dyDescent="0.25">
      <c r="A46" s="10"/>
      <c r="B46" s="22"/>
      <c r="C46" s="1"/>
      <c r="D46" s="1"/>
      <c r="E46" s="1"/>
      <c r="F46" s="11"/>
      <c r="G46" s="11"/>
      <c r="H46" s="2">
        <f t="shared" si="1"/>
        <v>9839.31</v>
      </c>
      <c r="I46" s="2"/>
      <c r="J46" s="1"/>
      <c r="K46" s="1"/>
      <c r="L46" s="1"/>
      <c r="M46" s="2"/>
      <c r="N46" s="2"/>
      <c r="O46" s="2">
        <f t="shared" si="2"/>
        <v>0</v>
      </c>
      <c r="P46" s="25">
        <f t="shared" si="0"/>
        <v>0</v>
      </c>
    </row>
    <row r="47" spans="1:17" x14ac:dyDescent="0.25">
      <c r="A47" s="10"/>
      <c r="B47" s="22"/>
      <c r="C47" s="1"/>
      <c r="D47" s="1"/>
      <c r="E47" s="1"/>
      <c r="F47" s="11"/>
      <c r="G47" s="11"/>
      <c r="H47" s="2">
        <f t="shared" si="1"/>
        <v>9839.31</v>
      </c>
      <c r="I47" s="2"/>
      <c r="J47" s="1"/>
      <c r="K47" s="1"/>
      <c r="L47" s="1"/>
      <c r="M47" s="2"/>
      <c r="N47" s="2"/>
      <c r="O47" s="2">
        <f t="shared" si="2"/>
        <v>0</v>
      </c>
      <c r="P47" s="25">
        <f t="shared" si="0"/>
        <v>0</v>
      </c>
    </row>
    <row r="48" spans="1:17" x14ac:dyDescent="0.25">
      <c r="A48" s="10"/>
      <c r="B48" s="22"/>
      <c r="C48" s="1"/>
      <c r="D48" s="1"/>
      <c r="E48" s="1"/>
      <c r="F48" s="11"/>
      <c r="G48" s="11"/>
      <c r="H48" s="2">
        <f t="shared" si="1"/>
        <v>9839.31</v>
      </c>
      <c r="I48" s="2"/>
      <c r="J48" s="1"/>
      <c r="K48" s="1"/>
      <c r="L48" s="1"/>
      <c r="M48" s="2"/>
      <c r="N48" s="2"/>
      <c r="O48" s="2">
        <f t="shared" si="2"/>
        <v>0</v>
      </c>
      <c r="P48" s="25">
        <f t="shared" si="0"/>
        <v>0</v>
      </c>
    </row>
    <row r="49" spans="1:16" x14ac:dyDescent="0.25">
      <c r="A49" s="10"/>
      <c r="B49" s="22"/>
      <c r="C49" s="1"/>
      <c r="D49" s="1"/>
      <c r="E49" s="1"/>
      <c r="F49" s="11"/>
      <c r="G49" s="11"/>
      <c r="H49" s="2">
        <f t="shared" si="1"/>
        <v>9839.31</v>
      </c>
      <c r="I49" s="2"/>
      <c r="J49" s="1"/>
      <c r="K49" s="1"/>
      <c r="L49" s="1"/>
      <c r="M49" s="2"/>
      <c r="N49" s="2"/>
      <c r="O49" s="2">
        <f t="shared" si="2"/>
        <v>0</v>
      </c>
      <c r="P49" s="25">
        <f t="shared" si="0"/>
        <v>0</v>
      </c>
    </row>
    <row r="50" spans="1:16" x14ac:dyDescent="0.25">
      <c r="A50" s="10"/>
      <c r="B50" s="22"/>
      <c r="C50" s="1"/>
      <c r="D50" s="1"/>
      <c r="E50" s="1"/>
      <c r="F50" s="11"/>
      <c r="G50" s="11"/>
      <c r="H50" s="2">
        <f t="shared" si="1"/>
        <v>9839.31</v>
      </c>
      <c r="I50" s="2"/>
      <c r="J50" s="1"/>
      <c r="K50" s="1"/>
      <c r="L50" s="1"/>
      <c r="M50" s="2"/>
      <c r="N50" s="2"/>
      <c r="O50" s="2">
        <f t="shared" si="2"/>
        <v>0</v>
      </c>
      <c r="P50" s="25">
        <f t="shared" si="0"/>
        <v>0</v>
      </c>
    </row>
    <row r="51" spans="1:16" x14ac:dyDescent="0.25">
      <c r="A51" s="10"/>
      <c r="B51" s="22"/>
      <c r="C51" s="1"/>
      <c r="D51" s="1"/>
      <c r="E51" s="1"/>
      <c r="F51" s="11"/>
      <c r="G51" s="11"/>
      <c r="H51" s="2">
        <f t="shared" si="1"/>
        <v>9839.31</v>
      </c>
      <c r="I51" s="2"/>
      <c r="J51" s="1"/>
      <c r="K51" s="1"/>
      <c r="L51" s="1"/>
      <c r="M51" s="2"/>
      <c r="N51" s="2"/>
      <c r="O51" s="2">
        <f t="shared" si="2"/>
        <v>0</v>
      </c>
      <c r="P51" s="25">
        <f t="shared" si="0"/>
        <v>0</v>
      </c>
    </row>
    <row r="52" spans="1:16" x14ac:dyDescent="0.25">
      <c r="A52" s="10"/>
      <c r="B52" s="22"/>
      <c r="C52" s="1"/>
      <c r="D52" s="1"/>
      <c r="E52" s="1"/>
      <c r="F52" s="11"/>
      <c r="G52" s="11"/>
      <c r="H52" s="2">
        <f t="shared" si="1"/>
        <v>9839.31</v>
      </c>
      <c r="I52" s="2"/>
      <c r="J52" s="1"/>
      <c r="K52" s="1"/>
      <c r="L52" s="1"/>
      <c r="M52" s="2"/>
      <c r="N52" s="2"/>
      <c r="O52" s="2">
        <f t="shared" si="2"/>
        <v>0</v>
      </c>
      <c r="P52" s="25">
        <f t="shared" si="0"/>
        <v>0</v>
      </c>
    </row>
    <row r="53" spans="1:16" x14ac:dyDescent="0.25">
      <c r="A53" s="10"/>
      <c r="B53" s="22"/>
      <c r="C53" s="1"/>
      <c r="D53" s="1"/>
      <c r="E53" s="1"/>
      <c r="F53" s="11"/>
      <c r="G53" s="11"/>
      <c r="H53" s="2">
        <f t="shared" si="1"/>
        <v>9839.31</v>
      </c>
      <c r="I53" s="2"/>
      <c r="J53" s="1"/>
      <c r="K53" s="1"/>
      <c r="L53" s="1"/>
      <c r="M53" s="2"/>
      <c r="N53" s="2"/>
      <c r="O53" s="2">
        <f t="shared" si="2"/>
        <v>0</v>
      </c>
      <c r="P53" s="25">
        <f t="shared" si="0"/>
        <v>0</v>
      </c>
    </row>
    <row r="54" spans="1:16" x14ac:dyDescent="0.25">
      <c r="A54" s="10"/>
      <c r="B54" s="22"/>
      <c r="C54" s="1"/>
      <c r="D54" s="1"/>
      <c r="E54" s="1"/>
      <c r="F54" s="11"/>
      <c r="G54" s="11"/>
      <c r="H54" s="2">
        <f t="shared" si="1"/>
        <v>9839.31</v>
      </c>
      <c r="I54" s="2"/>
      <c r="J54" s="1"/>
      <c r="K54" s="1"/>
      <c r="L54" s="1"/>
      <c r="M54" s="2"/>
      <c r="N54" s="2"/>
      <c r="O54" s="2">
        <f t="shared" si="2"/>
        <v>0</v>
      </c>
      <c r="P54" s="25">
        <f t="shared" si="0"/>
        <v>0</v>
      </c>
    </row>
    <row r="55" spans="1:16" x14ac:dyDescent="0.25">
      <c r="A55" s="16"/>
      <c r="B55" s="23"/>
      <c r="C55" s="17"/>
      <c r="D55" s="17"/>
      <c r="E55" s="17"/>
      <c r="F55" s="18"/>
      <c r="G55" s="18"/>
      <c r="H55" s="19">
        <f t="shared" si="1"/>
        <v>9839.31</v>
      </c>
      <c r="I55" s="19"/>
      <c r="J55" s="17"/>
      <c r="K55" s="17"/>
      <c r="L55" s="17"/>
      <c r="M55" s="19"/>
      <c r="N55" s="19"/>
      <c r="O55" s="2">
        <f t="shared" si="2"/>
        <v>0</v>
      </c>
      <c r="P55" s="25">
        <f t="shared" si="0"/>
        <v>0</v>
      </c>
    </row>
    <row r="56" spans="1:16" x14ac:dyDescent="0.25">
      <c r="A56" s="10"/>
      <c r="B56" s="22"/>
      <c r="C56" s="1"/>
      <c r="D56" s="1"/>
      <c r="E56" s="1"/>
      <c r="F56" s="11"/>
      <c r="G56" s="11"/>
      <c r="H56" s="2">
        <f t="shared" si="1"/>
        <v>9839.31</v>
      </c>
      <c r="I56" s="2"/>
      <c r="J56" s="1"/>
      <c r="K56" s="1"/>
      <c r="L56" s="1"/>
      <c r="M56" s="2"/>
      <c r="N56" s="2"/>
      <c r="O56" s="2">
        <f t="shared" si="2"/>
        <v>0</v>
      </c>
      <c r="P56" s="25">
        <f t="shared" si="0"/>
        <v>0</v>
      </c>
    </row>
    <row r="57" spans="1:16" x14ac:dyDescent="0.25">
      <c r="A57" s="10"/>
      <c r="B57" s="22"/>
      <c r="C57" s="1"/>
      <c r="D57" s="1"/>
      <c r="E57" s="1"/>
      <c r="F57" s="11"/>
      <c r="G57" s="11"/>
      <c r="H57" s="2">
        <f t="shared" si="1"/>
        <v>9839.31</v>
      </c>
      <c r="I57" s="2"/>
      <c r="J57" s="1"/>
      <c r="K57" s="1"/>
      <c r="L57" s="1"/>
      <c r="M57" s="2"/>
      <c r="N57" s="2"/>
      <c r="O57" s="2">
        <f t="shared" si="2"/>
        <v>0</v>
      </c>
      <c r="P57" s="25">
        <f t="shared" si="0"/>
        <v>0</v>
      </c>
    </row>
    <row r="58" spans="1:16" x14ac:dyDescent="0.25">
      <c r="A58" s="10"/>
      <c r="B58" s="22"/>
      <c r="C58" s="1"/>
      <c r="D58" s="1"/>
      <c r="E58" s="1"/>
      <c r="F58" s="11"/>
      <c r="G58" s="11"/>
      <c r="H58" s="2">
        <f t="shared" si="1"/>
        <v>9839.31</v>
      </c>
      <c r="I58" s="2"/>
      <c r="J58" s="1"/>
      <c r="K58" s="1"/>
      <c r="L58" s="1"/>
      <c r="M58" s="2"/>
      <c r="N58" s="2"/>
      <c r="O58" s="2">
        <f t="shared" si="2"/>
        <v>0</v>
      </c>
      <c r="P58" s="25">
        <f t="shared" si="0"/>
        <v>0</v>
      </c>
    </row>
    <row r="59" spans="1:16" x14ac:dyDescent="0.25">
      <c r="A59" s="10"/>
      <c r="B59" s="22"/>
      <c r="C59" s="1"/>
      <c r="D59" s="1"/>
      <c r="E59" s="1"/>
      <c r="F59" s="11"/>
      <c r="G59" s="11"/>
      <c r="H59" s="2">
        <f t="shared" si="1"/>
        <v>9839.31</v>
      </c>
      <c r="I59" s="2"/>
      <c r="J59" s="1"/>
      <c r="K59" s="1"/>
      <c r="L59" s="1"/>
      <c r="M59" s="2"/>
      <c r="N59" s="2"/>
      <c r="O59" s="2">
        <f t="shared" si="2"/>
        <v>0</v>
      </c>
      <c r="P59" s="25">
        <f t="shared" si="0"/>
        <v>0</v>
      </c>
    </row>
    <row r="60" spans="1:16" x14ac:dyDescent="0.25">
      <c r="A60" s="10"/>
      <c r="B60" s="22"/>
      <c r="C60" s="1"/>
      <c r="D60" s="1"/>
      <c r="E60" s="1"/>
      <c r="F60" s="11"/>
      <c r="G60" s="11"/>
      <c r="H60" s="2">
        <f t="shared" si="1"/>
        <v>9839.31</v>
      </c>
      <c r="I60" s="2"/>
      <c r="J60" s="1"/>
      <c r="K60" s="1"/>
      <c r="L60" s="1"/>
      <c r="M60" s="2"/>
      <c r="N60" s="2"/>
      <c r="O60" s="2">
        <f t="shared" si="2"/>
        <v>0</v>
      </c>
      <c r="P60" s="25">
        <f t="shared" si="0"/>
        <v>0</v>
      </c>
    </row>
    <row r="61" spans="1:16" x14ac:dyDescent="0.25">
      <c r="A61" s="10"/>
      <c r="B61" s="22"/>
      <c r="C61" s="1"/>
      <c r="D61" s="1"/>
      <c r="E61" s="1"/>
      <c r="F61" s="11"/>
      <c r="G61" s="11"/>
      <c r="H61" s="2">
        <f t="shared" si="1"/>
        <v>9839.31</v>
      </c>
      <c r="I61" s="2"/>
      <c r="J61" s="1"/>
      <c r="K61" s="1"/>
      <c r="L61" s="1"/>
      <c r="M61" s="2"/>
      <c r="N61" s="2"/>
      <c r="O61" s="2">
        <f t="shared" si="2"/>
        <v>0</v>
      </c>
      <c r="P61" s="25">
        <f t="shared" si="0"/>
        <v>0</v>
      </c>
    </row>
    <row r="62" spans="1:16" x14ac:dyDescent="0.25">
      <c r="A62" s="16"/>
      <c r="B62" s="23"/>
      <c r="C62" s="17"/>
      <c r="D62" s="17"/>
      <c r="E62" s="17"/>
      <c r="F62" s="18"/>
      <c r="G62" s="18"/>
      <c r="H62" s="19">
        <f t="shared" si="1"/>
        <v>9839.31</v>
      </c>
      <c r="I62" s="19"/>
      <c r="J62" s="17"/>
      <c r="K62" s="17"/>
      <c r="L62" s="17"/>
      <c r="M62" s="19"/>
      <c r="N62" s="19"/>
      <c r="O62" s="2">
        <f t="shared" si="2"/>
        <v>0</v>
      </c>
      <c r="P62" s="25">
        <f t="shared" si="0"/>
        <v>0</v>
      </c>
    </row>
    <row r="63" spans="1:16" x14ac:dyDescent="0.25">
      <c r="A63" s="10"/>
      <c r="B63" s="22"/>
      <c r="C63" s="1"/>
      <c r="D63" s="1"/>
      <c r="E63" s="1"/>
      <c r="F63" s="11"/>
      <c r="G63" s="11"/>
      <c r="H63" s="2">
        <f t="shared" si="1"/>
        <v>9839.31</v>
      </c>
      <c r="I63" s="2"/>
      <c r="J63" s="1"/>
      <c r="K63" s="1"/>
      <c r="L63" s="1"/>
      <c r="M63" s="2"/>
      <c r="N63" s="2"/>
      <c r="O63" s="2">
        <f t="shared" si="2"/>
        <v>0</v>
      </c>
      <c r="P63" s="25">
        <f t="shared" si="0"/>
        <v>0</v>
      </c>
    </row>
    <row r="64" spans="1:16" x14ac:dyDescent="0.25">
      <c r="A64" s="10"/>
      <c r="B64" s="22"/>
      <c r="C64" s="1"/>
      <c r="D64" s="1"/>
      <c r="E64" s="1"/>
      <c r="F64" s="11"/>
      <c r="G64" s="11"/>
      <c r="H64" s="2">
        <f t="shared" si="1"/>
        <v>9839.31</v>
      </c>
      <c r="I64" s="2"/>
      <c r="J64" s="1"/>
      <c r="K64" s="1"/>
      <c r="L64" s="1"/>
      <c r="M64" s="2"/>
      <c r="N64" s="2"/>
      <c r="O64" s="2">
        <f t="shared" si="2"/>
        <v>0</v>
      </c>
      <c r="P64" s="25">
        <f t="shared" si="0"/>
        <v>0</v>
      </c>
    </row>
    <row r="65" spans="1:16" x14ac:dyDescent="0.25">
      <c r="A65" s="10"/>
      <c r="B65" s="22"/>
      <c r="C65" s="1"/>
      <c r="D65" s="1"/>
      <c r="E65" s="1"/>
      <c r="F65" s="11"/>
      <c r="G65" s="11"/>
      <c r="H65" s="2">
        <f t="shared" si="1"/>
        <v>9839.31</v>
      </c>
      <c r="I65" s="2"/>
      <c r="J65" s="1"/>
      <c r="K65" s="1"/>
      <c r="L65" s="1"/>
      <c r="M65" s="2"/>
      <c r="N65" s="2"/>
      <c r="O65" s="2">
        <f t="shared" si="2"/>
        <v>0</v>
      </c>
      <c r="P65" s="25">
        <f t="shared" si="0"/>
        <v>0</v>
      </c>
    </row>
    <row r="66" spans="1:16" x14ac:dyDescent="0.25">
      <c r="A66" s="10"/>
      <c r="B66" s="22"/>
      <c r="C66" s="1"/>
      <c r="D66" s="1"/>
      <c r="E66" s="1"/>
      <c r="F66" s="11"/>
      <c r="G66" s="11"/>
      <c r="H66" s="2">
        <f t="shared" si="1"/>
        <v>9839.31</v>
      </c>
      <c r="I66" s="2"/>
      <c r="J66" s="1"/>
      <c r="K66" s="1"/>
      <c r="L66" s="1"/>
      <c r="M66" s="2"/>
      <c r="N66" s="2"/>
      <c r="O66" s="2">
        <f t="shared" si="2"/>
        <v>0</v>
      </c>
      <c r="P66" s="25">
        <f t="shared" si="0"/>
        <v>0</v>
      </c>
    </row>
    <row r="67" spans="1:16" x14ac:dyDescent="0.25">
      <c r="A67" s="10"/>
      <c r="B67" s="22"/>
      <c r="C67" s="1"/>
      <c r="D67" s="1"/>
      <c r="E67" s="1"/>
      <c r="F67" s="11"/>
      <c r="G67" s="11"/>
      <c r="H67" s="2">
        <f t="shared" si="1"/>
        <v>9839.31</v>
      </c>
      <c r="I67" s="2"/>
      <c r="J67" s="1"/>
      <c r="K67" s="1"/>
      <c r="L67" s="1"/>
      <c r="M67" s="2"/>
      <c r="N67" s="2"/>
      <c r="O67" s="2">
        <f t="shared" si="2"/>
        <v>0</v>
      </c>
      <c r="P67" s="25">
        <f t="shared" si="0"/>
        <v>0</v>
      </c>
    </row>
    <row r="68" spans="1:16" x14ac:dyDescent="0.25">
      <c r="A68" s="34"/>
      <c r="B68" s="35"/>
      <c r="C68" s="36"/>
      <c r="D68" s="36"/>
      <c r="E68" s="36"/>
      <c r="F68" s="37"/>
      <c r="G68" s="37"/>
      <c r="H68" s="38">
        <f t="shared" si="1"/>
        <v>9839.31</v>
      </c>
      <c r="I68" s="38"/>
      <c r="J68" s="36"/>
      <c r="K68" s="36"/>
      <c r="L68" s="36"/>
      <c r="M68" s="38"/>
      <c r="N68" s="38"/>
      <c r="O68" s="38">
        <f t="shared" si="2"/>
        <v>0</v>
      </c>
      <c r="P68" s="25">
        <f t="shared" si="0"/>
        <v>0</v>
      </c>
    </row>
    <row r="69" spans="1:16" x14ac:dyDescent="0.25">
      <c r="A69" s="34"/>
      <c r="B69" s="35"/>
      <c r="C69" s="36"/>
      <c r="D69" s="36"/>
      <c r="E69" s="36"/>
      <c r="F69" s="37"/>
      <c r="G69" s="37"/>
      <c r="H69" s="38">
        <f t="shared" si="1"/>
        <v>9839.31</v>
      </c>
      <c r="I69" s="38"/>
      <c r="J69" s="36"/>
      <c r="K69" s="36"/>
      <c r="L69" s="36"/>
      <c r="M69" s="38"/>
      <c r="N69" s="38"/>
      <c r="O69" s="38">
        <f t="shared" si="2"/>
        <v>0</v>
      </c>
      <c r="P69" s="25">
        <f t="shared" si="0"/>
        <v>0</v>
      </c>
    </row>
    <row r="70" spans="1:16" x14ac:dyDescent="0.25">
      <c r="A70" s="10"/>
      <c r="B70" s="22"/>
      <c r="C70" s="1"/>
      <c r="D70" s="1"/>
      <c r="E70" s="1"/>
      <c r="F70" s="11"/>
      <c r="G70" s="11"/>
      <c r="H70" s="2">
        <f t="shared" si="1"/>
        <v>9839.31</v>
      </c>
      <c r="I70" s="2"/>
      <c r="J70" s="1"/>
      <c r="K70" s="1"/>
      <c r="L70" s="1"/>
      <c r="M70" s="2"/>
      <c r="N70" s="2"/>
      <c r="O70" s="2">
        <f t="shared" si="2"/>
        <v>0</v>
      </c>
      <c r="P70" s="25">
        <f t="shared" ref="P70:P80" si="3">I70+M70+N70-G70</f>
        <v>0</v>
      </c>
    </row>
    <row r="71" spans="1:16" x14ac:dyDescent="0.25">
      <c r="A71" s="10"/>
      <c r="B71" s="22"/>
      <c r="C71" s="1"/>
      <c r="D71" s="1"/>
      <c r="E71" s="1"/>
      <c r="F71" s="11"/>
      <c r="G71" s="11"/>
      <c r="H71" s="2">
        <f t="shared" ref="H71:H80" si="4">H70+F71-G71</f>
        <v>9839.31</v>
      </c>
      <c r="I71" s="2"/>
      <c r="J71" s="1"/>
      <c r="K71" s="1"/>
      <c r="L71" s="1"/>
      <c r="M71" s="2"/>
      <c r="N71" s="2"/>
      <c r="O71" s="2">
        <f t="shared" si="2"/>
        <v>0</v>
      </c>
      <c r="P71" s="25">
        <f t="shared" si="3"/>
        <v>0</v>
      </c>
    </row>
    <row r="72" spans="1:16" x14ac:dyDescent="0.25">
      <c r="A72" s="10"/>
      <c r="B72" s="22"/>
      <c r="C72" s="1"/>
      <c r="D72" s="1"/>
      <c r="E72" s="1"/>
      <c r="F72" s="11"/>
      <c r="G72" s="11"/>
      <c r="H72" s="2">
        <f t="shared" si="4"/>
        <v>9839.31</v>
      </c>
      <c r="I72" s="2"/>
      <c r="J72" s="1"/>
      <c r="K72" s="1"/>
      <c r="L72" s="1"/>
      <c r="M72" s="2"/>
      <c r="N72" s="2"/>
      <c r="O72" s="2">
        <f t="shared" si="2"/>
        <v>0</v>
      </c>
      <c r="P72" s="25">
        <f t="shared" si="3"/>
        <v>0</v>
      </c>
    </row>
    <row r="73" spans="1:16" x14ac:dyDescent="0.25">
      <c r="A73" s="10"/>
      <c r="B73" s="22"/>
      <c r="C73" s="1"/>
      <c r="D73" s="1"/>
      <c r="E73" s="1"/>
      <c r="F73" s="11"/>
      <c r="G73" s="11"/>
      <c r="H73" s="2">
        <f t="shared" si="4"/>
        <v>9839.31</v>
      </c>
      <c r="I73" s="2"/>
      <c r="J73" s="1"/>
      <c r="K73" s="1"/>
      <c r="L73" s="1"/>
      <c r="M73" s="2"/>
      <c r="N73" s="2"/>
      <c r="O73" s="2">
        <f t="shared" ref="O73:O80" si="5">I73+M73-N73</f>
        <v>0</v>
      </c>
      <c r="P73" s="25">
        <f t="shared" si="3"/>
        <v>0</v>
      </c>
    </row>
    <row r="74" spans="1:16" x14ac:dyDescent="0.25">
      <c r="A74" s="10"/>
      <c r="B74" s="22"/>
      <c r="C74" s="1"/>
      <c r="D74" s="1"/>
      <c r="E74" s="1"/>
      <c r="F74" s="11"/>
      <c r="G74" s="11"/>
      <c r="H74" s="2">
        <f t="shared" si="4"/>
        <v>9839.31</v>
      </c>
      <c r="I74" s="2"/>
      <c r="J74" s="1"/>
      <c r="K74" s="1"/>
      <c r="L74" s="1"/>
      <c r="M74" s="2"/>
      <c r="N74" s="2"/>
      <c r="O74" s="2">
        <f t="shared" si="5"/>
        <v>0</v>
      </c>
      <c r="P74" s="25">
        <f t="shared" si="3"/>
        <v>0</v>
      </c>
    </row>
    <row r="75" spans="1:16" x14ac:dyDescent="0.25">
      <c r="A75" s="10"/>
      <c r="B75" s="22"/>
      <c r="C75" s="1"/>
      <c r="D75" s="1"/>
      <c r="E75" s="1"/>
      <c r="F75" s="11"/>
      <c r="G75" s="11"/>
      <c r="H75" s="2">
        <f t="shared" si="4"/>
        <v>9839.31</v>
      </c>
      <c r="I75" s="2"/>
      <c r="J75" s="1"/>
      <c r="K75" s="1"/>
      <c r="L75" s="1"/>
      <c r="M75" s="2"/>
      <c r="N75" s="2"/>
      <c r="O75" s="2">
        <f t="shared" si="5"/>
        <v>0</v>
      </c>
      <c r="P75" s="25">
        <f t="shared" si="3"/>
        <v>0</v>
      </c>
    </row>
    <row r="76" spans="1:16" x14ac:dyDescent="0.25">
      <c r="A76" s="10"/>
      <c r="B76" s="22"/>
      <c r="C76" s="1"/>
      <c r="D76" s="1"/>
      <c r="E76" s="1"/>
      <c r="F76" s="11"/>
      <c r="G76" s="11"/>
      <c r="H76" s="2">
        <f t="shared" si="4"/>
        <v>9839.31</v>
      </c>
      <c r="I76" s="2"/>
      <c r="J76" s="1"/>
      <c r="K76" s="1"/>
      <c r="L76" s="1"/>
      <c r="M76" s="2"/>
      <c r="N76" s="2"/>
      <c r="O76" s="2">
        <f t="shared" si="5"/>
        <v>0</v>
      </c>
      <c r="P76" s="25">
        <f t="shared" si="3"/>
        <v>0</v>
      </c>
    </row>
    <row r="77" spans="1:16" x14ac:dyDescent="0.25">
      <c r="A77" s="10"/>
      <c r="B77" s="22"/>
      <c r="C77" s="1"/>
      <c r="D77" s="1"/>
      <c r="E77" s="1"/>
      <c r="F77" s="11"/>
      <c r="G77" s="11"/>
      <c r="H77" s="2">
        <f t="shared" si="4"/>
        <v>9839.31</v>
      </c>
      <c r="I77" s="2"/>
      <c r="J77" s="1"/>
      <c r="K77" s="1"/>
      <c r="L77" s="1"/>
      <c r="M77" s="2"/>
      <c r="N77" s="2"/>
      <c r="O77" s="2">
        <f t="shared" si="5"/>
        <v>0</v>
      </c>
      <c r="P77" s="25">
        <f t="shared" si="3"/>
        <v>0</v>
      </c>
    </row>
    <row r="78" spans="1:16" x14ac:dyDescent="0.25">
      <c r="A78" s="10"/>
      <c r="B78" s="22"/>
      <c r="C78" s="1"/>
      <c r="D78" s="1"/>
      <c r="E78" s="1"/>
      <c r="F78" s="11"/>
      <c r="G78" s="11"/>
      <c r="H78" s="2">
        <f t="shared" si="4"/>
        <v>9839.31</v>
      </c>
      <c r="I78" s="2"/>
      <c r="J78" s="1"/>
      <c r="K78" s="1"/>
      <c r="L78" s="1"/>
      <c r="M78" s="2"/>
      <c r="N78" s="2"/>
      <c r="O78" s="2">
        <f t="shared" si="5"/>
        <v>0</v>
      </c>
      <c r="P78" s="25">
        <f t="shared" si="3"/>
        <v>0</v>
      </c>
    </row>
    <row r="79" spans="1:16" x14ac:dyDescent="0.25">
      <c r="A79" s="10"/>
      <c r="B79" s="22"/>
      <c r="C79" s="1"/>
      <c r="D79" s="1"/>
      <c r="E79" s="1"/>
      <c r="F79" s="11"/>
      <c r="G79" s="11"/>
      <c r="H79" s="2">
        <f t="shared" si="4"/>
        <v>9839.31</v>
      </c>
      <c r="I79" s="2"/>
      <c r="J79" s="1"/>
      <c r="K79" s="1"/>
      <c r="L79" s="1"/>
      <c r="M79" s="2"/>
      <c r="N79" s="2"/>
      <c r="O79" s="2">
        <f t="shared" si="5"/>
        <v>0</v>
      </c>
      <c r="P79" s="25">
        <f t="shared" si="3"/>
        <v>0</v>
      </c>
    </row>
    <row r="80" spans="1:16" x14ac:dyDescent="0.25">
      <c r="A80" s="10"/>
      <c r="B80" s="22"/>
      <c r="C80" s="1"/>
      <c r="D80" s="1"/>
      <c r="E80" s="1"/>
      <c r="F80" s="11"/>
      <c r="G80" s="11"/>
      <c r="H80" s="2">
        <f t="shared" si="4"/>
        <v>9839.31</v>
      </c>
      <c r="I80" s="2"/>
      <c r="J80" s="1"/>
      <c r="K80" s="1"/>
      <c r="L80" s="1"/>
      <c r="M80" s="2"/>
      <c r="N80" s="2"/>
      <c r="O80" s="2">
        <f t="shared" si="5"/>
        <v>0</v>
      </c>
      <c r="P80" s="25">
        <f t="shared" si="3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A1:O80"/>
  <sheetViews>
    <sheetView workbookViewId="0">
      <selection activeCell="E10" sqref="E10"/>
    </sheetView>
  </sheetViews>
  <sheetFormatPr baseColWidth="10" defaultRowHeight="15" x14ac:dyDescent="0.25"/>
  <sheetData>
    <row r="1" spans="1:15" x14ac:dyDescent="0.25">
      <c r="A1" s="29">
        <v>4242061519</v>
      </c>
    </row>
    <row r="2" spans="1:15" x14ac:dyDescent="0.25">
      <c r="A2" s="4" t="s">
        <v>3</v>
      </c>
      <c r="B2" s="20">
        <v>0</v>
      </c>
      <c r="E2" s="26" t="s">
        <v>9</v>
      </c>
      <c r="F2" s="27" t="s">
        <v>10</v>
      </c>
      <c r="G2" s="28" t="s">
        <v>13</v>
      </c>
      <c r="H2" s="28" t="s">
        <v>4</v>
      </c>
      <c r="I2" s="27" t="s">
        <v>8</v>
      </c>
      <c r="J2" s="27" t="s">
        <v>19</v>
      </c>
      <c r="K2" s="30" t="s">
        <v>12</v>
      </c>
      <c r="L2" s="24"/>
      <c r="M2" s="24"/>
      <c r="N2" s="13"/>
    </row>
    <row r="3" spans="1:15" x14ac:dyDescent="0.25">
      <c r="A3" s="4" t="s">
        <v>7</v>
      </c>
      <c r="B3" s="21">
        <f>G3</f>
        <v>0</v>
      </c>
      <c r="C3" s="5"/>
      <c r="D3" s="5"/>
      <c r="E3" s="3">
        <f>SUM(E5:E80)</f>
        <v>0</v>
      </c>
      <c r="F3" s="3">
        <f>SUM(F5:F80)</f>
        <v>0</v>
      </c>
      <c r="G3" s="3">
        <f>B2+E3-F3</f>
        <v>0</v>
      </c>
      <c r="H3" s="15">
        <f>SUM(O5:O80)</f>
        <v>0</v>
      </c>
      <c r="I3" s="25">
        <f>SUM(H5:H80)</f>
        <v>0</v>
      </c>
      <c r="J3" s="25">
        <f>SUM(L5:L80)</f>
        <v>0</v>
      </c>
      <c r="K3" s="25">
        <f>SUM(M5:M80)</f>
        <v>0</v>
      </c>
      <c r="L3" s="13"/>
      <c r="M3" s="13"/>
      <c r="N3" s="13"/>
      <c r="O3" s="5"/>
    </row>
    <row r="4" spans="1:15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2</v>
      </c>
      <c r="J4" s="7" t="s">
        <v>11</v>
      </c>
      <c r="K4" s="7" t="s">
        <v>1</v>
      </c>
      <c r="L4" s="12" t="s">
        <v>6</v>
      </c>
      <c r="M4" s="12" t="s">
        <v>12</v>
      </c>
      <c r="N4" s="14" t="s">
        <v>13</v>
      </c>
      <c r="O4" s="8" t="s">
        <v>4</v>
      </c>
    </row>
    <row r="5" spans="1:15" x14ac:dyDescent="0.25">
      <c r="A5" s="10"/>
      <c r="B5" s="22"/>
      <c r="C5" s="1"/>
      <c r="D5" s="1"/>
      <c r="E5" s="11"/>
      <c r="F5" s="11"/>
      <c r="G5" s="2">
        <f>B2+E5-F5</f>
        <v>0</v>
      </c>
      <c r="H5" s="2"/>
      <c r="I5" s="1"/>
      <c r="J5" s="1"/>
      <c r="K5" s="1"/>
      <c r="L5" s="2"/>
      <c r="M5" s="2"/>
      <c r="N5" s="2">
        <f>H5+L5-M5</f>
        <v>0</v>
      </c>
      <c r="O5" s="25">
        <f>H5+L5+M5-F5</f>
        <v>0</v>
      </c>
    </row>
    <row r="6" spans="1:15" x14ac:dyDescent="0.25">
      <c r="A6" s="10"/>
      <c r="B6" s="22"/>
      <c r="C6" s="1"/>
      <c r="D6" s="1"/>
      <c r="E6" s="11"/>
      <c r="F6" s="11"/>
      <c r="G6" s="2">
        <f>G5+E6-F6</f>
        <v>0</v>
      </c>
      <c r="H6" s="2"/>
      <c r="I6" s="1"/>
      <c r="J6" s="1"/>
      <c r="K6" s="1"/>
      <c r="L6" s="2"/>
      <c r="M6" s="2"/>
      <c r="N6" s="2">
        <f>H6+L6-M6</f>
        <v>0</v>
      </c>
      <c r="O6" s="25">
        <f t="shared" ref="O6:O24" si="0">H6+L6+M6-F6</f>
        <v>0</v>
      </c>
    </row>
    <row r="7" spans="1:15" x14ac:dyDescent="0.25">
      <c r="A7" s="16"/>
      <c r="B7" s="23"/>
      <c r="C7" s="17"/>
      <c r="D7" s="17"/>
      <c r="E7" s="18"/>
      <c r="F7" s="18"/>
      <c r="G7" s="19">
        <f t="shared" ref="G7:G70" si="1">G6+E7-F7</f>
        <v>0</v>
      </c>
      <c r="H7" s="19"/>
      <c r="I7" s="17"/>
      <c r="J7" s="17"/>
      <c r="K7" s="17"/>
      <c r="L7" s="19"/>
      <c r="M7" s="19"/>
      <c r="N7" s="2">
        <f>H7+L7-M7</f>
        <v>0</v>
      </c>
      <c r="O7" s="25">
        <f>H7+L7+M7-F7</f>
        <v>0</v>
      </c>
    </row>
    <row r="8" spans="1:15" x14ac:dyDescent="0.25">
      <c r="A8" s="10"/>
      <c r="B8" s="22"/>
      <c r="C8" s="1"/>
      <c r="D8" s="1"/>
      <c r="E8" s="11"/>
      <c r="F8" s="11"/>
      <c r="G8" s="2">
        <f t="shared" si="1"/>
        <v>0</v>
      </c>
      <c r="H8" s="2"/>
      <c r="I8" s="1"/>
      <c r="J8" s="1"/>
      <c r="K8" s="1"/>
      <c r="L8" s="2"/>
      <c r="M8" s="2"/>
      <c r="N8" s="2">
        <f>H8+L8-M8</f>
        <v>0</v>
      </c>
      <c r="O8" s="25">
        <f>H8+L8+M8-F8</f>
        <v>0</v>
      </c>
    </row>
    <row r="9" spans="1:15" x14ac:dyDescent="0.25">
      <c r="A9" s="10"/>
      <c r="B9" s="22"/>
      <c r="C9" s="1"/>
      <c r="D9" s="1"/>
      <c r="E9" s="11"/>
      <c r="F9" s="11"/>
      <c r="G9" s="2">
        <f t="shared" si="1"/>
        <v>0</v>
      </c>
      <c r="H9" s="2"/>
      <c r="I9" s="1"/>
      <c r="J9" s="1"/>
      <c r="K9" s="1"/>
      <c r="L9" s="2"/>
      <c r="M9" s="2"/>
      <c r="N9" s="2">
        <f t="shared" ref="N9:N72" si="2">H9+L9-M9</f>
        <v>0</v>
      </c>
      <c r="O9" s="25">
        <f t="shared" si="0"/>
        <v>0</v>
      </c>
    </row>
    <row r="10" spans="1:15" x14ac:dyDescent="0.25">
      <c r="A10" s="10"/>
      <c r="B10" s="22"/>
      <c r="C10" s="1"/>
      <c r="D10" s="1"/>
      <c r="E10" s="11"/>
      <c r="F10" s="11"/>
      <c r="G10" s="2">
        <f t="shared" si="1"/>
        <v>0</v>
      </c>
      <c r="H10" s="2"/>
      <c r="I10" s="1"/>
      <c r="J10" s="1"/>
      <c r="K10" s="1"/>
      <c r="L10" s="2"/>
      <c r="M10" s="2"/>
      <c r="N10" s="2">
        <f t="shared" si="2"/>
        <v>0</v>
      </c>
      <c r="O10" s="25">
        <f t="shared" si="0"/>
        <v>0</v>
      </c>
    </row>
    <row r="11" spans="1:15" x14ac:dyDescent="0.25">
      <c r="A11" s="10"/>
      <c r="B11" s="22"/>
      <c r="C11" s="1"/>
      <c r="D11" s="1"/>
      <c r="E11" s="11"/>
      <c r="F11" s="11"/>
      <c r="G11" s="2">
        <f>G10+E11-F11</f>
        <v>0</v>
      </c>
      <c r="H11" s="2"/>
      <c r="I11" s="1"/>
      <c r="J11" s="1"/>
      <c r="K11" s="1"/>
      <c r="L11" s="2"/>
      <c r="M11" s="2"/>
      <c r="N11" s="2">
        <f t="shared" si="2"/>
        <v>0</v>
      </c>
      <c r="O11" s="25">
        <f t="shared" si="0"/>
        <v>0</v>
      </c>
    </row>
    <row r="12" spans="1:15" x14ac:dyDescent="0.25">
      <c r="A12" s="10"/>
      <c r="B12" s="22"/>
      <c r="C12" s="1"/>
      <c r="D12" s="1"/>
      <c r="E12" s="11"/>
      <c r="F12" s="11"/>
      <c r="G12" s="2">
        <f t="shared" si="1"/>
        <v>0</v>
      </c>
      <c r="H12" s="2"/>
      <c r="I12" s="1"/>
      <c r="J12" s="1"/>
      <c r="K12" s="1"/>
      <c r="L12" s="2"/>
      <c r="M12" s="2"/>
      <c r="N12" s="2">
        <f t="shared" si="2"/>
        <v>0</v>
      </c>
      <c r="O12" s="25">
        <f t="shared" si="0"/>
        <v>0</v>
      </c>
    </row>
    <row r="13" spans="1:15" x14ac:dyDescent="0.25">
      <c r="A13" s="10"/>
      <c r="B13" s="22"/>
      <c r="C13" s="1"/>
      <c r="D13" s="1"/>
      <c r="E13" s="11"/>
      <c r="F13" s="11"/>
      <c r="G13" s="2">
        <f t="shared" si="1"/>
        <v>0</v>
      </c>
      <c r="H13" s="2"/>
      <c r="I13" s="1"/>
      <c r="J13" s="1"/>
      <c r="K13" s="1"/>
      <c r="L13" s="2"/>
      <c r="M13" s="2"/>
      <c r="N13" s="2">
        <f t="shared" si="2"/>
        <v>0</v>
      </c>
      <c r="O13" s="25">
        <f t="shared" si="0"/>
        <v>0</v>
      </c>
    </row>
    <row r="14" spans="1:15" x14ac:dyDescent="0.25">
      <c r="A14" s="10"/>
      <c r="B14" s="22"/>
      <c r="C14" s="1"/>
      <c r="D14" s="1"/>
      <c r="E14" s="11"/>
      <c r="F14" s="11"/>
      <c r="G14" s="2">
        <f t="shared" si="1"/>
        <v>0</v>
      </c>
      <c r="H14" s="2"/>
      <c r="I14" s="1"/>
      <c r="J14" s="1"/>
      <c r="K14" s="1"/>
      <c r="L14" s="2"/>
      <c r="M14" s="2"/>
      <c r="N14" s="2">
        <f t="shared" si="2"/>
        <v>0</v>
      </c>
      <c r="O14" s="25">
        <f t="shared" si="0"/>
        <v>0</v>
      </c>
    </row>
    <row r="15" spans="1:15" x14ac:dyDescent="0.25">
      <c r="A15" s="10"/>
      <c r="B15" s="22"/>
      <c r="C15" s="1"/>
      <c r="D15" s="1"/>
      <c r="E15" s="11"/>
      <c r="F15" s="11"/>
      <c r="G15" s="2">
        <f t="shared" si="1"/>
        <v>0</v>
      </c>
      <c r="H15" s="2"/>
      <c r="I15" s="1"/>
      <c r="J15" s="1"/>
      <c r="K15" s="1"/>
      <c r="L15" s="2"/>
      <c r="M15" s="2"/>
      <c r="N15" s="2">
        <f t="shared" si="2"/>
        <v>0</v>
      </c>
      <c r="O15" s="25">
        <f t="shared" si="0"/>
        <v>0</v>
      </c>
    </row>
    <row r="16" spans="1:15" x14ac:dyDescent="0.25">
      <c r="A16" s="10"/>
      <c r="B16" s="22"/>
      <c r="C16" s="1"/>
      <c r="D16" s="1"/>
      <c r="E16" s="11"/>
      <c r="F16" s="11"/>
      <c r="G16" s="2">
        <f t="shared" si="1"/>
        <v>0</v>
      </c>
      <c r="H16" s="2"/>
      <c r="I16" s="1"/>
      <c r="J16" s="1"/>
      <c r="K16" s="1"/>
      <c r="L16" s="2"/>
      <c r="M16" s="2"/>
      <c r="N16" s="2">
        <f t="shared" si="2"/>
        <v>0</v>
      </c>
      <c r="O16" s="25">
        <f t="shared" si="0"/>
        <v>0</v>
      </c>
    </row>
    <row r="17" spans="1:15" x14ac:dyDescent="0.25">
      <c r="A17" s="10"/>
      <c r="B17" s="22"/>
      <c r="C17" s="1"/>
      <c r="D17" s="1"/>
      <c r="E17" s="11"/>
      <c r="F17" s="11"/>
      <c r="G17" s="2">
        <f t="shared" si="1"/>
        <v>0</v>
      </c>
      <c r="H17" s="2"/>
      <c r="I17" s="1"/>
      <c r="J17" s="1"/>
      <c r="K17" s="1"/>
      <c r="L17" s="2"/>
      <c r="M17" s="2"/>
      <c r="N17" s="2">
        <f t="shared" si="2"/>
        <v>0</v>
      </c>
      <c r="O17" s="25">
        <f t="shared" si="0"/>
        <v>0</v>
      </c>
    </row>
    <row r="18" spans="1:15" x14ac:dyDescent="0.25">
      <c r="A18" s="10"/>
      <c r="B18" s="22"/>
      <c r="C18" s="1"/>
      <c r="D18" s="1"/>
      <c r="E18" s="11"/>
      <c r="F18" s="11"/>
      <c r="G18" s="2">
        <f t="shared" si="1"/>
        <v>0</v>
      </c>
      <c r="H18" s="2"/>
      <c r="I18" s="1"/>
      <c r="J18" s="1"/>
      <c r="K18" s="1"/>
      <c r="L18" s="2"/>
      <c r="M18" s="2"/>
      <c r="N18" s="2">
        <f t="shared" si="2"/>
        <v>0</v>
      </c>
      <c r="O18" s="25">
        <f t="shared" si="0"/>
        <v>0</v>
      </c>
    </row>
    <row r="19" spans="1:15" x14ac:dyDescent="0.25">
      <c r="A19" s="10"/>
      <c r="B19" s="22"/>
      <c r="C19" s="1"/>
      <c r="D19" s="1"/>
      <c r="E19" s="11"/>
      <c r="F19" s="11"/>
      <c r="G19" s="2">
        <f t="shared" si="1"/>
        <v>0</v>
      </c>
      <c r="H19" s="2"/>
      <c r="I19" s="1"/>
      <c r="J19" s="1"/>
      <c r="K19" s="1"/>
      <c r="L19" s="2"/>
      <c r="M19" s="2"/>
      <c r="N19" s="2">
        <f t="shared" si="2"/>
        <v>0</v>
      </c>
      <c r="O19" s="25">
        <f t="shared" si="0"/>
        <v>0</v>
      </c>
    </row>
    <row r="20" spans="1:15" x14ac:dyDescent="0.25">
      <c r="A20" s="10"/>
      <c r="B20" s="22"/>
      <c r="C20" s="1"/>
      <c r="D20" s="1"/>
      <c r="E20" s="11"/>
      <c r="F20" s="11"/>
      <c r="G20" s="2">
        <f t="shared" si="1"/>
        <v>0</v>
      </c>
      <c r="H20" s="2"/>
      <c r="I20" s="1"/>
      <c r="J20" s="1"/>
      <c r="K20" s="1"/>
      <c r="L20" s="2"/>
      <c r="M20" s="2"/>
      <c r="N20" s="2">
        <f t="shared" si="2"/>
        <v>0</v>
      </c>
      <c r="O20" s="25">
        <f t="shared" si="0"/>
        <v>0</v>
      </c>
    </row>
    <row r="21" spans="1:15" x14ac:dyDescent="0.25">
      <c r="A21" s="10"/>
      <c r="B21" s="22"/>
      <c r="C21" s="1"/>
      <c r="D21" s="1"/>
      <c r="E21" s="11"/>
      <c r="F21" s="11"/>
      <c r="G21" s="2">
        <f t="shared" si="1"/>
        <v>0</v>
      </c>
      <c r="H21" s="2"/>
      <c r="I21" s="1"/>
      <c r="J21" s="1"/>
      <c r="K21" s="1"/>
      <c r="L21" s="2"/>
      <c r="M21" s="2"/>
      <c r="N21" s="2">
        <f t="shared" si="2"/>
        <v>0</v>
      </c>
      <c r="O21" s="25">
        <f t="shared" si="0"/>
        <v>0</v>
      </c>
    </row>
    <row r="22" spans="1:15" x14ac:dyDescent="0.25">
      <c r="A22" s="10"/>
      <c r="B22" s="22"/>
      <c r="C22" s="1"/>
      <c r="D22" s="1"/>
      <c r="E22" s="11"/>
      <c r="F22" s="11"/>
      <c r="G22" s="2">
        <f t="shared" si="1"/>
        <v>0</v>
      </c>
      <c r="H22" s="2"/>
      <c r="I22" s="1"/>
      <c r="J22" s="1"/>
      <c r="K22" s="1"/>
      <c r="L22" s="2"/>
      <c r="M22" s="2"/>
      <c r="N22" s="2">
        <f t="shared" si="2"/>
        <v>0</v>
      </c>
      <c r="O22" s="25">
        <f t="shared" si="0"/>
        <v>0</v>
      </c>
    </row>
    <row r="23" spans="1:15" x14ac:dyDescent="0.25">
      <c r="A23" s="10"/>
      <c r="B23" s="22"/>
      <c r="C23" s="1"/>
      <c r="D23" s="1"/>
      <c r="E23" s="11"/>
      <c r="F23" s="11"/>
      <c r="G23" s="2">
        <f t="shared" si="1"/>
        <v>0</v>
      </c>
      <c r="H23" s="2"/>
      <c r="I23" s="1"/>
      <c r="J23" s="1"/>
      <c r="K23" s="1"/>
      <c r="L23" s="2"/>
      <c r="M23" s="2"/>
      <c r="N23" s="2">
        <f t="shared" si="2"/>
        <v>0</v>
      </c>
      <c r="O23" s="25">
        <f t="shared" si="0"/>
        <v>0</v>
      </c>
    </row>
    <row r="24" spans="1:15" x14ac:dyDescent="0.25">
      <c r="A24" s="10"/>
      <c r="B24" s="22"/>
      <c r="C24" s="1"/>
      <c r="D24" s="1"/>
      <c r="E24" s="11"/>
      <c r="F24" s="11"/>
      <c r="G24" s="2">
        <f t="shared" si="1"/>
        <v>0</v>
      </c>
      <c r="H24" s="2"/>
      <c r="I24" s="1"/>
      <c r="J24" s="1"/>
      <c r="K24" s="1"/>
      <c r="L24" s="2"/>
      <c r="M24" s="2"/>
      <c r="N24" s="2">
        <f t="shared" si="2"/>
        <v>0</v>
      </c>
      <c r="O24" s="25">
        <f t="shared" si="0"/>
        <v>0</v>
      </c>
    </row>
    <row r="25" spans="1:15" x14ac:dyDescent="0.25">
      <c r="A25" s="10"/>
      <c r="B25" s="22"/>
      <c r="C25" s="1"/>
      <c r="D25" s="1"/>
      <c r="E25" s="11"/>
      <c r="F25" s="11"/>
      <c r="G25" s="2">
        <f t="shared" si="1"/>
        <v>0</v>
      </c>
      <c r="H25" s="2"/>
      <c r="I25" s="1"/>
      <c r="J25" s="1"/>
      <c r="K25" s="1"/>
      <c r="L25" s="2"/>
      <c r="M25" s="2"/>
      <c r="N25" s="2">
        <f t="shared" si="2"/>
        <v>0</v>
      </c>
      <c r="O25" s="25">
        <f t="shared" ref="O25:O80" si="3">L22-M22-F23</f>
        <v>0</v>
      </c>
    </row>
    <row r="26" spans="1:15" x14ac:dyDescent="0.25">
      <c r="A26" s="10"/>
      <c r="B26" s="22"/>
      <c r="C26" s="1"/>
      <c r="D26" s="1"/>
      <c r="E26" s="11"/>
      <c r="F26" s="11"/>
      <c r="G26" s="2">
        <f t="shared" si="1"/>
        <v>0</v>
      </c>
      <c r="H26" s="2"/>
      <c r="I26" s="1"/>
      <c r="J26" s="1"/>
      <c r="K26" s="1"/>
      <c r="L26" s="2"/>
      <c r="M26" s="2"/>
      <c r="N26" s="2">
        <f t="shared" si="2"/>
        <v>0</v>
      </c>
      <c r="O26" s="25">
        <f t="shared" si="3"/>
        <v>0</v>
      </c>
    </row>
    <row r="27" spans="1:15" x14ac:dyDescent="0.25">
      <c r="A27" s="10"/>
      <c r="B27" s="22"/>
      <c r="C27" s="1"/>
      <c r="D27" s="1"/>
      <c r="E27" s="11"/>
      <c r="F27" s="11"/>
      <c r="G27" s="2">
        <f t="shared" si="1"/>
        <v>0</v>
      </c>
      <c r="H27" s="2"/>
      <c r="I27" s="1"/>
      <c r="J27" s="1"/>
      <c r="K27" s="1"/>
      <c r="L27" s="2"/>
      <c r="M27" s="2"/>
      <c r="N27" s="2">
        <f t="shared" si="2"/>
        <v>0</v>
      </c>
      <c r="O27" s="25">
        <f t="shared" si="3"/>
        <v>0</v>
      </c>
    </row>
    <row r="28" spans="1:15" x14ac:dyDescent="0.25">
      <c r="A28" s="10"/>
      <c r="B28" s="22"/>
      <c r="C28" s="1"/>
      <c r="D28" s="1"/>
      <c r="E28" s="11"/>
      <c r="F28" s="11"/>
      <c r="G28" s="2">
        <f t="shared" si="1"/>
        <v>0</v>
      </c>
      <c r="H28" s="2"/>
      <c r="I28" s="1"/>
      <c r="J28" s="1"/>
      <c r="K28" s="1"/>
      <c r="L28" s="2"/>
      <c r="M28" s="2"/>
      <c r="N28" s="2">
        <f t="shared" si="2"/>
        <v>0</v>
      </c>
      <c r="O28" s="25">
        <f t="shared" si="3"/>
        <v>0</v>
      </c>
    </row>
    <row r="29" spans="1:15" x14ac:dyDescent="0.25">
      <c r="A29" s="10"/>
      <c r="B29" s="22"/>
      <c r="C29" s="1"/>
      <c r="D29" s="1"/>
      <c r="E29" s="11"/>
      <c r="F29" s="11"/>
      <c r="G29" s="2">
        <f t="shared" si="1"/>
        <v>0</v>
      </c>
      <c r="H29" s="2"/>
      <c r="I29" s="1"/>
      <c r="J29" s="1"/>
      <c r="K29" s="1"/>
      <c r="L29" s="2"/>
      <c r="M29" s="2"/>
      <c r="N29" s="2">
        <f t="shared" si="2"/>
        <v>0</v>
      </c>
      <c r="O29" s="25">
        <f t="shared" si="3"/>
        <v>0</v>
      </c>
    </row>
    <row r="30" spans="1:15" x14ac:dyDescent="0.25">
      <c r="A30" s="10"/>
      <c r="B30" s="22"/>
      <c r="C30" s="1"/>
      <c r="D30" s="1"/>
      <c r="E30" s="11"/>
      <c r="F30" s="11"/>
      <c r="G30" s="2">
        <f t="shared" si="1"/>
        <v>0</v>
      </c>
      <c r="H30" s="2"/>
      <c r="I30" s="1"/>
      <c r="J30" s="1"/>
      <c r="K30" s="1"/>
      <c r="L30" s="2"/>
      <c r="M30" s="2"/>
      <c r="N30" s="2">
        <f t="shared" si="2"/>
        <v>0</v>
      </c>
      <c r="O30" s="25">
        <f t="shared" si="3"/>
        <v>0</v>
      </c>
    </row>
    <row r="31" spans="1:15" x14ac:dyDescent="0.25">
      <c r="A31" s="10"/>
      <c r="B31" s="22"/>
      <c r="C31" s="1"/>
      <c r="D31" s="1"/>
      <c r="E31" s="11"/>
      <c r="F31" s="11"/>
      <c r="G31" s="2">
        <f t="shared" si="1"/>
        <v>0</v>
      </c>
      <c r="H31" s="2"/>
      <c r="I31" s="1"/>
      <c r="J31" s="1"/>
      <c r="K31" s="1"/>
      <c r="L31" s="2"/>
      <c r="M31" s="2"/>
      <c r="N31" s="2">
        <f t="shared" si="2"/>
        <v>0</v>
      </c>
      <c r="O31" s="25">
        <f t="shared" si="3"/>
        <v>0</v>
      </c>
    </row>
    <row r="32" spans="1:15" x14ac:dyDescent="0.25">
      <c r="A32" s="10"/>
      <c r="B32" s="22"/>
      <c r="C32" s="1"/>
      <c r="D32" s="1"/>
      <c r="E32" s="11"/>
      <c r="F32" s="11"/>
      <c r="G32" s="2">
        <f t="shared" si="1"/>
        <v>0</v>
      </c>
      <c r="H32" s="2"/>
      <c r="I32" s="1"/>
      <c r="J32" s="1"/>
      <c r="K32" s="1"/>
      <c r="L32" s="2"/>
      <c r="M32" s="2"/>
      <c r="N32" s="2">
        <f t="shared" si="2"/>
        <v>0</v>
      </c>
      <c r="O32" s="25">
        <f t="shared" si="3"/>
        <v>0</v>
      </c>
    </row>
    <row r="33" spans="1:15" x14ac:dyDescent="0.25">
      <c r="A33" s="10"/>
      <c r="B33" s="22"/>
      <c r="C33" s="1"/>
      <c r="D33" s="1"/>
      <c r="E33" s="11"/>
      <c r="F33" s="11"/>
      <c r="G33" s="2">
        <f t="shared" si="1"/>
        <v>0</v>
      </c>
      <c r="H33" s="2"/>
      <c r="I33" s="1"/>
      <c r="J33" s="1"/>
      <c r="K33" s="1"/>
      <c r="L33" s="2"/>
      <c r="M33" s="2"/>
      <c r="N33" s="2">
        <f t="shared" si="2"/>
        <v>0</v>
      </c>
      <c r="O33" s="25">
        <f t="shared" si="3"/>
        <v>0</v>
      </c>
    </row>
    <row r="34" spans="1:15" x14ac:dyDescent="0.25">
      <c r="A34" s="10"/>
      <c r="B34" s="22"/>
      <c r="C34" s="1"/>
      <c r="D34" s="1"/>
      <c r="E34" s="11"/>
      <c r="F34" s="11"/>
      <c r="G34" s="2">
        <f t="shared" si="1"/>
        <v>0</v>
      </c>
      <c r="H34" s="2"/>
      <c r="I34" s="1"/>
      <c r="J34" s="1"/>
      <c r="K34" s="1"/>
      <c r="L34" s="2"/>
      <c r="M34" s="2"/>
      <c r="N34" s="2">
        <f t="shared" si="2"/>
        <v>0</v>
      </c>
      <c r="O34" s="25">
        <f t="shared" si="3"/>
        <v>0</v>
      </c>
    </row>
    <row r="35" spans="1:15" x14ac:dyDescent="0.25">
      <c r="A35" s="10"/>
      <c r="B35" s="22"/>
      <c r="C35" s="1"/>
      <c r="D35" s="1"/>
      <c r="E35" s="11"/>
      <c r="F35" s="11"/>
      <c r="G35" s="2">
        <f t="shared" si="1"/>
        <v>0</v>
      </c>
      <c r="H35" s="2"/>
      <c r="I35" s="1"/>
      <c r="J35" s="1"/>
      <c r="K35" s="1"/>
      <c r="L35" s="2"/>
      <c r="M35" s="2"/>
      <c r="N35" s="2">
        <f t="shared" si="2"/>
        <v>0</v>
      </c>
      <c r="O35" s="25">
        <f t="shared" si="3"/>
        <v>0</v>
      </c>
    </row>
    <row r="36" spans="1:15" x14ac:dyDescent="0.25">
      <c r="A36" s="10"/>
      <c r="B36" s="22"/>
      <c r="C36" s="1"/>
      <c r="D36" s="1"/>
      <c r="E36" s="11"/>
      <c r="F36" s="11"/>
      <c r="G36" s="2">
        <f t="shared" si="1"/>
        <v>0</v>
      </c>
      <c r="H36" s="2"/>
      <c r="I36" s="1"/>
      <c r="J36" s="1"/>
      <c r="K36" s="1"/>
      <c r="L36" s="2"/>
      <c r="M36" s="2"/>
      <c r="N36" s="2">
        <f t="shared" si="2"/>
        <v>0</v>
      </c>
      <c r="O36" s="25">
        <f t="shared" si="3"/>
        <v>0</v>
      </c>
    </row>
    <row r="37" spans="1:15" x14ac:dyDescent="0.25">
      <c r="A37" s="10"/>
      <c r="B37" s="22"/>
      <c r="C37" s="1"/>
      <c r="D37" s="1"/>
      <c r="E37" s="11"/>
      <c r="F37" s="11"/>
      <c r="G37" s="2">
        <f t="shared" si="1"/>
        <v>0</v>
      </c>
      <c r="H37" s="2"/>
      <c r="I37" s="1"/>
      <c r="J37" s="1"/>
      <c r="K37" s="1"/>
      <c r="L37" s="2"/>
      <c r="M37" s="2"/>
      <c r="N37" s="2">
        <f t="shared" si="2"/>
        <v>0</v>
      </c>
      <c r="O37" s="25">
        <f t="shared" si="3"/>
        <v>0</v>
      </c>
    </row>
    <row r="38" spans="1:15" x14ac:dyDescent="0.25">
      <c r="A38" s="16"/>
      <c r="B38" s="23"/>
      <c r="C38" s="17"/>
      <c r="D38" s="17"/>
      <c r="E38" s="18"/>
      <c r="F38" s="18"/>
      <c r="G38" s="19">
        <f t="shared" si="1"/>
        <v>0</v>
      </c>
      <c r="H38" s="19"/>
      <c r="I38" s="17"/>
      <c r="J38" s="17"/>
      <c r="K38" s="17"/>
      <c r="L38" s="19"/>
      <c r="M38" s="19"/>
      <c r="N38" s="2">
        <f t="shared" si="2"/>
        <v>0</v>
      </c>
      <c r="O38" s="25">
        <f t="shared" si="3"/>
        <v>0</v>
      </c>
    </row>
    <row r="39" spans="1:15" x14ac:dyDescent="0.25">
      <c r="A39" s="10"/>
      <c r="B39" s="22"/>
      <c r="C39" s="1"/>
      <c r="D39" s="1"/>
      <c r="E39" s="11"/>
      <c r="F39" s="11"/>
      <c r="G39" s="2">
        <f t="shared" si="1"/>
        <v>0</v>
      </c>
      <c r="H39" s="2"/>
      <c r="I39" s="1"/>
      <c r="J39" s="1"/>
      <c r="K39" s="1"/>
      <c r="L39" s="2"/>
      <c r="M39" s="2"/>
      <c r="N39" s="2">
        <f t="shared" si="2"/>
        <v>0</v>
      </c>
      <c r="O39" s="25">
        <f t="shared" si="3"/>
        <v>0</v>
      </c>
    </row>
    <row r="40" spans="1:15" x14ac:dyDescent="0.25">
      <c r="A40" s="10"/>
      <c r="B40" s="22"/>
      <c r="C40" s="1"/>
      <c r="D40" s="1"/>
      <c r="E40" s="11"/>
      <c r="F40" s="11"/>
      <c r="G40" s="2">
        <f t="shared" si="1"/>
        <v>0</v>
      </c>
      <c r="H40" s="2"/>
      <c r="I40" s="1"/>
      <c r="J40" s="1"/>
      <c r="K40" s="1"/>
      <c r="L40" s="2"/>
      <c r="M40" s="2"/>
      <c r="N40" s="2">
        <f t="shared" si="2"/>
        <v>0</v>
      </c>
      <c r="O40" s="25">
        <f t="shared" si="3"/>
        <v>0</v>
      </c>
    </row>
    <row r="41" spans="1:15" x14ac:dyDescent="0.25">
      <c r="A41" s="10"/>
      <c r="B41" s="22"/>
      <c r="C41" s="1"/>
      <c r="D41" s="1"/>
      <c r="E41" s="11"/>
      <c r="F41" s="11"/>
      <c r="G41" s="2">
        <f t="shared" si="1"/>
        <v>0</v>
      </c>
      <c r="H41" s="2"/>
      <c r="I41" s="1"/>
      <c r="J41" s="1"/>
      <c r="K41" s="1"/>
      <c r="L41" s="2"/>
      <c r="M41" s="2"/>
      <c r="N41" s="2">
        <f t="shared" si="2"/>
        <v>0</v>
      </c>
      <c r="O41" s="25">
        <f t="shared" si="3"/>
        <v>0</v>
      </c>
    </row>
    <row r="42" spans="1:15" x14ac:dyDescent="0.25">
      <c r="A42" s="10"/>
      <c r="B42" s="22"/>
      <c r="C42" s="1"/>
      <c r="D42" s="1"/>
      <c r="E42" s="11"/>
      <c r="F42" s="11"/>
      <c r="G42" s="2">
        <f t="shared" si="1"/>
        <v>0</v>
      </c>
      <c r="H42" s="2"/>
      <c r="I42" s="1"/>
      <c r="J42" s="1"/>
      <c r="K42" s="1"/>
      <c r="L42" s="2"/>
      <c r="M42" s="2"/>
      <c r="N42" s="2">
        <f t="shared" si="2"/>
        <v>0</v>
      </c>
      <c r="O42" s="25">
        <f t="shared" si="3"/>
        <v>0</v>
      </c>
    </row>
    <row r="43" spans="1:15" x14ac:dyDescent="0.25">
      <c r="A43" s="10"/>
      <c r="B43" s="22"/>
      <c r="C43" s="1"/>
      <c r="D43" s="1"/>
      <c r="E43" s="11"/>
      <c r="F43" s="11"/>
      <c r="G43" s="2">
        <f t="shared" si="1"/>
        <v>0</v>
      </c>
      <c r="H43" s="2"/>
      <c r="I43" s="1"/>
      <c r="J43" s="1"/>
      <c r="K43" s="1"/>
      <c r="L43" s="2"/>
      <c r="M43" s="2"/>
      <c r="N43" s="2">
        <f t="shared" si="2"/>
        <v>0</v>
      </c>
      <c r="O43" s="25">
        <f t="shared" si="3"/>
        <v>0</v>
      </c>
    </row>
    <row r="44" spans="1:15" x14ac:dyDescent="0.25">
      <c r="A44" s="10"/>
      <c r="B44" s="22"/>
      <c r="C44" s="1"/>
      <c r="D44" s="1"/>
      <c r="E44" s="11"/>
      <c r="F44" s="11"/>
      <c r="G44" s="2">
        <f t="shared" si="1"/>
        <v>0</v>
      </c>
      <c r="H44" s="2"/>
      <c r="I44" s="1"/>
      <c r="J44" s="1"/>
      <c r="K44" s="1"/>
      <c r="L44" s="2"/>
      <c r="M44" s="2"/>
      <c r="N44" s="2">
        <f t="shared" si="2"/>
        <v>0</v>
      </c>
      <c r="O44" s="25">
        <f t="shared" si="3"/>
        <v>0</v>
      </c>
    </row>
    <row r="45" spans="1:15" x14ac:dyDescent="0.25">
      <c r="A45" s="10"/>
      <c r="B45" s="22"/>
      <c r="C45" s="1"/>
      <c r="D45" s="1"/>
      <c r="E45" s="11"/>
      <c r="F45" s="11"/>
      <c r="G45" s="2">
        <f t="shared" si="1"/>
        <v>0</v>
      </c>
      <c r="H45" s="2"/>
      <c r="I45" s="1"/>
      <c r="J45" s="1"/>
      <c r="K45" s="1"/>
      <c r="L45" s="2"/>
      <c r="M45" s="2"/>
      <c r="N45" s="2">
        <f t="shared" si="2"/>
        <v>0</v>
      </c>
      <c r="O45" s="25">
        <f t="shared" si="3"/>
        <v>0</v>
      </c>
    </row>
    <row r="46" spans="1:15" x14ac:dyDescent="0.25">
      <c r="A46" s="10"/>
      <c r="B46" s="22"/>
      <c r="C46" s="1"/>
      <c r="D46" s="1"/>
      <c r="E46" s="11"/>
      <c r="F46" s="11"/>
      <c r="G46" s="2">
        <f t="shared" si="1"/>
        <v>0</v>
      </c>
      <c r="H46" s="2"/>
      <c r="I46" s="1"/>
      <c r="J46" s="1"/>
      <c r="K46" s="1"/>
      <c r="L46" s="2"/>
      <c r="M46" s="2"/>
      <c r="N46" s="2">
        <f t="shared" si="2"/>
        <v>0</v>
      </c>
      <c r="O46" s="25">
        <f t="shared" si="3"/>
        <v>0</v>
      </c>
    </row>
    <row r="47" spans="1:15" x14ac:dyDescent="0.25">
      <c r="A47" s="10"/>
      <c r="B47" s="22"/>
      <c r="C47" s="1"/>
      <c r="D47" s="1"/>
      <c r="E47" s="11"/>
      <c r="F47" s="11"/>
      <c r="G47" s="2">
        <f t="shared" si="1"/>
        <v>0</v>
      </c>
      <c r="H47" s="2"/>
      <c r="I47" s="1"/>
      <c r="J47" s="1"/>
      <c r="K47" s="1"/>
      <c r="L47" s="2"/>
      <c r="M47" s="2"/>
      <c r="N47" s="2">
        <f t="shared" si="2"/>
        <v>0</v>
      </c>
      <c r="O47" s="25">
        <f t="shared" si="3"/>
        <v>0</v>
      </c>
    </row>
    <row r="48" spans="1:15" x14ac:dyDescent="0.25">
      <c r="A48" s="10"/>
      <c r="B48" s="22"/>
      <c r="C48" s="1"/>
      <c r="D48" s="1"/>
      <c r="E48" s="11"/>
      <c r="F48" s="11"/>
      <c r="G48" s="2">
        <f t="shared" si="1"/>
        <v>0</v>
      </c>
      <c r="H48" s="2"/>
      <c r="I48" s="1"/>
      <c r="J48" s="1"/>
      <c r="K48" s="1"/>
      <c r="L48" s="2"/>
      <c r="M48" s="2"/>
      <c r="N48" s="2">
        <f t="shared" si="2"/>
        <v>0</v>
      </c>
      <c r="O48" s="25">
        <f t="shared" si="3"/>
        <v>0</v>
      </c>
    </row>
    <row r="49" spans="1:15" x14ac:dyDescent="0.25">
      <c r="A49" s="10"/>
      <c r="B49" s="22"/>
      <c r="C49" s="1"/>
      <c r="D49" s="1"/>
      <c r="E49" s="11"/>
      <c r="F49" s="11"/>
      <c r="G49" s="2">
        <f t="shared" si="1"/>
        <v>0</v>
      </c>
      <c r="H49" s="2"/>
      <c r="I49" s="1"/>
      <c r="J49" s="1"/>
      <c r="K49" s="1"/>
      <c r="L49" s="2"/>
      <c r="M49" s="2"/>
      <c r="N49" s="2">
        <f t="shared" si="2"/>
        <v>0</v>
      </c>
      <c r="O49" s="25">
        <f t="shared" si="3"/>
        <v>0</v>
      </c>
    </row>
    <row r="50" spans="1:15" x14ac:dyDescent="0.25">
      <c r="A50" s="10"/>
      <c r="B50" s="22"/>
      <c r="C50" s="1"/>
      <c r="D50" s="1"/>
      <c r="E50" s="11"/>
      <c r="F50" s="11"/>
      <c r="G50" s="2">
        <f t="shared" si="1"/>
        <v>0</v>
      </c>
      <c r="H50" s="2"/>
      <c r="I50" s="1"/>
      <c r="J50" s="1"/>
      <c r="K50" s="1"/>
      <c r="L50" s="2"/>
      <c r="M50" s="2"/>
      <c r="N50" s="2">
        <f t="shared" si="2"/>
        <v>0</v>
      </c>
      <c r="O50" s="25">
        <f t="shared" si="3"/>
        <v>0</v>
      </c>
    </row>
    <row r="51" spans="1:15" x14ac:dyDescent="0.25">
      <c r="A51" s="10"/>
      <c r="B51" s="22"/>
      <c r="C51" s="1"/>
      <c r="D51" s="1"/>
      <c r="E51" s="11"/>
      <c r="F51" s="11"/>
      <c r="G51" s="2">
        <f t="shared" si="1"/>
        <v>0</v>
      </c>
      <c r="H51" s="2"/>
      <c r="I51" s="1"/>
      <c r="J51" s="1"/>
      <c r="K51" s="1"/>
      <c r="L51" s="2"/>
      <c r="M51" s="2"/>
      <c r="N51" s="2">
        <f t="shared" si="2"/>
        <v>0</v>
      </c>
      <c r="O51" s="25">
        <f t="shared" si="3"/>
        <v>0</v>
      </c>
    </row>
    <row r="52" spans="1:15" x14ac:dyDescent="0.25">
      <c r="A52" s="10"/>
      <c r="B52" s="22"/>
      <c r="C52" s="1"/>
      <c r="D52" s="1"/>
      <c r="E52" s="11"/>
      <c r="F52" s="11"/>
      <c r="G52" s="2">
        <f t="shared" si="1"/>
        <v>0</v>
      </c>
      <c r="H52" s="2"/>
      <c r="I52" s="1"/>
      <c r="J52" s="1"/>
      <c r="K52" s="1"/>
      <c r="L52" s="2"/>
      <c r="M52" s="2"/>
      <c r="N52" s="2">
        <f t="shared" si="2"/>
        <v>0</v>
      </c>
      <c r="O52" s="25">
        <f t="shared" si="3"/>
        <v>0</v>
      </c>
    </row>
    <row r="53" spans="1:15" x14ac:dyDescent="0.25">
      <c r="A53" s="10"/>
      <c r="B53" s="22"/>
      <c r="C53" s="1"/>
      <c r="D53" s="1"/>
      <c r="E53" s="11"/>
      <c r="F53" s="11"/>
      <c r="G53" s="2">
        <f t="shared" si="1"/>
        <v>0</v>
      </c>
      <c r="H53" s="2"/>
      <c r="I53" s="1"/>
      <c r="J53" s="1"/>
      <c r="K53" s="1"/>
      <c r="L53" s="2"/>
      <c r="M53" s="2"/>
      <c r="N53" s="2">
        <f t="shared" si="2"/>
        <v>0</v>
      </c>
      <c r="O53" s="25">
        <f t="shared" si="3"/>
        <v>0</v>
      </c>
    </row>
    <row r="54" spans="1:15" x14ac:dyDescent="0.25">
      <c r="A54" s="10"/>
      <c r="B54" s="22"/>
      <c r="C54" s="1"/>
      <c r="D54" s="1"/>
      <c r="E54" s="11"/>
      <c r="F54" s="11"/>
      <c r="G54" s="2">
        <f t="shared" si="1"/>
        <v>0</v>
      </c>
      <c r="H54" s="2"/>
      <c r="I54" s="1"/>
      <c r="J54" s="1"/>
      <c r="K54" s="1"/>
      <c r="L54" s="2"/>
      <c r="M54" s="2"/>
      <c r="N54" s="2">
        <f t="shared" si="2"/>
        <v>0</v>
      </c>
      <c r="O54" s="25">
        <f t="shared" si="3"/>
        <v>0</v>
      </c>
    </row>
    <row r="55" spans="1:15" x14ac:dyDescent="0.25">
      <c r="A55" s="16"/>
      <c r="B55" s="23"/>
      <c r="C55" s="17"/>
      <c r="D55" s="17"/>
      <c r="E55" s="18"/>
      <c r="F55" s="18"/>
      <c r="G55" s="19">
        <f t="shared" si="1"/>
        <v>0</v>
      </c>
      <c r="H55" s="19"/>
      <c r="I55" s="17"/>
      <c r="J55" s="17"/>
      <c r="K55" s="17"/>
      <c r="L55" s="19"/>
      <c r="M55" s="19"/>
      <c r="N55" s="2">
        <f t="shared" si="2"/>
        <v>0</v>
      </c>
      <c r="O55" s="25">
        <f t="shared" si="3"/>
        <v>0</v>
      </c>
    </row>
    <row r="56" spans="1:15" x14ac:dyDescent="0.25">
      <c r="A56" s="10"/>
      <c r="B56" s="22"/>
      <c r="C56" s="1"/>
      <c r="D56" s="1"/>
      <c r="E56" s="11"/>
      <c r="F56" s="11"/>
      <c r="G56" s="2">
        <f t="shared" si="1"/>
        <v>0</v>
      </c>
      <c r="H56" s="2"/>
      <c r="I56" s="1"/>
      <c r="J56" s="1"/>
      <c r="K56" s="1"/>
      <c r="L56" s="2"/>
      <c r="M56" s="2"/>
      <c r="N56" s="2">
        <f t="shared" si="2"/>
        <v>0</v>
      </c>
      <c r="O56" s="25">
        <f t="shared" si="3"/>
        <v>0</v>
      </c>
    </row>
    <row r="57" spans="1:15" x14ac:dyDescent="0.25">
      <c r="A57" s="10"/>
      <c r="B57" s="22"/>
      <c r="C57" s="1"/>
      <c r="D57" s="1"/>
      <c r="E57" s="11"/>
      <c r="F57" s="11"/>
      <c r="G57" s="2">
        <f t="shared" si="1"/>
        <v>0</v>
      </c>
      <c r="H57" s="2"/>
      <c r="I57" s="1"/>
      <c r="J57" s="1"/>
      <c r="K57" s="1"/>
      <c r="L57" s="2"/>
      <c r="M57" s="2"/>
      <c r="N57" s="2">
        <f t="shared" si="2"/>
        <v>0</v>
      </c>
      <c r="O57" s="25">
        <f t="shared" si="3"/>
        <v>0</v>
      </c>
    </row>
    <row r="58" spans="1:15" x14ac:dyDescent="0.25">
      <c r="A58" s="10"/>
      <c r="B58" s="22"/>
      <c r="C58" s="1"/>
      <c r="D58" s="1"/>
      <c r="E58" s="11"/>
      <c r="F58" s="11"/>
      <c r="G58" s="2">
        <f t="shared" si="1"/>
        <v>0</v>
      </c>
      <c r="H58" s="2"/>
      <c r="I58" s="1"/>
      <c r="J58" s="1"/>
      <c r="K58" s="1"/>
      <c r="L58" s="2"/>
      <c r="M58" s="2"/>
      <c r="N58" s="2">
        <f t="shared" si="2"/>
        <v>0</v>
      </c>
      <c r="O58" s="25">
        <f t="shared" si="3"/>
        <v>0</v>
      </c>
    </row>
    <row r="59" spans="1:15" x14ac:dyDescent="0.25">
      <c r="A59" s="10"/>
      <c r="B59" s="22"/>
      <c r="C59" s="1"/>
      <c r="D59" s="1"/>
      <c r="E59" s="11"/>
      <c r="F59" s="11"/>
      <c r="G59" s="2">
        <f t="shared" si="1"/>
        <v>0</v>
      </c>
      <c r="H59" s="2"/>
      <c r="I59" s="1"/>
      <c r="J59" s="1"/>
      <c r="K59" s="1"/>
      <c r="L59" s="2"/>
      <c r="M59" s="2"/>
      <c r="N59" s="2">
        <f t="shared" si="2"/>
        <v>0</v>
      </c>
      <c r="O59" s="25">
        <f t="shared" si="3"/>
        <v>0</v>
      </c>
    </row>
    <row r="60" spans="1:15" x14ac:dyDescent="0.25">
      <c r="A60" s="10"/>
      <c r="B60" s="22"/>
      <c r="C60" s="1"/>
      <c r="D60" s="1"/>
      <c r="E60" s="11"/>
      <c r="F60" s="11"/>
      <c r="G60" s="2">
        <f t="shared" si="1"/>
        <v>0</v>
      </c>
      <c r="H60" s="2"/>
      <c r="I60" s="1"/>
      <c r="J60" s="1"/>
      <c r="K60" s="1"/>
      <c r="L60" s="2"/>
      <c r="M60" s="2"/>
      <c r="N60" s="2">
        <f t="shared" si="2"/>
        <v>0</v>
      </c>
      <c r="O60" s="25">
        <f t="shared" si="3"/>
        <v>0</v>
      </c>
    </row>
    <row r="61" spans="1:15" x14ac:dyDescent="0.25">
      <c r="A61" s="10"/>
      <c r="B61" s="22"/>
      <c r="C61" s="1"/>
      <c r="D61" s="1"/>
      <c r="E61" s="11"/>
      <c r="F61" s="11"/>
      <c r="G61" s="2">
        <f t="shared" si="1"/>
        <v>0</v>
      </c>
      <c r="H61" s="2"/>
      <c r="I61" s="1"/>
      <c r="J61" s="1"/>
      <c r="K61" s="1"/>
      <c r="L61" s="2"/>
      <c r="M61" s="2"/>
      <c r="N61" s="2">
        <f t="shared" si="2"/>
        <v>0</v>
      </c>
      <c r="O61" s="25">
        <f t="shared" si="3"/>
        <v>0</v>
      </c>
    </row>
    <row r="62" spans="1:15" x14ac:dyDescent="0.25">
      <c r="A62" s="16"/>
      <c r="B62" s="23"/>
      <c r="C62" s="17"/>
      <c r="D62" s="17"/>
      <c r="E62" s="18"/>
      <c r="F62" s="18"/>
      <c r="G62" s="19">
        <f t="shared" si="1"/>
        <v>0</v>
      </c>
      <c r="H62" s="19"/>
      <c r="I62" s="17"/>
      <c r="J62" s="17"/>
      <c r="K62" s="17"/>
      <c r="L62" s="19"/>
      <c r="M62" s="19"/>
      <c r="N62" s="2">
        <f t="shared" si="2"/>
        <v>0</v>
      </c>
      <c r="O62" s="25">
        <f t="shared" si="3"/>
        <v>0</v>
      </c>
    </row>
    <row r="63" spans="1:15" x14ac:dyDescent="0.25">
      <c r="A63" s="10"/>
      <c r="B63" s="22"/>
      <c r="C63" s="1"/>
      <c r="D63" s="1"/>
      <c r="E63" s="11"/>
      <c r="F63" s="11"/>
      <c r="G63" s="2">
        <f t="shared" si="1"/>
        <v>0</v>
      </c>
      <c r="H63" s="2"/>
      <c r="I63" s="1"/>
      <c r="J63" s="1"/>
      <c r="K63" s="1"/>
      <c r="L63" s="2"/>
      <c r="M63" s="2"/>
      <c r="N63" s="2">
        <f t="shared" si="2"/>
        <v>0</v>
      </c>
      <c r="O63" s="25">
        <f t="shared" si="3"/>
        <v>0</v>
      </c>
    </row>
    <row r="64" spans="1:15" x14ac:dyDescent="0.25">
      <c r="A64" s="10"/>
      <c r="B64" s="22"/>
      <c r="C64" s="1"/>
      <c r="D64" s="1"/>
      <c r="E64" s="11"/>
      <c r="F64" s="11"/>
      <c r="G64" s="2">
        <f t="shared" si="1"/>
        <v>0</v>
      </c>
      <c r="H64" s="2"/>
      <c r="I64" s="1"/>
      <c r="J64" s="1"/>
      <c r="K64" s="1"/>
      <c r="L64" s="2"/>
      <c r="M64" s="2"/>
      <c r="N64" s="2">
        <f t="shared" si="2"/>
        <v>0</v>
      </c>
      <c r="O64" s="25">
        <f t="shared" si="3"/>
        <v>0</v>
      </c>
    </row>
    <row r="65" spans="1:15" x14ac:dyDescent="0.25">
      <c r="A65" s="10"/>
      <c r="B65" s="22"/>
      <c r="C65" s="1"/>
      <c r="D65" s="1"/>
      <c r="E65" s="11"/>
      <c r="F65" s="11"/>
      <c r="G65" s="2">
        <f t="shared" si="1"/>
        <v>0</v>
      </c>
      <c r="H65" s="2"/>
      <c r="I65" s="1"/>
      <c r="J65" s="1"/>
      <c r="K65" s="1"/>
      <c r="L65" s="2"/>
      <c r="M65" s="2"/>
      <c r="N65" s="2">
        <f t="shared" si="2"/>
        <v>0</v>
      </c>
      <c r="O65" s="25">
        <f t="shared" si="3"/>
        <v>0</v>
      </c>
    </row>
    <row r="66" spans="1:15" x14ac:dyDescent="0.25">
      <c r="A66" s="10"/>
      <c r="B66" s="22"/>
      <c r="C66" s="1"/>
      <c r="D66" s="1"/>
      <c r="E66" s="11"/>
      <c r="F66" s="11"/>
      <c r="G66" s="2">
        <f t="shared" si="1"/>
        <v>0</v>
      </c>
      <c r="H66" s="2"/>
      <c r="I66" s="1"/>
      <c r="J66" s="1"/>
      <c r="K66" s="1"/>
      <c r="L66" s="2"/>
      <c r="M66" s="2"/>
      <c r="N66" s="2">
        <f t="shared" si="2"/>
        <v>0</v>
      </c>
      <c r="O66" s="25">
        <f t="shared" si="3"/>
        <v>0</v>
      </c>
    </row>
    <row r="67" spans="1:15" x14ac:dyDescent="0.25">
      <c r="A67" s="10"/>
      <c r="B67" s="22"/>
      <c r="C67" s="1"/>
      <c r="D67" s="1"/>
      <c r="E67" s="11"/>
      <c r="F67" s="11"/>
      <c r="G67" s="2">
        <f t="shared" si="1"/>
        <v>0</v>
      </c>
      <c r="H67" s="2"/>
      <c r="I67" s="1"/>
      <c r="J67" s="1"/>
      <c r="K67" s="1"/>
      <c r="L67" s="2"/>
      <c r="M67" s="2"/>
      <c r="N67" s="2">
        <f t="shared" si="2"/>
        <v>0</v>
      </c>
      <c r="O67" s="25">
        <f t="shared" si="3"/>
        <v>0</v>
      </c>
    </row>
    <row r="68" spans="1:15" x14ac:dyDescent="0.25">
      <c r="A68" s="34"/>
      <c r="B68" s="35"/>
      <c r="C68" s="36"/>
      <c r="D68" s="36"/>
      <c r="E68" s="37"/>
      <c r="F68" s="37"/>
      <c r="G68" s="38">
        <f t="shared" si="1"/>
        <v>0</v>
      </c>
      <c r="H68" s="38"/>
      <c r="I68" s="36"/>
      <c r="J68" s="36"/>
      <c r="K68" s="36"/>
      <c r="L68" s="38"/>
      <c r="M68" s="38"/>
      <c r="N68" s="38">
        <f t="shared" si="2"/>
        <v>0</v>
      </c>
      <c r="O68" s="39">
        <f t="shared" si="3"/>
        <v>0</v>
      </c>
    </row>
    <row r="69" spans="1:15" x14ac:dyDescent="0.25">
      <c r="A69" s="34"/>
      <c r="B69" s="35"/>
      <c r="C69" s="36"/>
      <c r="D69" s="36"/>
      <c r="E69" s="37"/>
      <c r="F69" s="37"/>
      <c r="G69" s="38">
        <f t="shared" si="1"/>
        <v>0</v>
      </c>
      <c r="H69" s="38"/>
      <c r="I69" s="36"/>
      <c r="J69" s="36"/>
      <c r="K69" s="36"/>
      <c r="L69" s="38"/>
      <c r="M69" s="38"/>
      <c r="N69" s="38">
        <f t="shared" si="2"/>
        <v>0</v>
      </c>
      <c r="O69" s="39">
        <f t="shared" si="3"/>
        <v>0</v>
      </c>
    </row>
    <row r="70" spans="1:15" x14ac:dyDescent="0.25">
      <c r="A70" s="10"/>
      <c r="B70" s="22"/>
      <c r="C70" s="1"/>
      <c r="D70" s="1"/>
      <c r="E70" s="11"/>
      <c r="F70" s="11"/>
      <c r="G70" s="2">
        <f t="shared" si="1"/>
        <v>0</v>
      </c>
      <c r="H70" s="2"/>
      <c r="I70" s="1"/>
      <c r="J70" s="1"/>
      <c r="K70" s="1"/>
      <c r="L70" s="2"/>
      <c r="M70" s="2"/>
      <c r="N70" s="2">
        <f t="shared" si="2"/>
        <v>0</v>
      </c>
      <c r="O70" s="25">
        <f t="shared" si="3"/>
        <v>0</v>
      </c>
    </row>
    <row r="71" spans="1:15" x14ac:dyDescent="0.25">
      <c r="A71" s="10"/>
      <c r="B71" s="22"/>
      <c r="C71" s="1"/>
      <c r="D71" s="1"/>
      <c r="E71" s="11"/>
      <c r="F71" s="11"/>
      <c r="G71" s="2">
        <f t="shared" ref="G71:G80" si="4">G70+E71-F71</f>
        <v>0</v>
      </c>
      <c r="H71" s="2"/>
      <c r="I71" s="1"/>
      <c r="J71" s="1"/>
      <c r="K71" s="1"/>
      <c r="L71" s="2"/>
      <c r="M71" s="2"/>
      <c r="N71" s="2">
        <f t="shared" si="2"/>
        <v>0</v>
      </c>
      <c r="O71" s="25">
        <f t="shared" si="3"/>
        <v>0</v>
      </c>
    </row>
    <row r="72" spans="1:15" x14ac:dyDescent="0.25">
      <c r="A72" s="10"/>
      <c r="B72" s="22"/>
      <c r="C72" s="1"/>
      <c r="D72" s="1"/>
      <c r="E72" s="11"/>
      <c r="F72" s="11"/>
      <c r="G72" s="2">
        <f t="shared" si="4"/>
        <v>0</v>
      </c>
      <c r="H72" s="2"/>
      <c r="I72" s="1"/>
      <c r="J72" s="1"/>
      <c r="K72" s="1"/>
      <c r="L72" s="2"/>
      <c r="M72" s="2"/>
      <c r="N72" s="2">
        <f t="shared" si="2"/>
        <v>0</v>
      </c>
      <c r="O72" s="25">
        <f t="shared" si="3"/>
        <v>0</v>
      </c>
    </row>
    <row r="73" spans="1:15" x14ac:dyDescent="0.25">
      <c r="A73" s="10"/>
      <c r="B73" s="22"/>
      <c r="C73" s="1"/>
      <c r="D73" s="1"/>
      <c r="E73" s="11"/>
      <c r="F73" s="11"/>
      <c r="G73" s="2">
        <f t="shared" si="4"/>
        <v>0</v>
      </c>
      <c r="H73" s="2"/>
      <c r="I73" s="1"/>
      <c r="J73" s="1"/>
      <c r="K73" s="1"/>
      <c r="L73" s="2"/>
      <c r="M73" s="2"/>
      <c r="N73" s="2">
        <f t="shared" ref="N73:N80" si="5">H73+L73-M73</f>
        <v>0</v>
      </c>
      <c r="O73" s="25">
        <f t="shared" si="3"/>
        <v>0</v>
      </c>
    </row>
    <row r="74" spans="1:15" x14ac:dyDescent="0.25">
      <c r="A74" s="10"/>
      <c r="B74" s="22"/>
      <c r="C74" s="1"/>
      <c r="D74" s="1"/>
      <c r="E74" s="11"/>
      <c r="F74" s="11"/>
      <c r="G74" s="2">
        <f t="shared" si="4"/>
        <v>0</v>
      </c>
      <c r="H74" s="2"/>
      <c r="I74" s="1"/>
      <c r="J74" s="1"/>
      <c r="K74" s="1"/>
      <c r="L74" s="2"/>
      <c r="M74" s="2"/>
      <c r="N74" s="2">
        <f t="shared" si="5"/>
        <v>0</v>
      </c>
      <c r="O74" s="25">
        <f t="shared" si="3"/>
        <v>0</v>
      </c>
    </row>
    <row r="75" spans="1:15" x14ac:dyDescent="0.25">
      <c r="A75" s="10"/>
      <c r="B75" s="22"/>
      <c r="C75" s="1"/>
      <c r="D75" s="1"/>
      <c r="E75" s="11"/>
      <c r="F75" s="11"/>
      <c r="G75" s="2">
        <f t="shared" si="4"/>
        <v>0</v>
      </c>
      <c r="H75" s="2"/>
      <c r="I75" s="1"/>
      <c r="J75" s="1"/>
      <c r="K75" s="1"/>
      <c r="L75" s="2"/>
      <c r="M75" s="2"/>
      <c r="N75" s="2">
        <f t="shared" si="5"/>
        <v>0</v>
      </c>
      <c r="O75" s="25">
        <f t="shared" si="3"/>
        <v>0</v>
      </c>
    </row>
    <row r="76" spans="1:15" x14ac:dyDescent="0.25">
      <c r="A76" s="10"/>
      <c r="B76" s="22"/>
      <c r="C76" s="1"/>
      <c r="D76" s="1"/>
      <c r="E76" s="11"/>
      <c r="F76" s="11"/>
      <c r="G76" s="2">
        <f t="shared" si="4"/>
        <v>0</v>
      </c>
      <c r="H76" s="2"/>
      <c r="I76" s="1"/>
      <c r="J76" s="1"/>
      <c r="K76" s="1"/>
      <c r="L76" s="2"/>
      <c r="M76" s="2">
        <f>H76-F76</f>
        <v>0</v>
      </c>
      <c r="N76" s="2">
        <f t="shared" si="5"/>
        <v>0</v>
      </c>
      <c r="O76" s="25">
        <f t="shared" si="3"/>
        <v>0</v>
      </c>
    </row>
    <row r="77" spans="1:15" x14ac:dyDescent="0.25">
      <c r="A77" s="10"/>
      <c r="B77" s="22"/>
      <c r="C77" s="1"/>
      <c r="D77" s="1"/>
      <c r="E77" s="11"/>
      <c r="F77" s="11"/>
      <c r="G77" s="2">
        <f t="shared" si="4"/>
        <v>0</v>
      </c>
      <c r="H77" s="2"/>
      <c r="I77" s="1"/>
      <c r="J77" s="1"/>
      <c r="K77" s="1"/>
      <c r="L77" s="2">
        <f>H77</f>
        <v>0</v>
      </c>
      <c r="M77" s="2">
        <f>H77-F77</f>
        <v>0</v>
      </c>
      <c r="N77" s="2">
        <f t="shared" si="5"/>
        <v>0</v>
      </c>
      <c r="O77" s="25">
        <f t="shared" si="3"/>
        <v>0</v>
      </c>
    </row>
    <row r="78" spans="1:15" x14ac:dyDescent="0.25">
      <c r="A78" s="10"/>
      <c r="B78" s="22"/>
      <c r="C78" s="1"/>
      <c r="D78" s="1"/>
      <c r="E78" s="11"/>
      <c r="F78" s="11"/>
      <c r="G78" s="2">
        <f t="shared" si="4"/>
        <v>0</v>
      </c>
      <c r="H78" s="2"/>
      <c r="I78" s="1"/>
      <c r="J78" s="1"/>
      <c r="K78" s="1"/>
      <c r="L78" s="2">
        <f>H78</f>
        <v>0</v>
      </c>
      <c r="M78" s="2">
        <f>H78-F78</f>
        <v>0</v>
      </c>
      <c r="N78" s="2">
        <f t="shared" si="5"/>
        <v>0</v>
      </c>
      <c r="O78" s="25">
        <f t="shared" si="3"/>
        <v>0</v>
      </c>
    </row>
    <row r="79" spans="1:15" x14ac:dyDescent="0.25">
      <c r="A79" s="10"/>
      <c r="B79" s="22"/>
      <c r="C79" s="1"/>
      <c r="D79" s="1"/>
      <c r="E79" s="11"/>
      <c r="F79" s="11"/>
      <c r="G79" s="2">
        <f t="shared" si="4"/>
        <v>0</v>
      </c>
      <c r="H79" s="2"/>
      <c r="I79" s="1"/>
      <c r="J79" s="1"/>
      <c r="K79" s="1"/>
      <c r="L79" s="2">
        <f>H79</f>
        <v>0</v>
      </c>
      <c r="M79" s="2">
        <f>H79-F79</f>
        <v>0</v>
      </c>
      <c r="N79" s="2">
        <f t="shared" si="5"/>
        <v>0</v>
      </c>
      <c r="O79" s="25">
        <f t="shared" si="3"/>
        <v>0</v>
      </c>
    </row>
    <row r="80" spans="1:15" x14ac:dyDescent="0.25">
      <c r="A80" s="10"/>
      <c r="B80" s="22"/>
      <c r="C80" s="1"/>
      <c r="D80" s="1"/>
      <c r="E80" s="11"/>
      <c r="F80" s="11"/>
      <c r="G80" s="2">
        <f t="shared" si="4"/>
        <v>0</v>
      </c>
      <c r="H80" s="2"/>
      <c r="I80" s="1"/>
      <c r="J80" s="1"/>
      <c r="K80" s="1"/>
      <c r="L80" s="2">
        <f>H80</f>
        <v>0</v>
      </c>
      <c r="M80" s="2">
        <f>H80-F80</f>
        <v>0</v>
      </c>
      <c r="N80" s="2">
        <f t="shared" si="5"/>
        <v>0</v>
      </c>
      <c r="O80" s="25">
        <f t="shared" si="3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117"/>
  <sheetViews>
    <sheetView topLeftCell="C34" workbookViewId="0">
      <selection activeCell="M41" sqref="M41"/>
    </sheetView>
  </sheetViews>
  <sheetFormatPr baseColWidth="10" defaultRowHeight="15" x14ac:dyDescent="0.25"/>
  <cols>
    <col min="2" max="2" width="12.7109375" bestFit="1" customWidth="1"/>
    <col min="3" max="3" width="15.5703125" customWidth="1"/>
    <col min="4" max="4" width="22.140625" customWidth="1"/>
    <col min="5" max="5" width="17.42578125" customWidth="1"/>
    <col min="6" max="6" width="12.7109375" bestFit="1" customWidth="1"/>
    <col min="7" max="7" width="16.28515625" customWidth="1"/>
    <col min="8" max="8" width="13.28515625" customWidth="1"/>
    <col min="9" max="9" width="13.5703125" bestFit="1" customWidth="1"/>
    <col min="10" max="10" width="14.28515625" customWidth="1"/>
    <col min="12" max="12" width="15.28515625" customWidth="1"/>
    <col min="13" max="13" width="13.140625" style="78" customWidth="1"/>
  </cols>
  <sheetData>
    <row r="1" spans="1:14" x14ac:dyDescent="0.25">
      <c r="A1" s="29">
        <v>4241083350</v>
      </c>
    </row>
    <row r="2" spans="1:14" x14ac:dyDescent="0.25">
      <c r="A2" s="4" t="s">
        <v>3</v>
      </c>
      <c r="B2" s="20">
        <v>35535294.009999998</v>
      </c>
      <c r="E2" s="26" t="s">
        <v>9</v>
      </c>
      <c r="F2" s="27" t="s">
        <v>10</v>
      </c>
      <c r="G2" s="28" t="s">
        <v>13</v>
      </c>
      <c r="H2" s="28" t="s">
        <v>4</v>
      </c>
      <c r="I2" s="27" t="s">
        <v>8</v>
      </c>
      <c r="J2" s="27" t="s">
        <v>19</v>
      </c>
      <c r="K2" s="30" t="s">
        <v>12</v>
      </c>
      <c r="L2" s="24"/>
      <c r="M2" s="145"/>
    </row>
    <row r="3" spans="1:14" x14ac:dyDescent="0.25">
      <c r="A3" s="4" t="s">
        <v>7</v>
      </c>
      <c r="B3" s="20">
        <v>0</v>
      </c>
      <c r="C3" s="5"/>
      <c r="D3" s="5"/>
      <c r="E3" s="3">
        <f>SUM(E5:E2229)</f>
        <v>40906017</v>
      </c>
      <c r="F3" s="3">
        <f>SUM(F5:F80)</f>
        <v>67230000</v>
      </c>
      <c r="G3" s="3">
        <f>B2+E3-F3</f>
        <v>9211311.0099999905</v>
      </c>
      <c r="H3" s="15">
        <f>SUM(L5:L80)</f>
        <v>14393000</v>
      </c>
      <c r="I3" s="25">
        <f>SUM(H5:H80)</f>
        <v>14539000</v>
      </c>
      <c r="J3" s="25">
        <f>SUM(I5:I80)</f>
        <v>67084000</v>
      </c>
      <c r="K3" s="25">
        <f>SUM(J5:J80)</f>
        <v>0</v>
      </c>
      <c r="L3" s="13"/>
      <c r="M3" s="145"/>
      <c r="N3" s="5"/>
    </row>
    <row r="4" spans="1:14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44" t="s">
        <v>4</v>
      </c>
      <c r="M4" s="146" t="s">
        <v>64</v>
      </c>
    </row>
    <row r="5" spans="1:14" x14ac:dyDescent="0.25">
      <c r="A5" s="34">
        <v>44031</v>
      </c>
      <c r="B5" s="35"/>
      <c r="C5" s="36" t="s">
        <v>36</v>
      </c>
      <c r="D5" s="36" t="s">
        <v>45</v>
      </c>
      <c r="E5" s="37"/>
      <c r="F5" s="37">
        <v>1120000</v>
      </c>
      <c r="G5" s="38">
        <f>B2+E5-F5</f>
        <v>34415294.009999998</v>
      </c>
      <c r="H5" s="72">
        <v>210000</v>
      </c>
      <c r="I5" s="72">
        <v>1134000</v>
      </c>
      <c r="J5" s="67"/>
      <c r="K5" s="37">
        <f>H5+I5-J5</f>
        <v>1344000</v>
      </c>
      <c r="L5" s="38">
        <f>H5+I5+J5-F5</f>
        <v>224000</v>
      </c>
      <c r="M5" s="150">
        <f>F5*0.2</f>
        <v>224000</v>
      </c>
    </row>
    <row r="6" spans="1:14" x14ac:dyDescent="0.25">
      <c r="A6" s="34">
        <v>44033</v>
      </c>
      <c r="B6" s="35"/>
      <c r="C6" s="36" t="s">
        <v>36</v>
      </c>
      <c r="D6" s="36" t="s">
        <v>77</v>
      </c>
      <c r="E6" s="37"/>
      <c r="F6" s="37">
        <v>1420000</v>
      </c>
      <c r="G6" s="38">
        <f>G5+E6-F6</f>
        <v>32995294.009999998</v>
      </c>
      <c r="H6" s="72">
        <v>752000</v>
      </c>
      <c r="I6" s="72">
        <v>952000</v>
      </c>
      <c r="J6" s="67"/>
      <c r="K6" s="37">
        <f t="shared" ref="K6:K69" si="0">H6+I6-J6</f>
        <v>1704000</v>
      </c>
      <c r="L6" s="38">
        <f t="shared" ref="L6:L69" si="1">H6+I6+J6-F6</f>
        <v>284000</v>
      </c>
      <c r="M6" s="150">
        <f t="shared" ref="M6:M69" si="2">F6*0.2</f>
        <v>284000</v>
      </c>
    </row>
    <row r="7" spans="1:14" x14ac:dyDescent="0.25">
      <c r="A7" s="34">
        <v>22</v>
      </c>
      <c r="B7" s="35"/>
      <c r="C7" s="36" t="s">
        <v>35</v>
      </c>
      <c r="D7" s="36"/>
      <c r="E7" s="11">
        <v>10451504</v>
      </c>
      <c r="F7" s="37"/>
      <c r="G7" s="38">
        <f t="shared" ref="G7:G70" si="3">G6+E7-F7</f>
        <v>43446798.009999998</v>
      </c>
      <c r="H7" s="72"/>
      <c r="I7" s="72"/>
      <c r="J7" s="67"/>
      <c r="K7" s="37">
        <f t="shared" si="0"/>
        <v>0</v>
      </c>
      <c r="L7" s="38">
        <f t="shared" si="1"/>
        <v>0</v>
      </c>
      <c r="M7" s="150">
        <f t="shared" si="2"/>
        <v>0</v>
      </c>
    </row>
    <row r="8" spans="1:14" x14ac:dyDescent="0.25">
      <c r="A8" s="10">
        <v>44035</v>
      </c>
      <c r="B8" s="22"/>
      <c r="C8" s="1" t="s">
        <v>36</v>
      </c>
      <c r="D8" s="1"/>
      <c r="E8" s="11"/>
      <c r="F8" s="11">
        <v>2320000</v>
      </c>
      <c r="G8" s="2">
        <f t="shared" si="3"/>
        <v>41126798.009999998</v>
      </c>
      <c r="H8" s="73">
        <v>434000</v>
      </c>
      <c r="I8" s="40">
        <v>2350000</v>
      </c>
      <c r="J8" s="67"/>
      <c r="K8" s="11">
        <f t="shared" si="0"/>
        <v>2784000</v>
      </c>
      <c r="L8" s="2">
        <f t="shared" si="1"/>
        <v>464000</v>
      </c>
      <c r="M8" s="150">
        <f t="shared" si="2"/>
        <v>464000</v>
      </c>
    </row>
    <row r="9" spans="1:14" x14ac:dyDescent="0.25">
      <c r="A9" s="10">
        <v>44037</v>
      </c>
      <c r="B9" s="22"/>
      <c r="C9" s="1" t="s">
        <v>36</v>
      </c>
      <c r="D9" s="1" t="s">
        <v>51</v>
      </c>
      <c r="E9" s="11"/>
      <c r="F9" s="11">
        <v>1260000</v>
      </c>
      <c r="G9" s="2">
        <f t="shared" si="3"/>
        <v>39866798.009999998</v>
      </c>
      <c r="H9" s="73">
        <v>288000</v>
      </c>
      <c r="I9" s="40">
        <v>1224000</v>
      </c>
      <c r="J9" s="67"/>
      <c r="K9" s="11">
        <f t="shared" si="0"/>
        <v>1512000</v>
      </c>
      <c r="L9" s="2">
        <f t="shared" si="1"/>
        <v>252000</v>
      </c>
      <c r="M9" s="150">
        <f t="shared" si="2"/>
        <v>252000</v>
      </c>
    </row>
    <row r="10" spans="1:14" x14ac:dyDescent="0.25">
      <c r="A10" s="10">
        <v>44039</v>
      </c>
      <c r="B10" s="22"/>
      <c r="C10" s="1" t="s">
        <v>36</v>
      </c>
      <c r="D10" s="1" t="s">
        <v>138</v>
      </c>
      <c r="E10" s="11"/>
      <c r="F10" s="11">
        <v>2260000</v>
      </c>
      <c r="G10" s="2">
        <f t="shared" si="3"/>
        <v>37606798.009999998</v>
      </c>
      <c r="H10" s="73">
        <v>265000</v>
      </c>
      <c r="I10" s="40">
        <v>2448000</v>
      </c>
      <c r="J10" s="67"/>
      <c r="K10" s="11">
        <f t="shared" si="0"/>
        <v>2713000</v>
      </c>
      <c r="L10" s="2">
        <f t="shared" si="1"/>
        <v>453000</v>
      </c>
      <c r="M10" s="150">
        <f t="shared" si="2"/>
        <v>452000</v>
      </c>
    </row>
    <row r="11" spans="1:14" x14ac:dyDescent="0.25">
      <c r="A11" s="10">
        <v>44041</v>
      </c>
      <c r="B11" s="22"/>
      <c r="C11" s="1" t="s">
        <v>36</v>
      </c>
      <c r="D11" s="1" t="s">
        <v>42</v>
      </c>
      <c r="E11" s="11"/>
      <c r="F11" s="11">
        <v>1100000</v>
      </c>
      <c r="G11" s="2">
        <f t="shared" si="3"/>
        <v>36506798.009999998</v>
      </c>
      <c r="H11" s="73">
        <v>322000</v>
      </c>
      <c r="I11" s="40">
        <v>1008000</v>
      </c>
      <c r="J11" s="67"/>
      <c r="K11" s="11">
        <f t="shared" si="0"/>
        <v>1330000</v>
      </c>
      <c r="L11" s="2">
        <f t="shared" si="1"/>
        <v>230000</v>
      </c>
      <c r="M11" s="150">
        <f t="shared" si="2"/>
        <v>220000</v>
      </c>
    </row>
    <row r="12" spans="1:14" x14ac:dyDescent="0.25">
      <c r="A12" s="10">
        <v>44043</v>
      </c>
      <c r="B12" s="22"/>
      <c r="C12" s="1" t="s">
        <v>36</v>
      </c>
      <c r="D12" s="1" t="s">
        <v>42</v>
      </c>
      <c r="E12" s="11"/>
      <c r="F12" s="11">
        <v>340000</v>
      </c>
      <c r="G12" s="2">
        <f t="shared" si="3"/>
        <v>36166798.009999998</v>
      </c>
      <c r="H12" s="73">
        <v>48000</v>
      </c>
      <c r="I12" s="40">
        <v>360000</v>
      </c>
      <c r="J12" s="67"/>
      <c r="K12" s="11">
        <f t="shared" si="0"/>
        <v>408000</v>
      </c>
      <c r="L12" s="2">
        <f t="shared" si="1"/>
        <v>68000</v>
      </c>
      <c r="M12" s="150">
        <f t="shared" si="2"/>
        <v>68000</v>
      </c>
    </row>
    <row r="13" spans="1:14" x14ac:dyDescent="0.25">
      <c r="A13" s="10">
        <v>44045</v>
      </c>
      <c r="B13" s="22"/>
      <c r="C13" s="1" t="s">
        <v>36</v>
      </c>
      <c r="D13" s="1" t="s">
        <v>54</v>
      </c>
      <c r="E13" s="1"/>
      <c r="F13" s="11">
        <v>2280000</v>
      </c>
      <c r="G13" s="2">
        <f t="shared" si="3"/>
        <v>33886798.009999998</v>
      </c>
      <c r="H13" s="73">
        <v>1218000</v>
      </c>
      <c r="I13" s="40">
        <v>1520000</v>
      </c>
      <c r="J13" s="67"/>
      <c r="K13" s="11">
        <f t="shared" si="0"/>
        <v>2738000</v>
      </c>
      <c r="L13" s="2">
        <f t="shared" si="1"/>
        <v>458000</v>
      </c>
      <c r="M13" s="150">
        <f t="shared" si="2"/>
        <v>456000</v>
      </c>
    </row>
    <row r="14" spans="1:14" x14ac:dyDescent="0.25">
      <c r="A14" s="10">
        <v>44047</v>
      </c>
      <c r="B14" s="22"/>
      <c r="C14" s="1" t="s">
        <v>35</v>
      </c>
      <c r="D14" s="1" t="s">
        <v>27</v>
      </c>
      <c r="E14" s="11">
        <v>10001504</v>
      </c>
      <c r="F14" s="11"/>
      <c r="G14" s="2">
        <f t="shared" si="3"/>
        <v>43888302.009999998</v>
      </c>
      <c r="H14" s="73">
        <v>0</v>
      </c>
      <c r="I14" s="40">
        <v>0</v>
      </c>
      <c r="J14" s="67"/>
      <c r="K14" s="11">
        <f t="shared" si="0"/>
        <v>0</v>
      </c>
      <c r="L14" s="2">
        <f t="shared" si="1"/>
        <v>0</v>
      </c>
      <c r="M14" s="150">
        <f t="shared" si="2"/>
        <v>0</v>
      </c>
    </row>
    <row r="15" spans="1:14" x14ac:dyDescent="0.25">
      <c r="A15" s="10">
        <v>44047</v>
      </c>
      <c r="B15" s="22"/>
      <c r="C15" s="1" t="s">
        <v>36</v>
      </c>
      <c r="D15" s="1"/>
      <c r="E15" s="11"/>
      <c r="F15" s="11">
        <v>1030000</v>
      </c>
      <c r="G15" s="2">
        <f t="shared" si="3"/>
        <v>42858302.009999998</v>
      </c>
      <c r="H15" s="73">
        <v>627000</v>
      </c>
      <c r="I15" s="40">
        <v>1152000</v>
      </c>
      <c r="J15" s="67"/>
      <c r="K15" s="11">
        <f t="shared" si="0"/>
        <v>1779000</v>
      </c>
      <c r="L15" s="2">
        <f t="shared" si="1"/>
        <v>749000</v>
      </c>
      <c r="M15" s="150">
        <f t="shared" si="2"/>
        <v>206000</v>
      </c>
    </row>
    <row r="16" spans="1:14" x14ac:dyDescent="0.25">
      <c r="A16" s="10">
        <v>44054</v>
      </c>
      <c r="B16" s="22"/>
      <c r="C16" s="1" t="s">
        <v>36</v>
      </c>
      <c r="D16" s="1" t="s">
        <v>160</v>
      </c>
      <c r="E16" s="11"/>
      <c r="F16" s="11">
        <v>350000</v>
      </c>
      <c r="G16" s="2">
        <f t="shared" si="3"/>
        <v>42508302.009999998</v>
      </c>
      <c r="H16" s="73">
        <v>290000</v>
      </c>
      <c r="I16" s="40">
        <v>120000</v>
      </c>
      <c r="J16" s="67"/>
      <c r="K16" s="11">
        <f t="shared" si="0"/>
        <v>410000</v>
      </c>
      <c r="L16" s="2">
        <f t="shared" si="1"/>
        <v>60000</v>
      </c>
      <c r="M16" s="150">
        <f t="shared" si="2"/>
        <v>70000</v>
      </c>
    </row>
    <row r="17" spans="1:13" x14ac:dyDescent="0.25">
      <c r="A17" s="10">
        <v>44056</v>
      </c>
      <c r="B17" s="22"/>
      <c r="C17" s="1" t="s">
        <v>36</v>
      </c>
      <c r="D17" s="1" t="s">
        <v>41</v>
      </c>
      <c r="E17" s="11"/>
      <c r="F17" s="11">
        <v>2750000</v>
      </c>
      <c r="G17" s="2">
        <f t="shared" si="3"/>
        <v>39758302.009999998</v>
      </c>
      <c r="H17" s="73">
        <v>300000</v>
      </c>
      <c r="I17" s="40">
        <v>3000000</v>
      </c>
      <c r="J17" s="67"/>
      <c r="K17" s="11">
        <f t="shared" si="0"/>
        <v>3300000</v>
      </c>
      <c r="L17" s="2">
        <f t="shared" si="1"/>
        <v>550000</v>
      </c>
      <c r="M17" s="150">
        <f t="shared" si="2"/>
        <v>550000</v>
      </c>
    </row>
    <row r="18" spans="1:13" x14ac:dyDescent="0.25">
      <c r="A18" s="10">
        <v>44060</v>
      </c>
      <c r="B18" s="22"/>
      <c r="C18" s="1" t="s">
        <v>36</v>
      </c>
      <c r="D18" s="1" t="s">
        <v>54</v>
      </c>
      <c r="E18" s="11"/>
      <c r="F18" s="11">
        <v>2000000</v>
      </c>
      <c r="G18" s="2">
        <f t="shared" si="3"/>
        <v>37758302.009999998</v>
      </c>
      <c r="H18" s="73"/>
      <c r="I18" s="40">
        <v>2400000</v>
      </c>
      <c r="J18" s="67"/>
      <c r="K18" s="11">
        <f t="shared" si="0"/>
        <v>2400000</v>
      </c>
      <c r="L18" s="2">
        <f t="shared" si="1"/>
        <v>400000</v>
      </c>
      <c r="M18" s="150">
        <f t="shared" si="2"/>
        <v>400000</v>
      </c>
    </row>
    <row r="19" spans="1:13" x14ac:dyDescent="0.25">
      <c r="A19" s="10">
        <v>44062</v>
      </c>
      <c r="B19" s="22"/>
      <c r="C19" s="1" t="s">
        <v>36</v>
      </c>
      <c r="D19" s="1" t="s">
        <v>179</v>
      </c>
      <c r="E19" s="11"/>
      <c r="F19" s="11">
        <v>3300000</v>
      </c>
      <c r="G19" s="2">
        <f t="shared" si="3"/>
        <v>34458302.009999998</v>
      </c>
      <c r="H19" s="73">
        <v>545000</v>
      </c>
      <c r="I19" s="40">
        <v>3420000</v>
      </c>
      <c r="J19" s="67"/>
      <c r="K19" s="11">
        <f t="shared" si="0"/>
        <v>3965000</v>
      </c>
      <c r="L19" s="2">
        <f t="shared" si="1"/>
        <v>665000</v>
      </c>
      <c r="M19" s="150">
        <f t="shared" si="2"/>
        <v>660000</v>
      </c>
    </row>
    <row r="20" spans="1:13" x14ac:dyDescent="0.25">
      <c r="A20" s="10">
        <v>44064</v>
      </c>
      <c r="B20" s="22"/>
      <c r="C20" s="1" t="s">
        <v>36</v>
      </c>
      <c r="D20" s="1" t="s">
        <v>51</v>
      </c>
      <c r="E20" s="11"/>
      <c r="F20" s="11">
        <v>3450000</v>
      </c>
      <c r="G20" s="2">
        <f t="shared" si="3"/>
        <v>31008302.009999998</v>
      </c>
      <c r="H20" s="73">
        <v>460000</v>
      </c>
      <c r="I20" s="40">
        <v>3680000</v>
      </c>
      <c r="J20" s="67"/>
      <c r="K20" s="11">
        <f t="shared" si="0"/>
        <v>4140000</v>
      </c>
      <c r="L20" s="2">
        <f t="shared" si="1"/>
        <v>690000</v>
      </c>
      <c r="M20" s="150">
        <f t="shared" si="2"/>
        <v>690000</v>
      </c>
    </row>
    <row r="21" spans="1:13" x14ac:dyDescent="0.25">
      <c r="A21" s="10">
        <v>44067</v>
      </c>
      <c r="B21" s="22"/>
      <c r="C21" s="1" t="s">
        <v>35</v>
      </c>
      <c r="D21" s="1" t="s">
        <v>27</v>
      </c>
      <c r="E21" s="11">
        <v>10001504</v>
      </c>
      <c r="F21" s="11"/>
      <c r="G21" s="2">
        <f t="shared" si="3"/>
        <v>41009806.009999998</v>
      </c>
      <c r="H21" s="73">
        <v>0</v>
      </c>
      <c r="I21" s="40">
        <v>0</v>
      </c>
      <c r="J21" s="67"/>
      <c r="K21" s="11">
        <f t="shared" si="0"/>
        <v>0</v>
      </c>
      <c r="L21" s="2">
        <f t="shared" si="1"/>
        <v>0</v>
      </c>
      <c r="M21" s="150">
        <f t="shared" si="2"/>
        <v>0</v>
      </c>
    </row>
    <row r="22" spans="1:13" x14ac:dyDescent="0.25">
      <c r="A22" s="10"/>
      <c r="B22" s="22"/>
      <c r="C22" s="1"/>
      <c r="D22" s="1"/>
      <c r="E22" s="11"/>
      <c r="F22" s="11">
        <v>2400000</v>
      </c>
      <c r="G22" s="2">
        <f t="shared" si="3"/>
        <v>38609806.009999998</v>
      </c>
      <c r="H22" s="73">
        <v>970000</v>
      </c>
      <c r="I22" s="40">
        <v>2460000</v>
      </c>
      <c r="J22" s="67"/>
      <c r="K22" s="11">
        <f t="shared" si="0"/>
        <v>3430000</v>
      </c>
      <c r="L22" s="2">
        <f t="shared" si="1"/>
        <v>1030000</v>
      </c>
      <c r="M22" s="150">
        <f t="shared" si="2"/>
        <v>480000</v>
      </c>
    </row>
    <row r="23" spans="1:13" x14ac:dyDescent="0.25">
      <c r="A23" s="10">
        <v>44072</v>
      </c>
      <c r="B23" s="22" t="s">
        <v>203</v>
      </c>
      <c r="C23" s="1" t="s">
        <v>36</v>
      </c>
      <c r="D23" s="1" t="s">
        <v>54</v>
      </c>
      <c r="E23" s="1"/>
      <c r="F23" s="11">
        <v>1850000</v>
      </c>
      <c r="G23" s="2">
        <f t="shared" si="3"/>
        <v>36759806.009999998</v>
      </c>
      <c r="H23" s="73">
        <v>180000</v>
      </c>
      <c r="I23" s="40">
        <v>2040000</v>
      </c>
      <c r="J23" s="67"/>
      <c r="K23" s="11">
        <f t="shared" si="0"/>
        <v>2220000</v>
      </c>
      <c r="L23" s="2">
        <f t="shared" si="1"/>
        <v>370000</v>
      </c>
      <c r="M23" s="150">
        <f t="shared" si="2"/>
        <v>370000</v>
      </c>
    </row>
    <row r="24" spans="1:13" x14ac:dyDescent="0.25">
      <c r="A24" s="10">
        <v>44074</v>
      </c>
      <c r="B24" s="22"/>
      <c r="C24" s="1" t="s">
        <v>36</v>
      </c>
      <c r="D24" s="1" t="s">
        <v>77</v>
      </c>
      <c r="E24" s="11"/>
      <c r="F24" s="11">
        <v>1350000</v>
      </c>
      <c r="G24" s="2">
        <f t="shared" si="3"/>
        <v>35409806.009999998</v>
      </c>
      <c r="H24" s="73">
        <v>120000</v>
      </c>
      <c r="I24" s="40">
        <v>1500000</v>
      </c>
      <c r="J24" s="67"/>
      <c r="K24" s="11">
        <f t="shared" si="0"/>
        <v>1620000</v>
      </c>
      <c r="L24" s="2">
        <f t="shared" si="1"/>
        <v>270000</v>
      </c>
      <c r="M24" s="150">
        <f t="shared" si="2"/>
        <v>270000</v>
      </c>
    </row>
    <row r="25" spans="1:13" x14ac:dyDescent="0.25">
      <c r="A25" s="10">
        <v>44076</v>
      </c>
      <c r="B25" s="22"/>
      <c r="C25" s="1" t="s">
        <v>36</v>
      </c>
      <c r="D25" s="1" t="s">
        <v>212</v>
      </c>
      <c r="E25" s="11"/>
      <c r="F25" s="11">
        <v>1900000</v>
      </c>
      <c r="G25" s="2">
        <f t="shared" si="3"/>
        <v>33509806.009999998</v>
      </c>
      <c r="H25" s="73">
        <v>330000</v>
      </c>
      <c r="I25" s="40">
        <v>1950000</v>
      </c>
      <c r="J25" s="67"/>
      <c r="K25" s="11">
        <f t="shared" si="0"/>
        <v>2280000</v>
      </c>
      <c r="L25" s="2">
        <f t="shared" si="1"/>
        <v>380000</v>
      </c>
      <c r="M25" s="150">
        <f t="shared" si="2"/>
        <v>380000</v>
      </c>
    </row>
    <row r="26" spans="1:13" x14ac:dyDescent="0.25">
      <c r="A26" s="10">
        <v>44078</v>
      </c>
      <c r="B26" s="22"/>
      <c r="C26" s="1" t="s">
        <v>36</v>
      </c>
      <c r="D26" s="1" t="s">
        <v>212</v>
      </c>
      <c r="E26" s="11"/>
      <c r="F26" s="11">
        <v>3750000</v>
      </c>
      <c r="G26" s="2">
        <f t="shared" si="3"/>
        <v>29759806.009999998</v>
      </c>
      <c r="H26" s="73">
        <v>300000</v>
      </c>
      <c r="I26" s="40">
        <v>4200000</v>
      </c>
      <c r="J26" s="67"/>
      <c r="K26" s="11">
        <f t="shared" si="0"/>
        <v>4500000</v>
      </c>
      <c r="L26" s="2">
        <f t="shared" si="1"/>
        <v>750000</v>
      </c>
      <c r="M26" s="150">
        <f t="shared" si="2"/>
        <v>750000</v>
      </c>
    </row>
    <row r="27" spans="1:13" x14ac:dyDescent="0.25">
      <c r="A27" s="10">
        <v>44080</v>
      </c>
      <c r="B27" s="22"/>
      <c r="C27" s="1" t="s">
        <v>36</v>
      </c>
      <c r="D27" s="1" t="s">
        <v>47</v>
      </c>
      <c r="E27" s="11"/>
      <c r="F27" s="11">
        <v>3050000</v>
      </c>
      <c r="G27" s="2">
        <f t="shared" si="3"/>
        <v>26709806.009999998</v>
      </c>
      <c r="H27" s="73">
        <v>590000</v>
      </c>
      <c r="I27" s="40">
        <v>3000000</v>
      </c>
      <c r="J27" s="67"/>
      <c r="K27" s="11">
        <f t="shared" si="0"/>
        <v>3590000</v>
      </c>
      <c r="L27" s="2">
        <f t="shared" si="1"/>
        <v>540000</v>
      </c>
      <c r="M27" s="150">
        <f t="shared" si="2"/>
        <v>610000</v>
      </c>
    </row>
    <row r="28" spans="1:13" x14ac:dyDescent="0.25">
      <c r="A28" s="10">
        <v>44082</v>
      </c>
      <c r="B28" s="22"/>
      <c r="C28" s="1" t="s">
        <v>36</v>
      </c>
      <c r="D28" s="1" t="s">
        <v>47</v>
      </c>
      <c r="E28" s="11"/>
      <c r="F28" s="11">
        <v>150000</v>
      </c>
      <c r="G28" s="2">
        <f t="shared" si="3"/>
        <v>26559806.009999998</v>
      </c>
      <c r="H28" s="73"/>
      <c r="I28" s="40">
        <v>180000</v>
      </c>
      <c r="J28" s="67"/>
      <c r="K28" s="11">
        <f t="shared" si="0"/>
        <v>180000</v>
      </c>
      <c r="L28" s="2">
        <f t="shared" si="1"/>
        <v>30000</v>
      </c>
      <c r="M28" s="150">
        <f t="shared" si="2"/>
        <v>30000</v>
      </c>
    </row>
    <row r="29" spans="1:13" x14ac:dyDescent="0.25">
      <c r="A29" s="10">
        <v>44075</v>
      </c>
      <c r="B29" s="22"/>
      <c r="C29" s="1" t="s">
        <v>36</v>
      </c>
      <c r="D29" s="1" t="s">
        <v>41</v>
      </c>
      <c r="E29" s="11"/>
      <c r="F29" s="11">
        <v>3250000</v>
      </c>
      <c r="G29" s="2">
        <f t="shared" si="3"/>
        <v>23309806.009999998</v>
      </c>
      <c r="H29" s="73">
        <v>780000</v>
      </c>
      <c r="I29" s="40">
        <v>3120000</v>
      </c>
      <c r="J29" s="67"/>
      <c r="K29" s="11">
        <f t="shared" si="0"/>
        <v>3900000</v>
      </c>
      <c r="L29" s="2">
        <f t="shared" si="1"/>
        <v>650000</v>
      </c>
      <c r="M29" s="150">
        <f t="shared" si="2"/>
        <v>650000</v>
      </c>
    </row>
    <row r="30" spans="1:13" x14ac:dyDescent="0.25">
      <c r="A30" s="10">
        <v>44085</v>
      </c>
      <c r="B30" s="22"/>
      <c r="C30" s="1" t="s">
        <v>36</v>
      </c>
      <c r="D30" s="1" t="s">
        <v>41</v>
      </c>
      <c r="E30" s="11"/>
      <c r="F30" s="11">
        <v>2150000</v>
      </c>
      <c r="G30" s="2">
        <f t="shared" si="3"/>
        <v>21159806.009999998</v>
      </c>
      <c r="H30" s="73">
        <v>870000</v>
      </c>
      <c r="I30" s="40">
        <v>1710000</v>
      </c>
      <c r="J30" s="67"/>
      <c r="K30" s="11">
        <f t="shared" si="0"/>
        <v>2580000</v>
      </c>
      <c r="L30" s="2">
        <f t="shared" si="1"/>
        <v>430000</v>
      </c>
      <c r="M30" s="150">
        <f t="shared" si="2"/>
        <v>430000</v>
      </c>
    </row>
    <row r="31" spans="1:13" x14ac:dyDescent="0.25">
      <c r="A31" s="10">
        <v>44086</v>
      </c>
      <c r="B31" s="22"/>
      <c r="C31" s="1" t="s">
        <v>36</v>
      </c>
      <c r="D31" s="1" t="s">
        <v>233</v>
      </c>
      <c r="E31" s="11"/>
      <c r="F31" s="11">
        <v>1300000</v>
      </c>
      <c r="G31" s="2">
        <f t="shared" si="3"/>
        <v>19859806.009999998</v>
      </c>
      <c r="H31" s="73">
        <v>730000</v>
      </c>
      <c r="I31" s="40">
        <v>840000</v>
      </c>
      <c r="J31" s="67"/>
      <c r="K31" s="11">
        <f t="shared" si="0"/>
        <v>1570000</v>
      </c>
      <c r="L31" s="2">
        <f t="shared" si="1"/>
        <v>270000</v>
      </c>
      <c r="M31" s="150">
        <f t="shared" si="2"/>
        <v>260000</v>
      </c>
    </row>
    <row r="32" spans="1:13" x14ac:dyDescent="0.25">
      <c r="A32" s="10">
        <v>44086</v>
      </c>
      <c r="B32" s="22"/>
      <c r="C32" s="1" t="s">
        <v>36</v>
      </c>
      <c r="D32" s="1" t="s">
        <v>160</v>
      </c>
      <c r="E32" s="11"/>
      <c r="F32" s="11">
        <v>350000</v>
      </c>
      <c r="G32" s="2">
        <f t="shared" si="3"/>
        <v>19509806.009999998</v>
      </c>
      <c r="H32" s="73">
        <v>70000</v>
      </c>
      <c r="I32" s="40">
        <v>350000</v>
      </c>
      <c r="J32" s="67"/>
      <c r="K32" s="11">
        <f t="shared" si="0"/>
        <v>420000</v>
      </c>
      <c r="L32" s="2">
        <f t="shared" si="1"/>
        <v>70000</v>
      </c>
      <c r="M32" s="150">
        <f t="shared" si="2"/>
        <v>70000</v>
      </c>
    </row>
    <row r="33" spans="1:14" x14ac:dyDescent="0.25">
      <c r="A33" s="10">
        <v>44091</v>
      </c>
      <c r="B33" s="22"/>
      <c r="C33" s="1" t="s">
        <v>36</v>
      </c>
      <c r="D33" s="1" t="s">
        <v>241</v>
      </c>
      <c r="E33" s="11"/>
      <c r="F33" s="11">
        <v>2200000</v>
      </c>
      <c r="G33" s="2">
        <f t="shared" si="3"/>
        <v>17309806.009999998</v>
      </c>
      <c r="H33" s="73">
        <v>1027000</v>
      </c>
      <c r="I33" s="40">
        <v>1500000</v>
      </c>
      <c r="J33" s="67"/>
      <c r="K33" s="11">
        <f t="shared" si="0"/>
        <v>2527000</v>
      </c>
      <c r="L33" s="2">
        <f t="shared" si="1"/>
        <v>327000</v>
      </c>
      <c r="M33" s="150">
        <f t="shared" si="2"/>
        <v>440000</v>
      </c>
      <c r="N33" t="s">
        <v>242</v>
      </c>
    </row>
    <row r="34" spans="1:14" x14ac:dyDescent="0.25">
      <c r="A34" s="10">
        <v>44093</v>
      </c>
      <c r="B34" s="22"/>
      <c r="C34" s="1" t="s">
        <v>36</v>
      </c>
      <c r="D34" s="1" t="s">
        <v>248</v>
      </c>
      <c r="E34" s="11"/>
      <c r="F34" s="11">
        <v>5650000</v>
      </c>
      <c r="G34" s="2">
        <f t="shared" si="3"/>
        <v>11659806.009999998</v>
      </c>
      <c r="H34" s="73">
        <v>300000</v>
      </c>
      <c r="I34" s="40">
        <v>6480000</v>
      </c>
      <c r="J34" s="67"/>
      <c r="K34" s="11">
        <f t="shared" si="0"/>
        <v>6780000</v>
      </c>
      <c r="L34" s="2">
        <f t="shared" si="1"/>
        <v>1130000</v>
      </c>
      <c r="M34" s="150">
        <f t="shared" si="2"/>
        <v>1130000</v>
      </c>
    </row>
    <row r="35" spans="1:14" x14ac:dyDescent="0.25">
      <c r="A35" s="10">
        <v>44095</v>
      </c>
      <c r="B35" s="22"/>
      <c r="C35" s="1" t="s">
        <v>36</v>
      </c>
      <c r="D35" s="1" t="s">
        <v>255</v>
      </c>
      <c r="E35" s="11"/>
      <c r="F35" s="11">
        <v>1000000</v>
      </c>
      <c r="G35" s="2">
        <f t="shared" si="3"/>
        <v>10659806.009999998</v>
      </c>
      <c r="H35" s="73">
        <v>480000</v>
      </c>
      <c r="I35" s="40">
        <v>720000</v>
      </c>
      <c r="J35" s="67"/>
      <c r="K35" s="11">
        <f t="shared" si="0"/>
        <v>1200000</v>
      </c>
      <c r="L35" s="2">
        <f t="shared" si="1"/>
        <v>200000</v>
      </c>
      <c r="M35" s="150">
        <f t="shared" si="2"/>
        <v>200000</v>
      </c>
    </row>
    <row r="36" spans="1:14" x14ac:dyDescent="0.25">
      <c r="A36" s="10">
        <v>44096</v>
      </c>
      <c r="B36" s="22"/>
      <c r="C36" s="1" t="s">
        <v>36</v>
      </c>
      <c r="D36" s="1" t="s">
        <v>98</v>
      </c>
      <c r="E36" s="11"/>
      <c r="F36" s="11">
        <v>2250000</v>
      </c>
      <c r="G36" s="2">
        <f t="shared" si="3"/>
        <v>8409806.0099999979</v>
      </c>
      <c r="H36" s="73"/>
      <c r="I36" s="40">
        <v>2700000</v>
      </c>
      <c r="J36" s="67"/>
      <c r="K36" s="11">
        <f t="shared" si="0"/>
        <v>2700000</v>
      </c>
      <c r="L36" s="2">
        <f t="shared" si="1"/>
        <v>450000</v>
      </c>
      <c r="M36" s="150">
        <f t="shared" si="2"/>
        <v>450000</v>
      </c>
    </row>
    <row r="37" spans="1:14" x14ac:dyDescent="0.25">
      <c r="A37" s="10"/>
      <c r="B37" s="22"/>
      <c r="C37" s="1" t="s">
        <v>35</v>
      </c>
      <c r="D37" s="1"/>
      <c r="E37" s="11">
        <v>10451505</v>
      </c>
      <c r="F37" s="11"/>
      <c r="G37" s="2">
        <f t="shared" si="3"/>
        <v>18861311.009999998</v>
      </c>
      <c r="H37" s="73"/>
      <c r="I37" s="40"/>
      <c r="J37" s="67"/>
      <c r="K37" s="11">
        <f t="shared" si="0"/>
        <v>0</v>
      </c>
      <c r="L37" s="2">
        <f t="shared" si="1"/>
        <v>0</v>
      </c>
      <c r="M37" s="150">
        <f t="shared" si="2"/>
        <v>0</v>
      </c>
    </row>
    <row r="38" spans="1:14" x14ac:dyDescent="0.25">
      <c r="A38" s="16">
        <v>44098</v>
      </c>
      <c r="B38" s="23"/>
      <c r="C38" s="17" t="s">
        <v>36</v>
      </c>
      <c r="D38" s="17"/>
      <c r="E38" s="18"/>
      <c r="F38" s="18">
        <v>2400000</v>
      </c>
      <c r="G38" s="2">
        <f t="shared" si="3"/>
        <v>16461311.009999998</v>
      </c>
      <c r="H38" s="74">
        <v>719000</v>
      </c>
      <c r="I38" s="75">
        <v>2160000</v>
      </c>
      <c r="J38" s="67"/>
      <c r="K38" s="11">
        <f t="shared" si="0"/>
        <v>2879000</v>
      </c>
      <c r="L38" s="2">
        <f t="shared" si="1"/>
        <v>479000</v>
      </c>
      <c r="M38" s="150">
        <f t="shared" si="2"/>
        <v>480000</v>
      </c>
    </row>
    <row r="39" spans="1:14" x14ac:dyDescent="0.25">
      <c r="A39" s="10">
        <v>44099</v>
      </c>
      <c r="B39" s="22"/>
      <c r="C39" s="1" t="s">
        <v>36</v>
      </c>
      <c r="D39" s="1" t="s">
        <v>225</v>
      </c>
      <c r="E39" s="11"/>
      <c r="F39" s="11">
        <v>1900000</v>
      </c>
      <c r="G39" s="2">
        <f>G38+E39-F39</f>
        <v>14561311.009999998</v>
      </c>
      <c r="H39" s="73">
        <v>164000</v>
      </c>
      <c r="I39" s="40">
        <v>2116000</v>
      </c>
      <c r="J39" s="67"/>
      <c r="K39" s="11">
        <f t="shared" si="0"/>
        <v>2280000</v>
      </c>
      <c r="L39" s="2">
        <f t="shared" si="1"/>
        <v>380000</v>
      </c>
      <c r="M39" s="150">
        <f t="shared" si="2"/>
        <v>380000</v>
      </c>
    </row>
    <row r="40" spans="1:14" x14ac:dyDescent="0.25">
      <c r="A40" s="10">
        <v>44100</v>
      </c>
      <c r="B40" s="22"/>
      <c r="C40" s="1" t="s">
        <v>36</v>
      </c>
      <c r="D40" s="1" t="s">
        <v>54</v>
      </c>
      <c r="E40" s="11"/>
      <c r="F40" s="11">
        <v>950000</v>
      </c>
      <c r="G40" s="2">
        <f t="shared" si="3"/>
        <v>13611311.009999998</v>
      </c>
      <c r="H40" s="73"/>
      <c r="I40" s="40">
        <v>1140000</v>
      </c>
      <c r="J40" s="67"/>
      <c r="K40" s="11">
        <f t="shared" si="0"/>
        <v>1140000</v>
      </c>
      <c r="L40" s="2">
        <f t="shared" si="1"/>
        <v>190000</v>
      </c>
      <c r="M40" s="150">
        <f t="shared" si="2"/>
        <v>190000</v>
      </c>
    </row>
    <row r="41" spans="1:14" x14ac:dyDescent="0.25">
      <c r="A41" s="10">
        <v>44104</v>
      </c>
      <c r="B41" s="22"/>
      <c r="C41" s="1" t="s">
        <v>36</v>
      </c>
      <c r="D41" s="1" t="s">
        <v>42</v>
      </c>
      <c r="E41" s="11"/>
      <c r="F41" s="11">
        <v>4400000</v>
      </c>
      <c r="G41" s="2">
        <f t="shared" si="3"/>
        <v>9211311.0099999979</v>
      </c>
      <c r="H41" s="73">
        <v>1150000</v>
      </c>
      <c r="I41" s="40">
        <v>4150000</v>
      </c>
      <c r="J41" s="67"/>
      <c r="K41" s="11">
        <f t="shared" si="0"/>
        <v>5300000</v>
      </c>
      <c r="L41" s="2">
        <f t="shared" si="1"/>
        <v>900000</v>
      </c>
      <c r="M41" s="150">
        <f t="shared" si="2"/>
        <v>880000</v>
      </c>
    </row>
    <row r="42" spans="1:14" x14ac:dyDescent="0.25">
      <c r="A42" s="10"/>
      <c r="B42" s="22"/>
      <c r="C42" s="1"/>
      <c r="D42" s="1"/>
      <c r="E42" s="11"/>
      <c r="F42" s="11"/>
      <c r="G42" s="2">
        <f t="shared" si="3"/>
        <v>9211311.0099999979</v>
      </c>
      <c r="H42" s="73"/>
      <c r="I42" s="40"/>
      <c r="J42" s="67"/>
      <c r="K42" s="11">
        <f t="shared" si="0"/>
        <v>0</v>
      </c>
      <c r="L42" s="2">
        <f t="shared" si="1"/>
        <v>0</v>
      </c>
      <c r="M42" s="150">
        <f t="shared" si="2"/>
        <v>0</v>
      </c>
    </row>
    <row r="43" spans="1:14" x14ac:dyDescent="0.25">
      <c r="A43" s="10"/>
      <c r="B43" s="22"/>
      <c r="C43" s="1"/>
      <c r="D43" s="1"/>
      <c r="E43" s="11"/>
      <c r="F43" s="11"/>
      <c r="G43" s="2">
        <f t="shared" si="3"/>
        <v>9211311.0099999979</v>
      </c>
      <c r="H43" s="73"/>
      <c r="I43" s="40"/>
      <c r="J43" s="67"/>
      <c r="K43" s="11">
        <f t="shared" si="0"/>
        <v>0</v>
      </c>
      <c r="L43" s="2">
        <f t="shared" si="1"/>
        <v>0</v>
      </c>
      <c r="M43" s="150">
        <f t="shared" si="2"/>
        <v>0</v>
      </c>
    </row>
    <row r="44" spans="1:14" x14ac:dyDescent="0.25">
      <c r="A44" s="10"/>
      <c r="B44" s="22"/>
      <c r="C44" s="1"/>
      <c r="D44" s="1"/>
      <c r="E44" s="1"/>
      <c r="F44" s="11"/>
      <c r="G44" s="2">
        <f t="shared" si="3"/>
        <v>9211311.0099999979</v>
      </c>
      <c r="H44" s="73"/>
      <c r="I44" s="40"/>
      <c r="J44" s="67"/>
      <c r="K44" s="11">
        <f t="shared" si="0"/>
        <v>0</v>
      </c>
      <c r="L44" s="2">
        <f t="shared" si="1"/>
        <v>0</v>
      </c>
      <c r="M44" s="150">
        <f t="shared" si="2"/>
        <v>0</v>
      </c>
    </row>
    <row r="45" spans="1:14" x14ac:dyDescent="0.25">
      <c r="A45" s="10"/>
      <c r="B45" s="22"/>
      <c r="C45" s="1"/>
      <c r="D45" s="1"/>
      <c r="E45" s="11"/>
      <c r="F45" s="11"/>
      <c r="G45" s="2">
        <f t="shared" si="3"/>
        <v>9211311.0099999979</v>
      </c>
      <c r="H45" s="73"/>
      <c r="I45" s="40"/>
      <c r="J45" s="67"/>
      <c r="K45" s="11">
        <f t="shared" si="0"/>
        <v>0</v>
      </c>
      <c r="L45" s="2">
        <f t="shared" si="1"/>
        <v>0</v>
      </c>
      <c r="M45" s="150">
        <f t="shared" si="2"/>
        <v>0</v>
      </c>
    </row>
    <row r="46" spans="1:14" x14ac:dyDescent="0.25">
      <c r="A46" s="10"/>
      <c r="B46" s="22"/>
      <c r="C46" s="1"/>
      <c r="D46" s="1"/>
      <c r="E46" s="11"/>
      <c r="F46" s="11"/>
      <c r="G46" s="2">
        <f t="shared" si="3"/>
        <v>9211311.0099999979</v>
      </c>
      <c r="H46" s="73"/>
      <c r="I46" s="40"/>
      <c r="J46" s="67"/>
      <c r="K46" s="11">
        <f t="shared" si="0"/>
        <v>0</v>
      </c>
      <c r="L46" s="2">
        <f t="shared" si="1"/>
        <v>0</v>
      </c>
      <c r="M46" s="150">
        <f t="shared" si="2"/>
        <v>0</v>
      </c>
    </row>
    <row r="47" spans="1:14" x14ac:dyDescent="0.25">
      <c r="A47" s="10"/>
      <c r="B47" s="22"/>
      <c r="C47" s="1"/>
      <c r="D47" s="1"/>
      <c r="E47" s="11"/>
      <c r="F47" s="11"/>
      <c r="G47" s="2">
        <f t="shared" si="3"/>
        <v>9211311.0099999979</v>
      </c>
      <c r="H47" s="73"/>
      <c r="I47" s="40"/>
      <c r="J47" s="67"/>
      <c r="K47" s="11">
        <f t="shared" si="0"/>
        <v>0</v>
      </c>
      <c r="L47" s="2">
        <f t="shared" si="1"/>
        <v>0</v>
      </c>
      <c r="M47" s="150">
        <f t="shared" si="2"/>
        <v>0</v>
      </c>
    </row>
    <row r="48" spans="1:14" x14ac:dyDescent="0.25">
      <c r="A48" s="10"/>
      <c r="B48" s="22"/>
      <c r="C48" s="1"/>
      <c r="D48" s="1"/>
      <c r="E48" s="11"/>
      <c r="F48" s="11"/>
      <c r="G48" s="2">
        <f t="shared" si="3"/>
        <v>9211311.0099999979</v>
      </c>
      <c r="H48" s="73"/>
      <c r="I48" s="40"/>
      <c r="J48" s="67"/>
      <c r="K48" s="11">
        <f t="shared" si="0"/>
        <v>0</v>
      </c>
      <c r="L48" s="2">
        <f t="shared" si="1"/>
        <v>0</v>
      </c>
      <c r="M48" s="150">
        <f t="shared" si="2"/>
        <v>0</v>
      </c>
    </row>
    <row r="49" spans="1:13" x14ac:dyDescent="0.25">
      <c r="A49" s="10"/>
      <c r="B49" s="22"/>
      <c r="C49" s="1"/>
      <c r="D49" s="1"/>
      <c r="E49" s="11"/>
      <c r="F49" s="11"/>
      <c r="G49" s="2">
        <f t="shared" si="3"/>
        <v>9211311.0099999979</v>
      </c>
      <c r="H49" s="73"/>
      <c r="I49" s="40"/>
      <c r="J49" s="67"/>
      <c r="K49" s="11">
        <f t="shared" si="0"/>
        <v>0</v>
      </c>
      <c r="L49" s="2">
        <f t="shared" si="1"/>
        <v>0</v>
      </c>
      <c r="M49" s="150">
        <f t="shared" si="2"/>
        <v>0</v>
      </c>
    </row>
    <row r="50" spans="1:13" x14ac:dyDescent="0.25">
      <c r="A50" s="10"/>
      <c r="B50" s="22"/>
      <c r="C50" s="1"/>
      <c r="D50" s="1"/>
      <c r="E50" s="11"/>
      <c r="F50" s="11"/>
      <c r="G50" s="2">
        <f t="shared" si="3"/>
        <v>9211311.0099999979</v>
      </c>
      <c r="H50" s="73"/>
      <c r="I50" s="40"/>
      <c r="J50" s="67"/>
      <c r="K50" s="11">
        <f t="shared" si="0"/>
        <v>0</v>
      </c>
      <c r="L50" s="2">
        <f t="shared" si="1"/>
        <v>0</v>
      </c>
      <c r="M50" s="150">
        <f t="shared" si="2"/>
        <v>0</v>
      </c>
    </row>
    <row r="51" spans="1:13" x14ac:dyDescent="0.25">
      <c r="A51" s="10"/>
      <c r="B51" s="22"/>
      <c r="C51" s="1"/>
      <c r="D51" s="1"/>
      <c r="E51" s="11"/>
      <c r="F51" s="11"/>
      <c r="G51" s="2">
        <f t="shared" si="3"/>
        <v>9211311.0099999979</v>
      </c>
      <c r="H51" s="73"/>
      <c r="I51" s="40"/>
      <c r="J51" s="67"/>
      <c r="K51" s="11">
        <f t="shared" si="0"/>
        <v>0</v>
      </c>
      <c r="L51" s="2">
        <f t="shared" si="1"/>
        <v>0</v>
      </c>
      <c r="M51" s="150">
        <f t="shared" si="2"/>
        <v>0</v>
      </c>
    </row>
    <row r="52" spans="1:13" x14ac:dyDescent="0.25">
      <c r="A52" s="10"/>
      <c r="B52" s="22"/>
      <c r="C52" s="1"/>
      <c r="D52" s="1"/>
      <c r="E52" s="11"/>
      <c r="F52" s="11"/>
      <c r="G52" s="2">
        <f t="shared" si="3"/>
        <v>9211311.0099999979</v>
      </c>
      <c r="H52" s="73"/>
      <c r="I52" s="40"/>
      <c r="J52" s="67"/>
      <c r="K52" s="11">
        <f t="shared" si="0"/>
        <v>0</v>
      </c>
      <c r="L52" s="2">
        <f t="shared" si="1"/>
        <v>0</v>
      </c>
      <c r="M52" s="150">
        <f t="shared" si="2"/>
        <v>0</v>
      </c>
    </row>
    <row r="53" spans="1:13" x14ac:dyDescent="0.25">
      <c r="A53" s="10"/>
      <c r="B53" s="22"/>
      <c r="C53" s="1"/>
      <c r="D53" s="1"/>
      <c r="E53" s="11"/>
      <c r="F53" s="11"/>
      <c r="G53" s="2">
        <f t="shared" si="3"/>
        <v>9211311.0099999979</v>
      </c>
      <c r="H53" s="73"/>
      <c r="I53" s="40"/>
      <c r="J53" s="67"/>
      <c r="K53" s="11">
        <f t="shared" si="0"/>
        <v>0</v>
      </c>
      <c r="L53" s="2">
        <f t="shared" si="1"/>
        <v>0</v>
      </c>
      <c r="M53" s="150">
        <f t="shared" si="2"/>
        <v>0</v>
      </c>
    </row>
    <row r="54" spans="1:13" x14ac:dyDescent="0.25">
      <c r="A54" s="10"/>
      <c r="B54" s="22"/>
      <c r="C54" s="1"/>
      <c r="D54" s="1"/>
      <c r="E54" s="11"/>
      <c r="F54" s="11"/>
      <c r="G54" s="2">
        <f t="shared" si="3"/>
        <v>9211311.0099999979</v>
      </c>
      <c r="H54" s="73"/>
      <c r="I54" s="40"/>
      <c r="J54" s="67"/>
      <c r="K54" s="11">
        <f t="shared" si="0"/>
        <v>0</v>
      </c>
      <c r="L54" s="2">
        <f t="shared" si="1"/>
        <v>0</v>
      </c>
      <c r="M54" s="150">
        <f t="shared" si="2"/>
        <v>0</v>
      </c>
    </row>
    <row r="55" spans="1:13" x14ac:dyDescent="0.25">
      <c r="A55" s="16"/>
      <c r="B55" s="23"/>
      <c r="C55" s="17"/>
      <c r="D55" s="17"/>
      <c r="E55" s="18"/>
      <c r="F55" s="18"/>
      <c r="G55" s="2">
        <f t="shared" si="3"/>
        <v>9211311.0099999979</v>
      </c>
      <c r="H55" s="74"/>
      <c r="I55" s="75"/>
      <c r="J55" s="67"/>
      <c r="K55" s="11">
        <f t="shared" si="0"/>
        <v>0</v>
      </c>
      <c r="L55" s="2">
        <f t="shared" si="1"/>
        <v>0</v>
      </c>
      <c r="M55" s="150">
        <f t="shared" si="2"/>
        <v>0</v>
      </c>
    </row>
    <row r="56" spans="1:13" x14ac:dyDescent="0.25">
      <c r="A56" s="10"/>
      <c r="B56" s="22"/>
      <c r="C56" s="1"/>
      <c r="D56" s="1"/>
      <c r="E56" s="11"/>
      <c r="F56" s="11"/>
      <c r="G56" s="2">
        <f t="shared" si="3"/>
        <v>9211311.0099999979</v>
      </c>
      <c r="H56" s="73"/>
      <c r="I56" s="40"/>
      <c r="J56" s="67"/>
      <c r="K56" s="11">
        <f t="shared" si="0"/>
        <v>0</v>
      </c>
      <c r="L56" s="2">
        <f t="shared" si="1"/>
        <v>0</v>
      </c>
      <c r="M56" s="150">
        <f t="shared" si="2"/>
        <v>0</v>
      </c>
    </row>
    <row r="57" spans="1:13" x14ac:dyDescent="0.25">
      <c r="A57" s="10"/>
      <c r="B57" s="22"/>
      <c r="C57" s="1"/>
      <c r="D57" s="1"/>
      <c r="E57" s="11"/>
      <c r="F57" s="11"/>
      <c r="G57" s="2">
        <f t="shared" si="3"/>
        <v>9211311.0099999979</v>
      </c>
      <c r="H57" s="73"/>
      <c r="I57" s="40"/>
      <c r="J57" s="67"/>
      <c r="K57" s="11">
        <f t="shared" si="0"/>
        <v>0</v>
      </c>
      <c r="L57" s="2">
        <f t="shared" si="1"/>
        <v>0</v>
      </c>
      <c r="M57" s="150">
        <f t="shared" si="2"/>
        <v>0</v>
      </c>
    </row>
    <row r="58" spans="1:13" x14ac:dyDescent="0.25">
      <c r="A58" s="10"/>
      <c r="B58" s="22"/>
      <c r="C58" s="1"/>
      <c r="D58" s="1"/>
      <c r="E58" s="11"/>
      <c r="F58" s="11"/>
      <c r="G58" s="2">
        <f t="shared" si="3"/>
        <v>9211311.0099999979</v>
      </c>
      <c r="H58" s="73"/>
      <c r="I58" s="40"/>
      <c r="J58" s="67"/>
      <c r="K58" s="11">
        <f t="shared" si="0"/>
        <v>0</v>
      </c>
      <c r="L58" s="2">
        <f t="shared" si="1"/>
        <v>0</v>
      </c>
      <c r="M58" s="150">
        <f t="shared" si="2"/>
        <v>0</v>
      </c>
    </row>
    <row r="59" spans="1:13" x14ac:dyDescent="0.25">
      <c r="A59" s="10"/>
      <c r="B59" s="22"/>
      <c r="C59" s="1"/>
      <c r="D59" s="1"/>
      <c r="E59" s="11"/>
      <c r="F59" s="11"/>
      <c r="G59" s="2">
        <f t="shared" si="3"/>
        <v>9211311.0099999979</v>
      </c>
      <c r="H59" s="73"/>
      <c r="I59" s="40"/>
      <c r="J59" s="67"/>
      <c r="K59" s="11">
        <f t="shared" si="0"/>
        <v>0</v>
      </c>
      <c r="L59" s="2">
        <f t="shared" si="1"/>
        <v>0</v>
      </c>
      <c r="M59" s="150">
        <f t="shared" si="2"/>
        <v>0</v>
      </c>
    </row>
    <row r="60" spans="1:13" x14ac:dyDescent="0.25">
      <c r="A60" s="10"/>
      <c r="B60" s="22"/>
      <c r="C60" s="1"/>
      <c r="D60" s="1"/>
      <c r="E60" s="11"/>
      <c r="F60" s="11"/>
      <c r="G60" s="2">
        <f t="shared" si="3"/>
        <v>9211311.0099999979</v>
      </c>
      <c r="H60" s="73"/>
      <c r="I60" s="40"/>
      <c r="J60" s="67"/>
      <c r="K60" s="11">
        <f t="shared" si="0"/>
        <v>0</v>
      </c>
      <c r="L60" s="2">
        <f t="shared" si="1"/>
        <v>0</v>
      </c>
      <c r="M60" s="150">
        <f t="shared" si="2"/>
        <v>0</v>
      </c>
    </row>
    <row r="61" spans="1:13" x14ac:dyDescent="0.25">
      <c r="A61" s="10"/>
      <c r="B61" s="22"/>
      <c r="C61" s="1"/>
      <c r="D61" s="1"/>
      <c r="E61" s="11"/>
      <c r="F61" s="11"/>
      <c r="G61" s="2">
        <f t="shared" si="3"/>
        <v>9211311.0099999979</v>
      </c>
      <c r="H61" s="73"/>
      <c r="I61" s="40"/>
      <c r="J61" s="67"/>
      <c r="K61" s="11">
        <f t="shared" si="0"/>
        <v>0</v>
      </c>
      <c r="L61" s="2">
        <f t="shared" si="1"/>
        <v>0</v>
      </c>
      <c r="M61" s="150">
        <f t="shared" si="2"/>
        <v>0</v>
      </c>
    </row>
    <row r="62" spans="1:13" x14ac:dyDescent="0.25">
      <c r="A62" s="16"/>
      <c r="B62" s="23"/>
      <c r="C62" s="17"/>
      <c r="D62" s="17"/>
      <c r="E62" s="18"/>
      <c r="F62" s="18"/>
      <c r="G62" s="2">
        <f t="shared" si="3"/>
        <v>9211311.0099999979</v>
      </c>
      <c r="H62" s="74"/>
      <c r="I62" s="75"/>
      <c r="J62" s="67"/>
      <c r="K62" s="11">
        <f t="shared" si="0"/>
        <v>0</v>
      </c>
      <c r="L62" s="2">
        <f t="shared" si="1"/>
        <v>0</v>
      </c>
      <c r="M62" s="150">
        <f t="shared" si="2"/>
        <v>0</v>
      </c>
    </row>
    <row r="63" spans="1:13" x14ac:dyDescent="0.25">
      <c r="A63" s="10"/>
      <c r="B63" s="22"/>
      <c r="C63" s="1"/>
      <c r="D63" s="1"/>
      <c r="E63" s="11"/>
      <c r="F63" s="11"/>
      <c r="G63" s="2">
        <f t="shared" si="3"/>
        <v>9211311.0099999979</v>
      </c>
      <c r="H63" s="73"/>
      <c r="I63" s="40"/>
      <c r="J63" s="67"/>
      <c r="K63" s="11">
        <f t="shared" si="0"/>
        <v>0</v>
      </c>
      <c r="L63" s="2">
        <f t="shared" si="1"/>
        <v>0</v>
      </c>
      <c r="M63" s="150">
        <f t="shared" si="2"/>
        <v>0</v>
      </c>
    </row>
    <row r="64" spans="1:13" x14ac:dyDescent="0.25">
      <c r="A64" s="10"/>
      <c r="B64" s="22"/>
      <c r="C64" s="1"/>
      <c r="D64" s="1"/>
      <c r="E64" s="11"/>
      <c r="F64" s="11"/>
      <c r="G64" s="2">
        <f t="shared" si="3"/>
        <v>9211311.0099999979</v>
      </c>
      <c r="H64" s="73"/>
      <c r="I64" s="40"/>
      <c r="J64" s="67"/>
      <c r="K64" s="11">
        <f t="shared" si="0"/>
        <v>0</v>
      </c>
      <c r="L64" s="2">
        <f t="shared" si="1"/>
        <v>0</v>
      </c>
      <c r="M64" s="150">
        <f t="shared" si="2"/>
        <v>0</v>
      </c>
    </row>
    <row r="65" spans="1:13" x14ac:dyDescent="0.25">
      <c r="A65" s="10"/>
      <c r="B65" s="22"/>
      <c r="C65" s="1"/>
      <c r="D65" s="1"/>
      <c r="E65" s="11"/>
      <c r="F65" s="11"/>
      <c r="G65" s="2">
        <f t="shared" si="3"/>
        <v>9211311.0099999979</v>
      </c>
      <c r="H65" s="73"/>
      <c r="I65" s="40"/>
      <c r="J65" s="67"/>
      <c r="K65" s="11">
        <f t="shared" si="0"/>
        <v>0</v>
      </c>
      <c r="L65" s="2">
        <f t="shared" si="1"/>
        <v>0</v>
      </c>
      <c r="M65" s="150">
        <f t="shared" si="2"/>
        <v>0</v>
      </c>
    </row>
    <row r="66" spans="1:13" x14ac:dyDescent="0.25">
      <c r="A66" s="10"/>
      <c r="B66" s="22"/>
      <c r="C66" s="1"/>
      <c r="D66" s="1"/>
      <c r="E66" s="11"/>
      <c r="F66" s="11"/>
      <c r="G66" s="2">
        <f t="shared" si="3"/>
        <v>9211311.0099999979</v>
      </c>
      <c r="H66" s="73"/>
      <c r="I66" s="40"/>
      <c r="J66" s="67"/>
      <c r="K66" s="11">
        <f t="shared" si="0"/>
        <v>0</v>
      </c>
      <c r="L66" s="2">
        <f t="shared" si="1"/>
        <v>0</v>
      </c>
      <c r="M66" s="150">
        <f t="shared" si="2"/>
        <v>0</v>
      </c>
    </row>
    <row r="67" spans="1:13" x14ac:dyDescent="0.25">
      <c r="A67" s="10"/>
      <c r="B67" s="22"/>
      <c r="C67" s="1"/>
      <c r="D67" s="1"/>
      <c r="E67" s="11"/>
      <c r="F67" s="11"/>
      <c r="G67" s="2">
        <f t="shared" si="3"/>
        <v>9211311.0099999979</v>
      </c>
      <c r="H67" s="73"/>
      <c r="I67" s="40"/>
      <c r="J67" s="67"/>
      <c r="K67" s="11">
        <f t="shared" si="0"/>
        <v>0</v>
      </c>
      <c r="L67" s="2">
        <f t="shared" si="1"/>
        <v>0</v>
      </c>
      <c r="M67" s="150">
        <f t="shared" si="2"/>
        <v>0</v>
      </c>
    </row>
    <row r="68" spans="1:13" x14ac:dyDescent="0.25">
      <c r="A68" s="34"/>
      <c r="B68" s="35"/>
      <c r="C68" s="36"/>
      <c r="D68" s="36"/>
      <c r="E68" s="37"/>
      <c r="F68" s="37"/>
      <c r="G68" s="2">
        <f t="shared" si="3"/>
        <v>9211311.0099999979</v>
      </c>
      <c r="H68" s="72"/>
      <c r="I68" s="53"/>
      <c r="J68" s="67"/>
      <c r="K68" s="11">
        <f t="shared" si="0"/>
        <v>0</v>
      </c>
      <c r="L68" s="2">
        <f t="shared" si="1"/>
        <v>0</v>
      </c>
      <c r="M68" s="150">
        <f t="shared" si="2"/>
        <v>0</v>
      </c>
    </row>
    <row r="69" spans="1:13" x14ac:dyDescent="0.25">
      <c r="A69" s="34"/>
      <c r="B69" s="35"/>
      <c r="C69" s="36"/>
      <c r="D69" s="36"/>
      <c r="E69" s="37"/>
      <c r="F69" s="37"/>
      <c r="G69" s="2">
        <f t="shared" si="3"/>
        <v>9211311.0099999979</v>
      </c>
      <c r="H69" s="72"/>
      <c r="I69" s="53"/>
      <c r="J69" s="67"/>
      <c r="K69" s="11">
        <f t="shared" si="0"/>
        <v>0</v>
      </c>
      <c r="L69" s="2">
        <f t="shared" si="1"/>
        <v>0</v>
      </c>
      <c r="M69" s="150">
        <f t="shared" si="2"/>
        <v>0</v>
      </c>
    </row>
    <row r="70" spans="1:13" x14ac:dyDescent="0.25">
      <c r="A70" s="34"/>
      <c r="B70" s="35"/>
      <c r="C70" s="36"/>
      <c r="D70" s="36"/>
      <c r="E70" s="37"/>
      <c r="F70" s="37"/>
      <c r="G70" s="2">
        <f t="shared" si="3"/>
        <v>9211311.0099999979</v>
      </c>
      <c r="H70" s="72"/>
      <c r="I70" s="53"/>
      <c r="J70" s="67"/>
      <c r="K70" s="11">
        <f t="shared" ref="K70:K80" si="4">H70+I70-J70</f>
        <v>0</v>
      </c>
      <c r="L70" s="2">
        <f t="shared" ref="L70:L80" si="5">H70+I70+J70-F70</f>
        <v>0</v>
      </c>
      <c r="M70" s="150">
        <f t="shared" ref="M70:M80" si="6">F70*0.2</f>
        <v>0</v>
      </c>
    </row>
    <row r="71" spans="1:13" x14ac:dyDescent="0.25">
      <c r="A71" s="10"/>
      <c r="B71" s="35"/>
      <c r="C71" s="36"/>
      <c r="D71" s="36"/>
      <c r="E71" s="11"/>
      <c r="F71" s="11"/>
      <c r="G71" s="2">
        <f t="shared" ref="G71:G72" si="7">G70+E71-F71</f>
        <v>9211311.0099999979</v>
      </c>
      <c r="H71" s="73"/>
      <c r="I71" s="40"/>
      <c r="J71" s="67"/>
      <c r="K71" s="11">
        <f t="shared" si="4"/>
        <v>0</v>
      </c>
      <c r="L71" s="2">
        <f t="shared" si="5"/>
        <v>0</v>
      </c>
      <c r="M71" s="150">
        <f t="shared" si="6"/>
        <v>0</v>
      </c>
    </row>
    <row r="72" spans="1:13" x14ac:dyDescent="0.25">
      <c r="A72" s="10"/>
      <c r="B72" s="22"/>
      <c r="C72" s="1"/>
      <c r="D72" s="1"/>
      <c r="F72" s="11"/>
      <c r="G72" s="2">
        <f t="shared" si="7"/>
        <v>9211311.0099999979</v>
      </c>
      <c r="H72" s="73"/>
      <c r="I72" s="40"/>
      <c r="J72" s="67"/>
      <c r="K72" s="11">
        <f t="shared" si="4"/>
        <v>0</v>
      </c>
      <c r="L72" s="2">
        <f t="shared" si="5"/>
        <v>0</v>
      </c>
      <c r="M72" s="150">
        <f t="shared" si="6"/>
        <v>0</v>
      </c>
    </row>
    <row r="73" spans="1:13" x14ac:dyDescent="0.25">
      <c r="A73" s="10"/>
      <c r="B73" s="22"/>
      <c r="C73" s="1"/>
      <c r="D73" s="1"/>
      <c r="E73" s="11"/>
      <c r="F73" s="11"/>
      <c r="G73" s="2">
        <f t="shared" ref="G73:G80" si="8">G72+E73-F73</f>
        <v>9211311.0099999979</v>
      </c>
      <c r="H73" s="73"/>
      <c r="I73" s="40"/>
      <c r="J73" s="67"/>
      <c r="K73" s="11">
        <f t="shared" si="4"/>
        <v>0</v>
      </c>
      <c r="L73" s="2">
        <f t="shared" si="5"/>
        <v>0</v>
      </c>
      <c r="M73" s="150">
        <f t="shared" si="6"/>
        <v>0</v>
      </c>
    </row>
    <row r="74" spans="1:13" x14ac:dyDescent="0.25">
      <c r="A74" s="10"/>
      <c r="B74" s="22"/>
      <c r="C74" s="1"/>
      <c r="D74" s="1"/>
      <c r="E74" s="11"/>
      <c r="F74" s="11"/>
      <c r="G74" s="2">
        <f t="shared" si="8"/>
        <v>9211311.0099999979</v>
      </c>
      <c r="H74" s="73"/>
      <c r="I74" s="40"/>
      <c r="J74" s="67"/>
      <c r="K74" s="11">
        <f t="shared" si="4"/>
        <v>0</v>
      </c>
      <c r="L74" s="2">
        <f t="shared" si="5"/>
        <v>0</v>
      </c>
      <c r="M74" s="150">
        <f t="shared" si="6"/>
        <v>0</v>
      </c>
    </row>
    <row r="75" spans="1:13" x14ac:dyDescent="0.25">
      <c r="A75" s="10"/>
      <c r="B75" s="22"/>
      <c r="C75" s="1"/>
      <c r="D75" s="1"/>
      <c r="E75" s="11"/>
      <c r="F75" s="11"/>
      <c r="G75" s="2">
        <f t="shared" si="8"/>
        <v>9211311.0099999979</v>
      </c>
      <c r="H75" s="73"/>
      <c r="I75" s="40"/>
      <c r="J75" s="67"/>
      <c r="K75" s="11">
        <f t="shared" si="4"/>
        <v>0</v>
      </c>
      <c r="L75" s="2">
        <f t="shared" si="5"/>
        <v>0</v>
      </c>
      <c r="M75" s="150">
        <f t="shared" si="6"/>
        <v>0</v>
      </c>
    </row>
    <row r="76" spans="1:13" x14ac:dyDescent="0.25">
      <c r="A76" s="10"/>
      <c r="B76" s="22"/>
      <c r="C76" s="1"/>
      <c r="D76" s="1"/>
      <c r="E76" s="11"/>
      <c r="F76" s="11"/>
      <c r="G76" s="2">
        <f t="shared" si="8"/>
        <v>9211311.0099999979</v>
      </c>
      <c r="H76" s="73"/>
      <c r="I76" s="40"/>
      <c r="J76" s="67"/>
      <c r="K76" s="11">
        <f t="shared" si="4"/>
        <v>0</v>
      </c>
      <c r="L76" s="2">
        <f t="shared" si="5"/>
        <v>0</v>
      </c>
      <c r="M76" s="150">
        <f t="shared" si="6"/>
        <v>0</v>
      </c>
    </row>
    <row r="77" spans="1:13" x14ac:dyDescent="0.25">
      <c r="A77" s="10"/>
      <c r="B77" s="22"/>
      <c r="C77" s="1"/>
      <c r="D77" s="1"/>
      <c r="E77" s="11"/>
      <c r="F77" s="11"/>
      <c r="G77" s="2">
        <f t="shared" si="8"/>
        <v>9211311.0099999979</v>
      </c>
      <c r="H77" s="73"/>
      <c r="I77" s="40"/>
      <c r="J77" s="67"/>
      <c r="K77" s="11">
        <f t="shared" si="4"/>
        <v>0</v>
      </c>
      <c r="L77" s="2">
        <f t="shared" si="5"/>
        <v>0</v>
      </c>
      <c r="M77" s="150">
        <f t="shared" si="6"/>
        <v>0</v>
      </c>
    </row>
    <row r="78" spans="1:13" x14ac:dyDescent="0.25">
      <c r="A78" s="10"/>
      <c r="B78" s="22"/>
      <c r="C78" s="1"/>
      <c r="D78" s="1"/>
      <c r="E78" s="11"/>
      <c r="F78" s="11"/>
      <c r="G78" s="2">
        <f t="shared" si="8"/>
        <v>9211311.0099999979</v>
      </c>
      <c r="H78" s="73"/>
      <c r="I78" s="40"/>
      <c r="J78" s="67"/>
      <c r="K78" s="11">
        <f t="shared" si="4"/>
        <v>0</v>
      </c>
      <c r="L78" s="2">
        <f t="shared" si="5"/>
        <v>0</v>
      </c>
      <c r="M78" s="150">
        <f t="shared" si="6"/>
        <v>0</v>
      </c>
    </row>
    <row r="79" spans="1:13" x14ac:dyDescent="0.25">
      <c r="A79" s="10"/>
      <c r="B79" s="22"/>
      <c r="C79" s="1"/>
      <c r="D79" s="1"/>
      <c r="E79" s="11"/>
      <c r="F79" s="11"/>
      <c r="G79" s="2">
        <f t="shared" si="8"/>
        <v>9211311.0099999979</v>
      </c>
      <c r="H79" s="73"/>
      <c r="I79" s="40"/>
      <c r="J79" s="67"/>
      <c r="K79" s="11">
        <f t="shared" si="4"/>
        <v>0</v>
      </c>
      <c r="L79" s="2">
        <f t="shared" si="5"/>
        <v>0</v>
      </c>
      <c r="M79" s="150">
        <f t="shared" si="6"/>
        <v>0</v>
      </c>
    </row>
    <row r="80" spans="1:13" x14ac:dyDescent="0.25">
      <c r="A80" s="10"/>
      <c r="B80" s="22"/>
      <c r="C80" s="1"/>
      <c r="D80" s="1"/>
      <c r="E80" s="11"/>
      <c r="F80" s="11"/>
      <c r="G80" s="2">
        <f t="shared" si="8"/>
        <v>9211311.0099999979</v>
      </c>
      <c r="H80" s="73"/>
      <c r="I80" s="40"/>
      <c r="J80" s="67"/>
      <c r="K80" s="11">
        <f t="shared" si="4"/>
        <v>0</v>
      </c>
      <c r="L80" s="2">
        <f t="shared" si="5"/>
        <v>0</v>
      </c>
      <c r="M80" s="150">
        <f t="shared" si="6"/>
        <v>0</v>
      </c>
    </row>
    <row r="81" spans="13:13" x14ac:dyDescent="0.25">
      <c r="M81" s="149"/>
    </row>
    <row r="82" spans="13:13" x14ac:dyDescent="0.25">
      <c r="M82" s="149"/>
    </row>
    <row r="83" spans="13:13" x14ac:dyDescent="0.25">
      <c r="M83" s="149"/>
    </row>
    <row r="84" spans="13:13" x14ac:dyDescent="0.25">
      <c r="M84" s="149"/>
    </row>
    <row r="85" spans="13:13" x14ac:dyDescent="0.25">
      <c r="M85" s="149"/>
    </row>
    <row r="86" spans="13:13" x14ac:dyDescent="0.25">
      <c r="M86" s="149"/>
    </row>
    <row r="87" spans="13:13" x14ac:dyDescent="0.25">
      <c r="M87" s="149"/>
    </row>
    <row r="88" spans="13:13" x14ac:dyDescent="0.25">
      <c r="M88" s="149"/>
    </row>
    <row r="89" spans="13:13" x14ac:dyDescent="0.25">
      <c r="M89" s="149"/>
    </row>
    <row r="90" spans="13:13" x14ac:dyDescent="0.25">
      <c r="M90" s="149"/>
    </row>
    <row r="91" spans="13:13" x14ac:dyDescent="0.25">
      <c r="M91" s="149"/>
    </row>
    <row r="92" spans="13:13" x14ac:dyDescent="0.25">
      <c r="M92" s="149"/>
    </row>
    <row r="93" spans="13:13" x14ac:dyDescent="0.25">
      <c r="M93" s="149"/>
    </row>
    <row r="94" spans="13:13" x14ac:dyDescent="0.25">
      <c r="M94" s="149"/>
    </row>
    <row r="95" spans="13:13" x14ac:dyDescent="0.25">
      <c r="M95" s="149"/>
    </row>
    <row r="96" spans="13:13" x14ac:dyDescent="0.25">
      <c r="M96" s="149"/>
    </row>
    <row r="97" spans="13:13" x14ac:dyDescent="0.25">
      <c r="M97" s="149"/>
    </row>
    <row r="98" spans="13:13" x14ac:dyDescent="0.25">
      <c r="M98" s="149"/>
    </row>
    <row r="99" spans="13:13" x14ac:dyDescent="0.25">
      <c r="M99" s="149"/>
    </row>
    <row r="100" spans="13:13" x14ac:dyDescent="0.25">
      <c r="M100" s="149"/>
    </row>
    <row r="101" spans="13:13" x14ac:dyDescent="0.25">
      <c r="M101" s="149"/>
    </row>
    <row r="102" spans="13:13" x14ac:dyDescent="0.25">
      <c r="M102" s="149"/>
    </row>
    <row r="103" spans="13:13" x14ac:dyDescent="0.25">
      <c r="M103" s="149"/>
    </row>
    <row r="104" spans="13:13" x14ac:dyDescent="0.25">
      <c r="M104" s="149"/>
    </row>
    <row r="105" spans="13:13" x14ac:dyDescent="0.25">
      <c r="M105" s="149"/>
    </row>
    <row r="106" spans="13:13" x14ac:dyDescent="0.25">
      <c r="M106" s="149"/>
    </row>
    <row r="107" spans="13:13" x14ac:dyDescent="0.25">
      <c r="M107" s="149"/>
    </row>
    <row r="108" spans="13:13" x14ac:dyDescent="0.25">
      <c r="M108" s="149"/>
    </row>
    <row r="109" spans="13:13" x14ac:dyDescent="0.25">
      <c r="M109" s="149"/>
    </row>
    <row r="110" spans="13:13" x14ac:dyDescent="0.25">
      <c r="M110" s="149"/>
    </row>
    <row r="111" spans="13:13" x14ac:dyDescent="0.25">
      <c r="M111" s="149"/>
    </row>
    <row r="112" spans="13:13" x14ac:dyDescent="0.25">
      <c r="M112" s="149"/>
    </row>
    <row r="113" spans="13:13" x14ac:dyDescent="0.25">
      <c r="M113" s="149"/>
    </row>
    <row r="114" spans="13:13" x14ac:dyDescent="0.25">
      <c r="M114" s="149"/>
    </row>
    <row r="115" spans="13:13" x14ac:dyDescent="0.25">
      <c r="M115" s="149"/>
    </row>
    <row r="116" spans="13:13" x14ac:dyDescent="0.25">
      <c r="M116" s="149"/>
    </row>
    <row r="117" spans="13:13" x14ac:dyDescent="0.25">
      <c r="M117" s="149"/>
    </row>
  </sheetData>
  <dataValidations count="1">
    <dataValidation type="list" allowBlank="1" showInputMessage="1" showErrorMessage="1" sqref="C5:C80" xr:uid="{F82D67E6-DA35-4B7E-ACE6-ED4FD4213A72}">
      <formula1>OPERACION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A1:R112"/>
  <sheetViews>
    <sheetView workbookViewId="0">
      <selection activeCell="I82" sqref="I82"/>
    </sheetView>
  </sheetViews>
  <sheetFormatPr baseColWidth="10" defaultRowHeight="15" x14ac:dyDescent="0.25"/>
  <cols>
    <col min="2" max="2" width="12.7109375" bestFit="1" customWidth="1"/>
    <col min="3" max="3" width="16.140625" customWidth="1"/>
    <col min="4" max="4" width="25.28515625" customWidth="1"/>
    <col min="5" max="6" width="12.7109375" bestFit="1" customWidth="1"/>
    <col min="7" max="7" width="13.5703125" customWidth="1"/>
    <col min="8" max="9" width="12.5703125" bestFit="1" customWidth="1"/>
    <col min="10" max="10" width="16" customWidth="1"/>
    <col min="12" max="12" width="13.140625" customWidth="1"/>
    <col min="13" max="13" width="15" style="78" customWidth="1"/>
  </cols>
  <sheetData>
    <row r="1" spans="1:18" x14ac:dyDescent="0.25">
      <c r="A1" s="29">
        <v>4241815693</v>
      </c>
    </row>
    <row r="2" spans="1:18" x14ac:dyDescent="0.25">
      <c r="A2" s="4" t="s">
        <v>3</v>
      </c>
      <c r="B2" s="20">
        <v>16816656.039999999</v>
      </c>
      <c r="C2" s="78" t="s">
        <v>110</v>
      </c>
      <c r="E2" s="26" t="s">
        <v>9</v>
      </c>
      <c r="F2" s="27" t="s">
        <v>10</v>
      </c>
      <c r="G2" s="28" t="s">
        <v>13</v>
      </c>
      <c r="H2" s="28" t="s">
        <v>4</v>
      </c>
      <c r="I2" s="27" t="s">
        <v>8</v>
      </c>
      <c r="J2" s="27" t="s">
        <v>19</v>
      </c>
      <c r="K2" s="30" t="s">
        <v>12</v>
      </c>
      <c r="L2" s="24"/>
      <c r="M2" s="145"/>
    </row>
    <row r="3" spans="1:18" x14ac:dyDescent="0.25">
      <c r="A3" s="4" t="s">
        <v>7</v>
      </c>
      <c r="B3" s="21">
        <v>0</v>
      </c>
      <c r="C3" s="5"/>
      <c r="D3" s="5"/>
      <c r="E3" s="3">
        <f>SUM(E5:E80)</f>
        <v>56438126.030000001</v>
      </c>
      <c r="F3" s="3">
        <f>SUM(F5:F80)</f>
        <v>52490000</v>
      </c>
      <c r="G3" s="3">
        <f>B2+E3-F3</f>
        <v>20764782.069999993</v>
      </c>
      <c r="H3" s="15">
        <f>SUM(L5:L80)</f>
        <v>4943000</v>
      </c>
      <c r="I3" s="25">
        <f>SUM(H5:H80)</f>
        <v>15010000</v>
      </c>
      <c r="J3" s="25">
        <f>SUM(I5:I80)</f>
        <v>41763000</v>
      </c>
      <c r="K3" s="25">
        <f>SUM(J4:J80)</f>
        <v>660000</v>
      </c>
      <c r="L3" s="13"/>
    </row>
    <row r="4" spans="1:18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44" t="s">
        <v>4</v>
      </c>
      <c r="M4" s="146" t="s">
        <v>64</v>
      </c>
    </row>
    <row r="5" spans="1:18" x14ac:dyDescent="0.25">
      <c r="A5" s="34">
        <v>44017</v>
      </c>
      <c r="B5" s="35"/>
      <c r="C5" s="36" t="s">
        <v>36</v>
      </c>
      <c r="D5" s="36"/>
      <c r="E5" s="37"/>
      <c r="F5" s="37">
        <v>360000</v>
      </c>
      <c r="G5" s="38">
        <f>B2+E5-F5</f>
        <v>16456656.039999999</v>
      </c>
      <c r="H5" s="72">
        <v>72000</v>
      </c>
      <c r="I5" s="72">
        <v>360000</v>
      </c>
      <c r="J5" s="76"/>
      <c r="K5" s="37">
        <f>H5+I5-J5</f>
        <v>432000</v>
      </c>
      <c r="L5" s="140">
        <f>H5+I5+J5-F5</f>
        <v>72000</v>
      </c>
      <c r="M5" s="147">
        <f>F5*0.2</f>
        <v>72000</v>
      </c>
      <c r="N5" s="59"/>
      <c r="O5" s="59"/>
      <c r="P5" s="59"/>
      <c r="Q5" s="59"/>
      <c r="R5" s="59"/>
    </row>
    <row r="6" spans="1:18" x14ac:dyDescent="0.25">
      <c r="A6" s="34">
        <v>44018</v>
      </c>
      <c r="B6" s="35"/>
      <c r="C6" s="36" t="s">
        <v>36</v>
      </c>
      <c r="D6" s="36"/>
      <c r="E6" s="37"/>
      <c r="F6" s="37">
        <v>300000</v>
      </c>
      <c r="G6" s="38">
        <f>G5+E6-F6</f>
        <v>16156656.039999999</v>
      </c>
      <c r="H6" s="72">
        <v>24000</v>
      </c>
      <c r="I6" s="72">
        <v>336000</v>
      </c>
      <c r="J6" s="76"/>
      <c r="K6" s="37">
        <f t="shared" ref="K6:K69" si="0">H6+I6-J6</f>
        <v>360000</v>
      </c>
      <c r="L6" s="38">
        <f t="shared" ref="L6:L69" si="1">H6+I6+J6-F6</f>
        <v>60000</v>
      </c>
      <c r="M6" s="147">
        <f t="shared" ref="M6:M69" si="2">F6*0.2</f>
        <v>60000</v>
      </c>
      <c r="N6" s="59"/>
      <c r="O6" s="59"/>
      <c r="P6" s="59"/>
      <c r="Q6" s="59"/>
      <c r="R6" s="59"/>
    </row>
    <row r="7" spans="1:18" x14ac:dyDescent="0.25">
      <c r="A7" s="34">
        <v>44019</v>
      </c>
      <c r="B7" s="35"/>
      <c r="C7" s="36" t="s">
        <v>36</v>
      </c>
      <c r="D7" s="36" t="s">
        <v>100</v>
      </c>
      <c r="E7" s="37"/>
      <c r="F7" s="37">
        <v>320000</v>
      </c>
      <c r="G7" s="38">
        <f t="shared" ref="G7:G70" si="3">G6+E7-F7</f>
        <v>15836656.039999999</v>
      </c>
      <c r="H7" s="72">
        <v>120000</v>
      </c>
      <c r="I7" s="72">
        <v>264000</v>
      </c>
      <c r="J7" s="76"/>
      <c r="K7" s="37">
        <f t="shared" si="0"/>
        <v>384000</v>
      </c>
      <c r="L7" s="38">
        <f t="shared" si="1"/>
        <v>64000</v>
      </c>
      <c r="M7" s="147">
        <f t="shared" si="2"/>
        <v>64000</v>
      </c>
      <c r="N7" s="59"/>
      <c r="O7" s="59"/>
      <c r="P7" s="59"/>
      <c r="Q7" s="59"/>
      <c r="R7" s="59"/>
    </row>
    <row r="8" spans="1:18" x14ac:dyDescent="0.25">
      <c r="A8" s="34">
        <v>44020</v>
      </c>
      <c r="B8" s="35"/>
      <c r="C8" s="36" t="s">
        <v>36</v>
      </c>
      <c r="D8" s="36" t="s">
        <v>100</v>
      </c>
      <c r="E8" s="37"/>
      <c r="F8" s="37">
        <v>540000</v>
      </c>
      <c r="G8" s="38">
        <f t="shared" si="3"/>
        <v>15296656.039999999</v>
      </c>
      <c r="H8" s="72">
        <v>336000</v>
      </c>
      <c r="I8" s="72">
        <v>312000</v>
      </c>
      <c r="J8" s="76"/>
      <c r="K8" s="37">
        <f t="shared" si="0"/>
        <v>648000</v>
      </c>
      <c r="L8" s="38">
        <f t="shared" si="1"/>
        <v>108000</v>
      </c>
      <c r="M8" s="147">
        <f t="shared" si="2"/>
        <v>108000</v>
      </c>
      <c r="N8" s="59"/>
      <c r="O8" s="59"/>
      <c r="P8" s="59"/>
      <c r="Q8" s="59"/>
      <c r="R8" s="59"/>
    </row>
    <row r="9" spans="1:18" x14ac:dyDescent="0.25">
      <c r="A9" s="34">
        <v>44021</v>
      </c>
      <c r="B9" s="35"/>
      <c r="C9" s="36" t="s">
        <v>36</v>
      </c>
      <c r="D9" s="36" t="s">
        <v>104</v>
      </c>
      <c r="E9" s="37"/>
      <c r="F9" s="37">
        <v>540000</v>
      </c>
      <c r="G9" s="38">
        <f t="shared" si="3"/>
        <v>14756656.039999999</v>
      </c>
      <c r="H9" s="72"/>
      <c r="I9" s="72">
        <v>648000</v>
      </c>
      <c r="J9" s="76"/>
      <c r="K9" s="37">
        <f t="shared" si="0"/>
        <v>648000</v>
      </c>
      <c r="L9" s="38">
        <f t="shared" si="1"/>
        <v>108000</v>
      </c>
      <c r="M9" s="147">
        <f t="shared" si="2"/>
        <v>108000</v>
      </c>
      <c r="N9" s="59"/>
      <c r="O9" s="59"/>
      <c r="P9" s="59"/>
      <c r="Q9" s="59"/>
      <c r="R9" s="59"/>
    </row>
    <row r="10" spans="1:18" x14ac:dyDescent="0.25">
      <c r="A10" s="34">
        <v>44022</v>
      </c>
      <c r="B10" s="35"/>
      <c r="C10" s="36" t="s">
        <v>36</v>
      </c>
      <c r="D10" s="36" t="s">
        <v>104</v>
      </c>
      <c r="E10" s="37"/>
      <c r="F10" s="37"/>
      <c r="G10" s="38">
        <f t="shared" si="3"/>
        <v>14756656.039999999</v>
      </c>
      <c r="H10" s="72"/>
      <c r="I10" s="72">
        <v>24000</v>
      </c>
      <c r="J10" s="76"/>
      <c r="K10" s="37">
        <f t="shared" si="0"/>
        <v>24000</v>
      </c>
      <c r="L10" s="38">
        <f t="shared" si="1"/>
        <v>24000</v>
      </c>
      <c r="M10" s="147">
        <f t="shared" si="2"/>
        <v>0</v>
      </c>
      <c r="N10" s="59"/>
      <c r="O10" s="59"/>
      <c r="P10" s="59"/>
      <c r="Q10" s="59"/>
      <c r="R10" s="59"/>
    </row>
    <row r="11" spans="1:18" x14ac:dyDescent="0.25">
      <c r="A11" s="34">
        <v>44023</v>
      </c>
      <c r="B11" s="35"/>
      <c r="C11" s="36" t="s">
        <v>36</v>
      </c>
      <c r="D11" s="36" t="s">
        <v>99</v>
      </c>
      <c r="E11" s="37"/>
      <c r="F11" s="37">
        <v>340000</v>
      </c>
      <c r="G11" s="38">
        <f>G10+E11-F11</f>
        <v>14416656.039999999</v>
      </c>
      <c r="H11" s="72">
        <v>24000</v>
      </c>
      <c r="I11" s="53">
        <v>360000</v>
      </c>
      <c r="J11" s="67"/>
      <c r="K11" s="37">
        <f t="shared" si="0"/>
        <v>384000</v>
      </c>
      <c r="L11" s="38">
        <f t="shared" si="1"/>
        <v>44000</v>
      </c>
      <c r="M11" s="147">
        <f t="shared" si="2"/>
        <v>68000</v>
      </c>
      <c r="N11" s="59"/>
      <c r="O11" s="59"/>
      <c r="P11" s="59"/>
      <c r="Q11" s="59"/>
      <c r="R11" s="59"/>
    </row>
    <row r="12" spans="1:18" x14ac:dyDescent="0.25">
      <c r="A12" s="34">
        <v>44024</v>
      </c>
      <c r="B12" s="35"/>
      <c r="C12" s="36" t="s">
        <v>36</v>
      </c>
      <c r="D12" s="36" t="s">
        <v>106</v>
      </c>
      <c r="E12" s="37"/>
      <c r="F12" s="37">
        <v>240000</v>
      </c>
      <c r="G12" s="38">
        <f t="shared" si="3"/>
        <v>14176656.039999999</v>
      </c>
      <c r="H12" s="72">
        <v>216000</v>
      </c>
      <c r="I12" s="53">
        <v>72000</v>
      </c>
      <c r="J12" s="67"/>
      <c r="K12" s="37">
        <f t="shared" si="0"/>
        <v>288000</v>
      </c>
      <c r="L12" s="38">
        <f t="shared" si="1"/>
        <v>48000</v>
      </c>
      <c r="M12" s="147">
        <f t="shared" si="2"/>
        <v>48000</v>
      </c>
      <c r="N12" s="59"/>
      <c r="O12" s="59"/>
      <c r="P12" s="59"/>
      <c r="Q12" s="59"/>
      <c r="R12" s="59"/>
    </row>
    <row r="13" spans="1:18" x14ac:dyDescent="0.25">
      <c r="A13" s="34">
        <v>44025</v>
      </c>
      <c r="B13" s="35"/>
      <c r="C13" s="36" t="s">
        <v>36</v>
      </c>
      <c r="D13" s="36" t="s">
        <v>99</v>
      </c>
      <c r="E13" s="37"/>
      <c r="F13" s="37">
        <v>340000</v>
      </c>
      <c r="G13" s="38">
        <f t="shared" si="3"/>
        <v>13836656.039999999</v>
      </c>
      <c r="H13" s="72">
        <v>72500</v>
      </c>
      <c r="I13" s="53">
        <v>336000</v>
      </c>
      <c r="J13" s="67"/>
      <c r="K13" s="37">
        <f t="shared" si="0"/>
        <v>408500</v>
      </c>
      <c r="L13" s="38">
        <f t="shared" si="1"/>
        <v>68500</v>
      </c>
      <c r="M13" s="147">
        <f t="shared" si="2"/>
        <v>68000</v>
      </c>
      <c r="N13" s="59"/>
      <c r="O13" s="59"/>
      <c r="P13" s="59"/>
      <c r="Q13" s="59"/>
      <c r="R13" s="59"/>
    </row>
    <row r="14" spans="1:18" x14ac:dyDescent="0.25">
      <c r="A14" s="34">
        <v>44026</v>
      </c>
      <c r="B14" s="35"/>
      <c r="C14" s="36" t="s">
        <v>35</v>
      </c>
      <c r="D14" s="36"/>
      <c r="E14" s="11">
        <v>4180602</v>
      </c>
      <c r="F14" s="37"/>
      <c r="G14" s="38">
        <f t="shared" si="3"/>
        <v>18017258.039999999</v>
      </c>
      <c r="H14" s="72">
        <v>0</v>
      </c>
      <c r="I14" s="53">
        <v>0</v>
      </c>
      <c r="J14" s="67"/>
      <c r="K14" s="37">
        <f t="shared" si="0"/>
        <v>0</v>
      </c>
      <c r="L14" s="38">
        <f t="shared" si="1"/>
        <v>0</v>
      </c>
      <c r="M14" s="147">
        <f t="shared" si="2"/>
        <v>0</v>
      </c>
      <c r="N14" s="59"/>
      <c r="O14" s="59"/>
      <c r="P14" s="59"/>
      <c r="Q14" s="59"/>
      <c r="R14" s="59"/>
    </row>
    <row r="15" spans="1:18" x14ac:dyDescent="0.25">
      <c r="A15" s="10">
        <v>44026</v>
      </c>
      <c r="B15" s="22"/>
      <c r="C15" s="1" t="s">
        <v>36</v>
      </c>
      <c r="D15" s="1"/>
      <c r="E15" s="11"/>
      <c r="F15" s="11">
        <v>220000</v>
      </c>
      <c r="G15" s="2">
        <f t="shared" si="3"/>
        <v>17797258.039999999</v>
      </c>
      <c r="H15" s="73">
        <v>168000</v>
      </c>
      <c r="I15" s="40">
        <v>96000</v>
      </c>
      <c r="J15" s="67"/>
      <c r="K15" s="11">
        <f t="shared" si="0"/>
        <v>264000</v>
      </c>
      <c r="L15" s="2">
        <f t="shared" si="1"/>
        <v>44000</v>
      </c>
      <c r="M15" s="147">
        <f t="shared" si="2"/>
        <v>44000</v>
      </c>
    </row>
    <row r="16" spans="1:18" x14ac:dyDescent="0.25">
      <c r="A16" s="10">
        <v>44027</v>
      </c>
      <c r="B16" s="22"/>
      <c r="C16" s="1" t="s">
        <v>36</v>
      </c>
      <c r="D16" s="1" t="s">
        <v>117</v>
      </c>
      <c r="E16" s="11"/>
      <c r="F16" s="11">
        <v>340000</v>
      </c>
      <c r="G16" s="2">
        <f t="shared" si="3"/>
        <v>17457258.039999999</v>
      </c>
      <c r="H16" s="73">
        <v>100000</v>
      </c>
      <c r="I16" s="40">
        <v>312000</v>
      </c>
      <c r="J16" s="67"/>
      <c r="K16" s="11">
        <f t="shared" si="0"/>
        <v>412000</v>
      </c>
      <c r="L16" s="2">
        <f t="shared" si="1"/>
        <v>72000</v>
      </c>
      <c r="M16" s="147">
        <f t="shared" si="2"/>
        <v>68000</v>
      </c>
    </row>
    <row r="17" spans="1:14" x14ac:dyDescent="0.25">
      <c r="A17" s="10">
        <v>44028</v>
      </c>
      <c r="B17" s="22"/>
      <c r="C17" s="1" t="s">
        <v>35</v>
      </c>
      <c r="D17" s="1"/>
      <c r="E17" s="11">
        <v>10451504</v>
      </c>
      <c r="F17" s="11"/>
      <c r="G17" s="2">
        <f>G16+E17-F17</f>
        <v>27908762.039999999</v>
      </c>
      <c r="H17" s="73"/>
      <c r="I17" s="40"/>
      <c r="J17" s="67"/>
      <c r="K17" s="11">
        <f t="shared" si="0"/>
        <v>0</v>
      </c>
      <c r="L17" s="2">
        <f>H17+I17+J17-F17</f>
        <v>0</v>
      </c>
      <c r="M17" s="147">
        <f>F17*0.2</f>
        <v>0</v>
      </c>
    </row>
    <row r="18" spans="1:14" x14ac:dyDescent="0.25">
      <c r="A18" s="10">
        <v>44028</v>
      </c>
      <c r="B18" s="22"/>
      <c r="C18" s="1" t="s">
        <v>36</v>
      </c>
      <c r="D18" s="1" t="s">
        <v>117</v>
      </c>
      <c r="E18" s="11"/>
      <c r="F18" s="11">
        <v>740000</v>
      </c>
      <c r="G18" s="2">
        <f>G17+E18-F18</f>
        <v>27168762.039999999</v>
      </c>
      <c r="H18" s="73">
        <v>168000</v>
      </c>
      <c r="I18" s="40">
        <v>696000</v>
      </c>
      <c r="J18" s="67"/>
      <c r="K18" s="11">
        <f t="shared" si="0"/>
        <v>864000</v>
      </c>
      <c r="L18" s="2">
        <f>H18+I18+J18-F18</f>
        <v>124000</v>
      </c>
      <c r="M18" s="147">
        <f>F18*0.2</f>
        <v>148000</v>
      </c>
      <c r="N18" t="s">
        <v>120</v>
      </c>
    </row>
    <row r="19" spans="1:14" x14ac:dyDescent="0.25">
      <c r="A19" s="10">
        <v>44029</v>
      </c>
      <c r="B19" s="22"/>
      <c r="C19" s="1" t="s">
        <v>36</v>
      </c>
      <c r="D19" s="1" t="s">
        <v>117</v>
      </c>
      <c r="E19" s="11"/>
      <c r="F19" s="11">
        <v>1380000</v>
      </c>
      <c r="G19" s="2">
        <f t="shared" si="3"/>
        <v>25788762.039999999</v>
      </c>
      <c r="H19" s="73">
        <v>241000</v>
      </c>
      <c r="I19" s="40">
        <v>1416000</v>
      </c>
      <c r="J19" s="67"/>
      <c r="K19" s="11">
        <f t="shared" si="0"/>
        <v>1657000</v>
      </c>
      <c r="L19" s="2">
        <f t="shared" si="1"/>
        <v>277000</v>
      </c>
      <c r="M19" s="147">
        <f t="shared" si="2"/>
        <v>276000</v>
      </c>
    </row>
    <row r="20" spans="1:14" x14ac:dyDescent="0.25">
      <c r="A20" s="10">
        <v>44030</v>
      </c>
      <c r="B20" s="22"/>
      <c r="C20" s="1" t="s">
        <v>36</v>
      </c>
      <c r="D20" s="1" t="s">
        <v>100</v>
      </c>
      <c r="E20" s="11"/>
      <c r="F20" s="11">
        <v>180000</v>
      </c>
      <c r="G20" s="2">
        <f t="shared" si="3"/>
        <v>25608762.039999999</v>
      </c>
      <c r="H20" s="73"/>
      <c r="I20" s="40">
        <v>216000</v>
      </c>
      <c r="J20" s="67"/>
      <c r="K20" s="11">
        <f t="shared" si="0"/>
        <v>216000</v>
      </c>
      <c r="L20" s="2">
        <f t="shared" si="1"/>
        <v>36000</v>
      </c>
      <c r="M20" s="147">
        <f t="shared" si="2"/>
        <v>36000</v>
      </c>
    </row>
    <row r="21" spans="1:14" x14ac:dyDescent="0.25">
      <c r="A21" s="10">
        <v>44057</v>
      </c>
      <c r="B21" s="22"/>
      <c r="C21" s="1" t="s">
        <v>35</v>
      </c>
      <c r="D21" s="1"/>
      <c r="E21" s="11">
        <v>20903010.030000001</v>
      </c>
      <c r="F21" s="11"/>
      <c r="G21" s="2">
        <f t="shared" si="3"/>
        <v>46511772.07</v>
      </c>
      <c r="H21" s="73"/>
      <c r="I21" s="40"/>
      <c r="J21" s="67"/>
      <c r="K21" s="11">
        <f t="shared" si="0"/>
        <v>0</v>
      </c>
      <c r="L21" s="2">
        <f t="shared" si="1"/>
        <v>0</v>
      </c>
      <c r="M21" s="147">
        <f t="shared" si="2"/>
        <v>0</v>
      </c>
    </row>
    <row r="22" spans="1:14" x14ac:dyDescent="0.25">
      <c r="A22" s="10">
        <v>44057</v>
      </c>
      <c r="B22" s="22"/>
      <c r="C22" s="1" t="s">
        <v>36</v>
      </c>
      <c r="D22" s="1" t="s">
        <v>171</v>
      </c>
      <c r="E22" s="11"/>
      <c r="F22" s="11">
        <v>200000</v>
      </c>
      <c r="G22" s="2">
        <f t="shared" si="3"/>
        <v>46311772.07</v>
      </c>
      <c r="H22" s="73"/>
      <c r="I22" s="40">
        <v>240000</v>
      </c>
      <c r="J22" s="67"/>
      <c r="K22" s="11">
        <f t="shared" si="0"/>
        <v>240000</v>
      </c>
      <c r="L22" s="2">
        <f t="shared" si="1"/>
        <v>40000</v>
      </c>
      <c r="M22" s="147">
        <f t="shared" si="2"/>
        <v>40000</v>
      </c>
    </row>
    <row r="23" spans="1:14" x14ac:dyDescent="0.25">
      <c r="A23" s="10">
        <v>44057</v>
      </c>
      <c r="B23" s="22"/>
      <c r="C23" s="1" t="s">
        <v>36</v>
      </c>
      <c r="D23" s="1" t="s">
        <v>172</v>
      </c>
      <c r="E23" s="11"/>
      <c r="F23" s="11">
        <v>300000</v>
      </c>
      <c r="G23" s="2">
        <f t="shared" si="3"/>
        <v>46011772.07</v>
      </c>
      <c r="H23" s="73">
        <v>20000</v>
      </c>
      <c r="I23" s="40">
        <v>340000</v>
      </c>
      <c r="J23" s="67"/>
      <c r="K23" s="11">
        <f t="shared" si="0"/>
        <v>360000</v>
      </c>
      <c r="L23" s="2">
        <f t="shared" si="1"/>
        <v>60000</v>
      </c>
      <c r="M23" s="147">
        <f t="shared" si="2"/>
        <v>60000</v>
      </c>
    </row>
    <row r="24" spans="1:14" x14ac:dyDescent="0.25">
      <c r="A24" s="10">
        <v>44058</v>
      </c>
      <c r="B24" s="22"/>
      <c r="C24" s="1" t="s">
        <v>36</v>
      </c>
      <c r="D24" s="1" t="s">
        <v>176</v>
      </c>
      <c r="E24" s="11"/>
      <c r="F24" s="11">
        <v>1250000</v>
      </c>
      <c r="G24" s="2">
        <f t="shared" si="3"/>
        <v>44761772.07</v>
      </c>
      <c r="H24" s="73"/>
      <c r="I24" s="40">
        <v>1500000</v>
      </c>
      <c r="J24" s="67"/>
      <c r="K24" s="11">
        <f t="shared" si="0"/>
        <v>1500000</v>
      </c>
      <c r="L24" s="2">
        <f t="shared" si="1"/>
        <v>250000</v>
      </c>
      <c r="M24" s="147">
        <f t="shared" si="2"/>
        <v>250000</v>
      </c>
    </row>
    <row r="25" spans="1:14" x14ac:dyDescent="0.25">
      <c r="A25" s="10">
        <v>44060</v>
      </c>
      <c r="B25" s="22"/>
      <c r="C25" s="1" t="s">
        <v>36</v>
      </c>
      <c r="D25" s="1"/>
      <c r="E25" s="11"/>
      <c r="F25" s="11">
        <v>2000000</v>
      </c>
      <c r="G25" s="2">
        <f t="shared" si="3"/>
        <v>42761772.07</v>
      </c>
      <c r="H25" s="73">
        <v>590000</v>
      </c>
      <c r="I25" s="40">
        <v>1815000</v>
      </c>
      <c r="J25" s="67"/>
      <c r="K25" s="11">
        <f t="shared" si="0"/>
        <v>2405000</v>
      </c>
      <c r="L25" s="2">
        <f t="shared" si="1"/>
        <v>405000</v>
      </c>
      <c r="M25" s="147">
        <f t="shared" si="2"/>
        <v>400000</v>
      </c>
    </row>
    <row r="26" spans="1:14" x14ac:dyDescent="0.25">
      <c r="A26" s="10">
        <v>44061</v>
      </c>
      <c r="B26" s="22"/>
      <c r="C26" s="1" t="s">
        <v>36</v>
      </c>
      <c r="D26" s="1" t="s">
        <v>178</v>
      </c>
      <c r="E26" s="11"/>
      <c r="F26" s="11">
        <v>650000</v>
      </c>
      <c r="G26" s="2">
        <f t="shared" si="3"/>
        <v>42111772.07</v>
      </c>
      <c r="H26" s="73">
        <v>360000</v>
      </c>
      <c r="I26" s="40">
        <v>420000</v>
      </c>
      <c r="J26" s="67"/>
      <c r="K26" s="11">
        <f t="shared" si="0"/>
        <v>780000</v>
      </c>
      <c r="L26" s="2">
        <f t="shared" si="1"/>
        <v>130000</v>
      </c>
      <c r="M26" s="147">
        <f t="shared" si="2"/>
        <v>130000</v>
      </c>
    </row>
    <row r="27" spans="1:14" x14ac:dyDescent="0.25">
      <c r="A27" s="10">
        <v>44062</v>
      </c>
      <c r="B27" s="22"/>
      <c r="C27" s="1" t="s">
        <v>36</v>
      </c>
      <c r="D27" s="1" t="s">
        <v>181</v>
      </c>
      <c r="E27" s="11"/>
      <c r="F27" s="11">
        <v>200000</v>
      </c>
      <c r="G27" s="2">
        <f t="shared" si="3"/>
        <v>41911772.07</v>
      </c>
      <c r="H27" s="73"/>
      <c r="I27" s="40">
        <v>240000</v>
      </c>
      <c r="J27" s="67"/>
      <c r="K27" s="11">
        <f t="shared" si="0"/>
        <v>240000</v>
      </c>
      <c r="L27" s="2">
        <f t="shared" si="1"/>
        <v>40000</v>
      </c>
      <c r="M27" s="147">
        <f t="shared" si="2"/>
        <v>40000</v>
      </c>
    </row>
    <row r="28" spans="1:14" x14ac:dyDescent="0.25">
      <c r="A28" s="10">
        <v>44064</v>
      </c>
      <c r="B28" s="22"/>
      <c r="C28" s="1" t="s">
        <v>36</v>
      </c>
      <c r="D28" s="1" t="s">
        <v>186</v>
      </c>
      <c r="E28" s="11"/>
      <c r="F28" s="11">
        <v>350000</v>
      </c>
      <c r="G28" s="2">
        <f t="shared" si="3"/>
        <v>41561772.07</v>
      </c>
      <c r="H28" s="73"/>
      <c r="I28" s="40">
        <v>420000</v>
      </c>
      <c r="J28" s="67"/>
      <c r="K28" s="11">
        <f t="shared" si="0"/>
        <v>420000</v>
      </c>
      <c r="L28" s="2">
        <f t="shared" si="1"/>
        <v>70000</v>
      </c>
      <c r="M28" s="147">
        <f t="shared" si="2"/>
        <v>70000</v>
      </c>
    </row>
    <row r="29" spans="1:14" x14ac:dyDescent="0.25">
      <c r="A29" s="10">
        <v>44065</v>
      </c>
      <c r="B29" s="22"/>
      <c r="C29" s="1" t="s">
        <v>36</v>
      </c>
      <c r="D29" s="1" t="s">
        <v>187</v>
      </c>
      <c r="E29" s="11"/>
      <c r="F29" s="11">
        <v>1650000</v>
      </c>
      <c r="G29" s="2">
        <f t="shared" si="3"/>
        <v>39911772.07</v>
      </c>
      <c r="H29" s="73">
        <v>870000</v>
      </c>
      <c r="I29" s="40">
        <v>1110000</v>
      </c>
      <c r="J29" s="67"/>
      <c r="K29" s="11">
        <f t="shared" si="0"/>
        <v>1980000</v>
      </c>
      <c r="L29" s="2">
        <f t="shared" si="1"/>
        <v>330000</v>
      </c>
      <c r="M29" s="147">
        <f t="shared" si="2"/>
        <v>330000</v>
      </c>
    </row>
    <row r="30" spans="1:14" x14ac:dyDescent="0.25">
      <c r="A30" s="10">
        <v>44066</v>
      </c>
      <c r="B30" s="22"/>
      <c r="C30" s="1" t="s">
        <v>36</v>
      </c>
      <c r="D30" s="1" t="s">
        <v>27</v>
      </c>
      <c r="E30" s="11"/>
      <c r="F30" s="11">
        <v>1750000</v>
      </c>
      <c r="G30" s="2">
        <f t="shared" si="3"/>
        <v>38161772.07</v>
      </c>
      <c r="H30" s="73">
        <v>1870000</v>
      </c>
      <c r="I30" s="40">
        <v>240000</v>
      </c>
      <c r="J30" s="67"/>
      <c r="K30" s="11">
        <f t="shared" si="0"/>
        <v>2110000</v>
      </c>
      <c r="L30" s="2">
        <f t="shared" si="1"/>
        <v>360000</v>
      </c>
      <c r="M30" s="147">
        <f t="shared" si="2"/>
        <v>350000</v>
      </c>
    </row>
    <row r="31" spans="1:14" x14ac:dyDescent="0.25">
      <c r="A31" s="10">
        <v>44067</v>
      </c>
      <c r="B31" s="22"/>
      <c r="C31" s="1" t="s">
        <v>36</v>
      </c>
      <c r="D31" s="1"/>
      <c r="E31" s="11"/>
      <c r="F31" s="11">
        <v>100000</v>
      </c>
      <c r="G31" s="2">
        <f t="shared" si="3"/>
        <v>38061772.07</v>
      </c>
      <c r="H31" s="73">
        <v>120000</v>
      </c>
      <c r="I31" s="40"/>
      <c r="J31" s="67"/>
      <c r="K31" s="11">
        <f t="shared" si="0"/>
        <v>120000</v>
      </c>
      <c r="L31" s="2">
        <f t="shared" si="1"/>
        <v>20000</v>
      </c>
      <c r="M31" s="147">
        <f t="shared" si="2"/>
        <v>20000</v>
      </c>
    </row>
    <row r="32" spans="1:14" x14ac:dyDescent="0.25">
      <c r="A32" s="10">
        <v>44068</v>
      </c>
      <c r="B32" s="22"/>
      <c r="C32" s="1" t="s">
        <v>36</v>
      </c>
      <c r="D32" s="1"/>
      <c r="E32" s="11">
        <v>10451505</v>
      </c>
      <c r="F32" s="11"/>
      <c r="G32" s="2">
        <f>G31+E32-F32</f>
        <v>48513277.07</v>
      </c>
      <c r="H32" s="73"/>
      <c r="I32" s="40"/>
      <c r="J32" s="67"/>
      <c r="K32" s="11">
        <f t="shared" si="0"/>
        <v>0</v>
      </c>
      <c r="L32" s="2">
        <f t="shared" si="1"/>
        <v>0</v>
      </c>
      <c r="M32" s="147">
        <f t="shared" si="2"/>
        <v>0</v>
      </c>
    </row>
    <row r="33" spans="1:14" x14ac:dyDescent="0.25">
      <c r="A33" s="10">
        <v>44068</v>
      </c>
      <c r="B33" s="22"/>
      <c r="C33" s="1" t="s">
        <v>36</v>
      </c>
      <c r="D33" s="1"/>
      <c r="E33" s="11"/>
      <c r="F33" s="11">
        <v>1300000</v>
      </c>
      <c r="G33" s="2">
        <f>G32+E33-F33</f>
        <v>47213277.07</v>
      </c>
      <c r="H33" s="73">
        <v>670000</v>
      </c>
      <c r="I33" s="40">
        <v>920000</v>
      </c>
      <c r="J33" s="67"/>
      <c r="K33" s="11">
        <f t="shared" si="0"/>
        <v>1590000</v>
      </c>
      <c r="L33" s="2">
        <f t="shared" si="1"/>
        <v>290000</v>
      </c>
      <c r="M33" s="147">
        <f t="shared" si="2"/>
        <v>260000</v>
      </c>
    </row>
    <row r="34" spans="1:14" x14ac:dyDescent="0.25">
      <c r="A34" s="10">
        <v>44069</v>
      </c>
      <c r="B34" s="22"/>
      <c r="C34" s="1" t="s">
        <v>36</v>
      </c>
      <c r="D34" s="1" t="s">
        <v>197</v>
      </c>
      <c r="E34" s="11"/>
      <c r="F34" s="11">
        <v>400000</v>
      </c>
      <c r="G34" s="2">
        <f t="shared" si="3"/>
        <v>46813277.07</v>
      </c>
      <c r="H34" s="73">
        <v>310000</v>
      </c>
      <c r="I34" s="40">
        <v>180000</v>
      </c>
      <c r="J34" s="67"/>
      <c r="K34" s="11">
        <f t="shared" si="0"/>
        <v>490000</v>
      </c>
      <c r="L34" s="2">
        <f t="shared" si="1"/>
        <v>90000</v>
      </c>
      <c r="M34" s="147">
        <f t="shared" si="2"/>
        <v>80000</v>
      </c>
      <c r="N34" t="s">
        <v>198</v>
      </c>
    </row>
    <row r="35" spans="1:14" x14ac:dyDescent="0.25">
      <c r="A35" s="10">
        <v>44069</v>
      </c>
      <c r="B35" s="22"/>
      <c r="C35" s="1" t="s">
        <v>36</v>
      </c>
      <c r="D35" s="1" t="s">
        <v>176</v>
      </c>
      <c r="E35" s="11"/>
      <c r="F35" s="11">
        <v>100000</v>
      </c>
      <c r="G35" s="2">
        <f t="shared" si="3"/>
        <v>46713277.07</v>
      </c>
      <c r="H35" s="73">
        <v>10000</v>
      </c>
      <c r="I35" s="40">
        <v>110000</v>
      </c>
      <c r="J35" s="67"/>
      <c r="K35" s="11">
        <f t="shared" si="0"/>
        <v>120000</v>
      </c>
      <c r="L35" s="2">
        <f t="shared" si="1"/>
        <v>20000</v>
      </c>
      <c r="M35" s="147">
        <f t="shared" si="2"/>
        <v>20000</v>
      </c>
    </row>
    <row r="36" spans="1:14" x14ac:dyDescent="0.25">
      <c r="A36" s="10">
        <v>44069</v>
      </c>
      <c r="B36" s="22"/>
      <c r="C36" s="1" t="s">
        <v>36</v>
      </c>
      <c r="D36" s="1" t="s">
        <v>178</v>
      </c>
      <c r="E36" s="11"/>
      <c r="F36" s="11">
        <v>950000</v>
      </c>
      <c r="G36" s="2">
        <f t="shared" si="3"/>
        <v>45763277.07</v>
      </c>
      <c r="H36" s="73"/>
      <c r="I36" s="40">
        <v>1140000</v>
      </c>
      <c r="J36" s="67"/>
      <c r="K36" s="11">
        <f t="shared" si="0"/>
        <v>1140000</v>
      </c>
      <c r="L36" s="2">
        <f t="shared" si="1"/>
        <v>190000</v>
      </c>
      <c r="M36" s="147">
        <f t="shared" si="2"/>
        <v>190000</v>
      </c>
    </row>
    <row r="37" spans="1:14" x14ac:dyDescent="0.25">
      <c r="A37" s="10">
        <v>44070</v>
      </c>
      <c r="B37" s="22"/>
      <c r="C37" s="1" t="s">
        <v>36</v>
      </c>
      <c r="D37" s="1" t="s">
        <v>201</v>
      </c>
      <c r="E37" s="11"/>
      <c r="F37" s="11">
        <v>150000</v>
      </c>
      <c r="G37" s="2">
        <f t="shared" si="3"/>
        <v>45613277.07</v>
      </c>
      <c r="H37" s="73"/>
      <c r="I37" s="40">
        <v>180000</v>
      </c>
      <c r="J37" s="67"/>
      <c r="K37" s="11">
        <f t="shared" si="0"/>
        <v>180000</v>
      </c>
      <c r="L37" s="2">
        <f t="shared" si="1"/>
        <v>30000</v>
      </c>
      <c r="M37" s="147">
        <f t="shared" si="2"/>
        <v>30000</v>
      </c>
    </row>
    <row r="38" spans="1:14" x14ac:dyDescent="0.25">
      <c r="A38" s="16">
        <v>44071</v>
      </c>
      <c r="B38" s="23"/>
      <c r="C38" s="17" t="s">
        <v>36</v>
      </c>
      <c r="D38" s="17" t="s">
        <v>197</v>
      </c>
      <c r="E38" s="18"/>
      <c r="F38" s="18">
        <v>100000</v>
      </c>
      <c r="G38" s="19">
        <f t="shared" si="3"/>
        <v>45513277.07</v>
      </c>
      <c r="H38" s="74"/>
      <c r="I38" s="75">
        <v>120000</v>
      </c>
      <c r="J38" s="67"/>
      <c r="K38" s="11">
        <f t="shared" si="0"/>
        <v>120000</v>
      </c>
      <c r="L38" s="2">
        <f t="shared" si="1"/>
        <v>20000</v>
      </c>
      <c r="M38" s="147">
        <f t="shared" si="2"/>
        <v>20000</v>
      </c>
    </row>
    <row r="39" spans="1:14" x14ac:dyDescent="0.25">
      <c r="A39" s="10">
        <v>44071</v>
      </c>
      <c r="B39" s="22"/>
      <c r="C39" s="1" t="s">
        <v>36</v>
      </c>
      <c r="D39" s="1"/>
      <c r="E39" s="11"/>
      <c r="F39" s="11">
        <v>500000</v>
      </c>
      <c r="G39" s="2">
        <f t="shared" si="3"/>
        <v>45013277.07</v>
      </c>
      <c r="H39" s="73">
        <v>360000</v>
      </c>
      <c r="I39" s="40">
        <v>240000</v>
      </c>
      <c r="J39" s="67"/>
      <c r="K39" s="11">
        <f t="shared" si="0"/>
        <v>600000</v>
      </c>
      <c r="L39" s="2">
        <f t="shared" si="1"/>
        <v>100000</v>
      </c>
      <c r="M39" s="147">
        <f t="shared" si="2"/>
        <v>100000</v>
      </c>
    </row>
    <row r="40" spans="1:14" x14ac:dyDescent="0.25">
      <c r="A40" s="10">
        <v>44072</v>
      </c>
      <c r="B40" s="22"/>
      <c r="C40" s="1" t="s">
        <v>36</v>
      </c>
      <c r="D40" s="1" t="s">
        <v>187</v>
      </c>
      <c r="E40" s="11"/>
      <c r="F40" s="11">
        <v>250000</v>
      </c>
      <c r="G40" s="2">
        <f t="shared" si="3"/>
        <v>44763277.07</v>
      </c>
      <c r="H40" s="73">
        <v>60000</v>
      </c>
      <c r="I40" s="40">
        <v>240000</v>
      </c>
      <c r="J40" s="67"/>
      <c r="K40" s="11">
        <f t="shared" si="0"/>
        <v>300000</v>
      </c>
      <c r="L40" s="2">
        <f t="shared" si="1"/>
        <v>50000</v>
      </c>
      <c r="M40" s="147">
        <f t="shared" si="2"/>
        <v>50000</v>
      </c>
    </row>
    <row r="41" spans="1:14" x14ac:dyDescent="0.25">
      <c r="A41" s="10">
        <v>44072</v>
      </c>
      <c r="B41" s="22"/>
      <c r="C41" s="1" t="s">
        <v>36</v>
      </c>
      <c r="D41" s="1" t="s">
        <v>206</v>
      </c>
      <c r="E41" s="11"/>
      <c r="F41" s="11">
        <v>600000</v>
      </c>
      <c r="G41" s="2">
        <f t="shared" si="3"/>
        <v>44163277.07</v>
      </c>
      <c r="H41" s="73"/>
      <c r="I41" s="40">
        <v>720000</v>
      </c>
      <c r="J41" s="67"/>
      <c r="K41" s="11">
        <f t="shared" si="0"/>
        <v>720000</v>
      </c>
      <c r="L41" s="2">
        <f t="shared" si="1"/>
        <v>120000</v>
      </c>
      <c r="M41" s="147">
        <f t="shared" si="2"/>
        <v>120000</v>
      </c>
    </row>
    <row r="42" spans="1:14" x14ac:dyDescent="0.25">
      <c r="A42" s="10">
        <v>44073</v>
      </c>
      <c r="B42" s="22"/>
      <c r="C42" s="1" t="s">
        <v>36</v>
      </c>
      <c r="D42" s="1" t="s">
        <v>207</v>
      </c>
      <c r="E42" s="11"/>
      <c r="F42" s="11">
        <v>600000</v>
      </c>
      <c r="G42" s="2">
        <f t="shared" si="3"/>
        <v>43563277.07</v>
      </c>
      <c r="H42" s="73">
        <v>480000</v>
      </c>
      <c r="I42" s="40">
        <v>240000</v>
      </c>
      <c r="J42" s="67"/>
      <c r="K42" s="11">
        <f t="shared" si="0"/>
        <v>720000</v>
      </c>
      <c r="L42" s="2">
        <f t="shared" si="1"/>
        <v>120000</v>
      </c>
      <c r="M42" s="147">
        <f t="shared" si="2"/>
        <v>120000</v>
      </c>
    </row>
    <row r="43" spans="1:14" x14ac:dyDescent="0.25">
      <c r="A43" s="10">
        <v>44074</v>
      </c>
      <c r="B43" s="22"/>
      <c r="C43" s="1" t="s">
        <v>36</v>
      </c>
      <c r="D43" s="1" t="s">
        <v>209</v>
      </c>
      <c r="E43" s="11"/>
      <c r="F43" s="11">
        <v>250000</v>
      </c>
      <c r="G43" s="2">
        <f t="shared" si="3"/>
        <v>43313277.07</v>
      </c>
      <c r="H43" s="73"/>
      <c r="I43" s="40">
        <v>300000</v>
      </c>
      <c r="J43" s="67"/>
      <c r="K43" s="11">
        <f t="shared" si="0"/>
        <v>300000</v>
      </c>
      <c r="L43" s="2">
        <f t="shared" si="1"/>
        <v>50000</v>
      </c>
      <c r="M43" s="147">
        <f t="shared" si="2"/>
        <v>50000</v>
      </c>
    </row>
    <row r="44" spans="1:14" x14ac:dyDescent="0.25">
      <c r="A44" s="10">
        <v>44075</v>
      </c>
      <c r="B44" s="22"/>
      <c r="C44" s="1" t="s">
        <v>36</v>
      </c>
      <c r="D44" s="1" t="s">
        <v>210</v>
      </c>
      <c r="E44" s="11"/>
      <c r="F44" s="11">
        <v>400000</v>
      </c>
      <c r="G44" s="2">
        <f t="shared" si="3"/>
        <v>42913277.07</v>
      </c>
      <c r="H44" s="73">
        <v>60000</v>
      </c>
      <c r="I44" s="40">
        <v>420000</v>
      </c>
      <c r="J44" s="67"/>
      <c r="K44" s="11">
        <f t="shared" si="0"/>
        <v>480000</v>
      </c>
      <c r="L44" s="2">
        <f t="shared" si="1"/>
        <v>80000</v>
      </c>
      <c r="M44" s="147">
        <f t="shared" si="2"/>
        <v>80000</v>
      </c>
    </row>
    <row r="45" spans="1:14" x14ac:dyDescent="0.25">
      <c r="A45" s="10">
        <v>44076</v>
      </c>
      <c r="B45" s="22"/>
      <c r="C45" s="1" t="s">
        <v>36</v>
      </c>
      <c r="D45" s="1" t="s">
        <v>201</v>
      </c>
      <c r="E45" s="11"/>
      <c r="F45" s="11">
        <v>500000</v>
      </c>
      <c r="G45" s="2">
        <f t="shared" si="3"/>
        <v>42413277.07</v>
      </c>
      <c r="H45" s="73">
        <v>360000</v>
      </c>
      <c r="I45" s="40">
        <v>240000</v>
      </c>
      <c r="J45" s="67"/>
      <c r="K45" s="11">
        <f t="shared" si="0"/>
        <v>600000</v>
      </c>
      <c r="L45" s="2">
        <f t="shared" si="1"/>
        <v>100000</v>
      </c>
      <c r="M45" s="147">
        <f t="shared" si="2"/>
        <v>100000</v>
      </c>
    </row>
    <row r="46" spans="1:14" x14ac:dyDescent="0.25">
      <c r="A46" s="10">
        <v>44077</v>
      </c>
      <c r="B46" s="22"/>
      <c r="C46" s="1" t="s">
        <v>36</v>
      </c>
      <c r="D46" s="1" t="s">
        <v>213</v>
      </c>
      <c r="E46" s="11"/>
      <c r="F46" s="11">
        <v>850000</v>
      </c>
      <c r="G46" s="2">
        <f t="shared" si="3"/>
        <v>41563277.07</v>
      </c>
      <c r="H46" s="73">
        <v>360000</v>
      </c>
      <c r="I46" s="40">
        <v>660000</v>
      </c>
      <c r="J46" s="67"/>
      <c r="K46" s="11">
        <f t="shared" si="0"/>
        <v>1020000</v>
      </c>
      <c r="L46" s="2">
        <f t="shared" si="1"/>
        <v>170000</v>
      </c>
      <c r="M46" s="147">
        <f t="shared" si="2"/>
        <v>170000</v>
      </c>
    </row>
    <row r="47" spans="1:14" x14ac:dyDescent="0.25">
      <c r="A47" s="10">
        <v>44078</v>
      </c>
      <c r="B47" s="22"/>
      <c r="C47" s="1" t="s">
        <v>36</v>
      </c>
      <c r="D47" s="1" t="s">
        <v>172</v>
      </c>
      <c r="E47" s="11"/>
      <c r="F47" s="11">
        <v>750000</v>
      </c>
      <c r="G47" s="2">
        <f t="shared" si="3"/>
        <v>40813277.07</v>
      </c>
      <c r="H47" s="73">
        <v>350000</v>
      </c>
      <c r="I47" s="40">
        <v>550000</v>
      </c>
      <c r="J47" s="67"/>
      <c r="K47" s="11">
        <f t="shared" si="0"/>
        <v>900000</v>
      </c>
      <c r="L47" s="2">
        <f t="shared" si="1"/>
        <v>150000</v>
      </c>
      <c r="M47" s="147">
        <f t="shared" si="2"/>
        <v>150000</v>
      </c>
    </row>
    <row r="48" spans="1:14" x14ac:dyDescent="0.25">
      <c r="A48" s="10">
        <v>44079</v>
      </c>
      <c r="B48" s="22"/>
      <c r="C48" s="1" t="s">
        <v>36</v>
      </c>
      <c r="D48" s="1" t="s">
        <v>219</v>
      </c>
      <c r="E48" s="11"/>
      <c r="F48" s="11">
        <v>500000</v>
      </c>
      <c r="G48" s="2">
        <f t="shared" si="3"/>
        <v>40313277.07</v>
      </c>
      <c r="H48" s="73">
        <v>60000</v>
      </c>
      <c r="I48" s="40">
        <v>540000</v>
      </c>
      <c r="J48" s="67"/>
      <c r="K48" s="11">
        <f t="shared" si="0"/>
        <v>600000</v>
      </c>
      <c r="L48" s="2">
        <f t="shared" si="1"/>
        <v>100000</v>
      </c>
      <c r="M48" s="147">
        <f t="shared" si="2"/>
        <v>100000</v>
      </c>
    </row>
    <row r="49" spans="1:15" x14ac:dyDescent="0.25">
      <c r="A49" s="10">
        <v>44080</v>
      </c>
      <c r="B49" s="22"/>
      <c r="C49" s="1" t="s">
        <v>36</v>
      </c>
      <c r="D49" s="1" t="s">
        <v>220</v>
      </c>
      <c r="E49" s="11"/>
      <c r="F49" s="11">
        <v>6300000</v>
      </c>
      <c r="G49" s="2">
        <f t="shared" si="3"/>
        <v>34013277.07</v>
      </c>
      <c r="H49" s="73">
        <v>420000</v>
      </c>
      <c r="I49" s="40">
        <v>1200000</v>
      </c>
      <c r="J49" s="67"/>
      <c r="K49" s="11">
        <f t="shared" si="0"/>
        <v>1620000</v>
      </c>
      <c r="L49" s="2">
        <f t="shared" si="1"/>
        <v>-4680000</v>
      </c>
      <c r="M49" s="147">
        <f t="shared" si="2"/>
        <v>1260000</v>
      </c>
      <c r="N49" s="135" t="s">
        <v>230</v>
      </c>
      <c r="O49" s="135"/>
    </row>
    <row r="50" spans="1:15" x14ac:dyDescent="0.25">
      <c r="A50" s="10">
        <v>44081</v>
      </c>
      <c r="B50" s="22"/>
      <c r="C50" s="1" t="s">
        <v>36</v>
      </c>
      <c r="D50" s="1" t="s">
        <v>172</v>
      </c>
      <c r="E50" s="11"/>
      <c r="F50" s="11">
        <v>300000</v>
      </c>
      <c r="G50" s="2">
        <f t="shared" si="3"/>
        <v>33713277.07</v>
      </c>
      <c r="H50" s="73"/>
      <c r="I50" s="40">
        <v>360000</v>
      </c>
      <c r="J50" s="67"/>
      <c r="K50" s="11">
        <f t="shared" si="0"/>
        <v>360000</v>
      </c>
      <c r="L50" s="2">
        <f t="shared" si="1"/>
        <v>60000</v>
      </c>
      <c r="M50" s="147">
        <f t="shared" si="2"/>
        <v>60000</v>
      </c>
    </row>
    <row r="51" spans="1:15" x14ac:dyDescent="0.25">
      <c r="A51" s="10">
        <v>44083</v>
      </c>
      <c r="B51" s="22"/>
      <c r="C51" s="1" t="s">
        <v>36</v>
      </c>
      <c r="D51" s="1" t="s">
        <v>224</v>
      </c>
      <c r="E51" s="11"/>
      <c r="F51" s="11">
        <v>200000</v>
      </c>
      <c r="G51" s="2">
        <f t="shared" si="3"/>
        <v>33513277.07</v>
      </c>
      <c r="H51" s="73">
        <v>120000</v>
      </c>
      <c r="I51" s="40">
        <v>120000</v>
      </c>
      <c r="J51" s="67"/>
      <c r="K51" s="11">
        <f t="shared" si="0"/>
        <v>240000</v>
      </c>
      <c r="L51" s="2">
        <f t="shared" si="1"/>
        <v>40000</v>
      </c>
      <c r="M51" s="147">
        <f t="shared" si="2"/>
        <v>40000</v>
      </c>
    </row>
    <row r="52" spans="1:15" x14ac:dyDescent="0.25">
      <c r="A52" s="10">
        <v>44084</v>
      </c>
      <c r="B52" s="22"/>
      <c r="C52" s="1" t="s">
        <v>36</v>
      </c>
      <c r="D52" s="1"/>
      <c r="E52" s="11"/>
      <c r="F52" s="11">
        <v>450000</v>
      </c>
      <c r="G52" s="2">
        <f t="shared" si="3"/>
        <v>33063277.07</v>
      </c>
      <c r="H52" s="73">
        <v>420000</v>
      </c>
      <c r="I52" s="40">
        <v>120000</v>
      </c>
      <c r="J52" s="67"/>
      <c r="K52" s="11">
        <f t="shared" si="0"/>
        <v>540000</v>
      </c>
      <c r="L52" s="2">
        <f t="shared" si="1"/>
        <v>90000</v>
      </c>
      <c r="M52" s="147">
        <f t="shared" si="2"/>
        <v>90000</v>
      </c>
    </row>
    <row r="53" spans="1:15" x14ac:dyDescent="0.25">
      <c r="A53" s="10">
        <v>44085</v>
      </c>
      <c r="B53" s="22"/>
      <c r="C53" s="1" t="s">
        <v>36</v>
      </c>
      <c r="D53" s="1" t="s">
        <v>232</v>
      </c>
      <c r="E53" s="11"/>
      <c r="F53" s="11">
        <v>850000</v>
      </c>
      <c r="G53" s="2">
        <f t="shared" si="3"/>
        <v>32213277.07</v>
      </c>
      <c r="H53" s="73">
        <v>40000</v>
      </c>
      <c r="I53" s="40">
        <v>980000</v>
      </c>
      <c r="J53" s="67"/>
      <c r="K53" s="11">
        <f t="shared" si="0"/>
        <v>1020000</v>
      </c>
      <c r="L53" s="2">
        <f t="shared" si="1"/>
        <v>170000</v>
      </c>
      <c r="M53" s="147">
        <f t="shared" si="2"/>
        <v>170000</v>
      </c>
    </row>
    <row r="54" spans="1:15" x14ac:dyDescent="0.25">
      <c r="A54" s="10">
        <v>44085</v>
      </c>
      <c r="B54" s="22"/>
      <c r="C54" s="1" t="s">
        <v>36</v>
      </c>
      <c r="D54" s="1" t="s">
        <v>172</v>
      </c>
      <c r="E54" s="11"/>
      <c r="F54" s="11">
        <v>600000</v>
      </c>
      <c r="G54" s="2">
        <f t="shared" si="3"/>
        <v>31613277.07</v>
      </c>
      <c r="H54" s="73"/>
      <c r="I54" s="40">
        <v>720000</v>
      </c>
      <c r="J54" s="67"/>
      <c r="K54" s="11">
        <f t="shared" si="0"/>
        <v>720000</v>
      </c>
      <c r="L54" s="2">
        <f t="shared" si="1"/>
        <v>120000</v>
      </c>
      <c r="M54" s="147">
        <f t="shared" si="2"/>
        <v>120000</v>
      </c>
    </row>
    <row r="55" spans="1:15" x14ac:dyDescent="0.25">
      <c r="A55" s="16">
        <v>44086</v>
      </c>
      <c r="B55" s="23"/>
      <c r="C55" s="17" t="s">
        <v>36</v>
      </c>
      <c r="D55" s="1" t="s">
        <v>234</v>
      </c>
      <c r="E55" s="18"/>
      <c r="F55" s="18">
        <v>500000</v>
      </c>
      <c r="G55" s="19">
        <f t="shared" si="3"/>
        <v>31113277.07</v>
      </c>
      <c r="H55" s="74">
        <v>365000</v>
      </c>
      <c r="I55" s="75">
        <v>240000</v>
      </c>
      <c r="J55" s="67"/>
      <c r="K55" s="11">
        <f t="shared" si="0"/>
        <v>605000</v>
      </c>
      <c r="L55" s="2">
        <f t="shared" si="1"/>
        <v>105000</v>
      </c>
      <c r="M55" s="147">
        <f t="shared" si="2"/>
        <v>100000</v>
      </c>
    </row>
    <row r="56" spans="1:15" x14ac:dyDescent="0.25">
      <c r="A56" s="10">
        <v>44087</v>
      </c>
      <c r="B56" s="22"/>
      <c r="C56" s="1" t="s">
        <v>36</v>
      </c>
      <c r="D56" s="1" t="s">
        <v>176</v>
      </c>
      <c r="E56" s="11"/>
      <c r="F56" s="11">
        <v>3100000</v>
      </c>
      <c r="G56" s="2">
        <f t="shared" si="3"/>
        <v>28013277.07</v>
      </c>
      <c r="H56" s="73">
        <v>730000</v>
      </c>
      <c r="I56" s="40">
        <v>3000000</v>
      </c>
      <c r="J56" s="67"/>
      <c r="K56" s="11">
        <f t="shared" si="0"/>
        <v>3730000</v>
      </c>
      <c r="L56" s="2">
        <f t="shared" si="1"/>
        <v>630000</v>
      </c>
      <c r="M56" s="147">
        <f t="shared" si="2"/>
        <v>620000</v>
      </c>
    </row>
    <row r="57" spans="1:15" x14ac:dyDescent="0.25">
      <c r="A57" s="10">
        <v>44088</v>
      </c>
      <c r="B57" s="22"/>
      <c r="C57" s="1" t="s">
        <v>36</v>
      </c>
      <c r="D57" s="1" t="s">
        <v>237</v>
      </c>
      <c r="E57" s="11"/>
      <c r="F57" s="11">
        <v>2150000</v>
      </c>
      <c r="G57" s="2">
        <f t="shared" si="3"/>
        <v>25863277.07</v>
      </c>
      <c r="H57" s="73">
        <v>480000</v>
      </c>
      <c r="I57" s="40">
        <v>2100000</v>
      </c>
      <c r="J57" s="67"/>
      <c r="K57" s="11">
        <f t="shared" si="0"/>
        <v>2580000</v>
      </c>
      <c r="L57" s="2">
        <f t="shared" si="1"/>
        <v>430000</v>
      </c>
      <c r="M57" s="147">
        <f t="shared" si="2"/>
        <v>430000</v>
      </c>
    </row>
    <row r="58" spans="1:15" x14ac:dyDescent="0.25">
      <c r="A58" s="10">
        <v>44089</v>
      </c>
      <c r="B58" s="22"/>
      <c r="C58" s="1" t="s">
        <v>36</v>
      </c>
      <c r="D58" s="1"/>
      <c r="E58" s="11"/>
      <c r="F58" s="11">
        <v>1650000</v>
      </c>
      <c r="G58" s="2">
        <f t="shared" si="3"/>
        <v>24213277.07</v>
      </c>
      <c r="H58" s="73">
        <v>480000</v>
      </c>
      <c r="I58" s="40">
        <v>2040000</v>
      </c>
      <c r="J58" s="67"/>
      <c r="K58" s="11">
        <f t="shared" si="0"/>
        <v>2520000</v>
      </c>
      <c r="L58" s="2">
        <f t="shared" si="1"/>
        <v>870000</v>
      </c>
      <c r="M58" s="147">
        <f t="shared" si="2"/>
        <v>330000</v>
      </c>
      <c r="N58" t="s">
        <v>239</v>
      </c>
    </row>
    <row r="59" spans="1:15" x14ac:dyDescent="0.25">
      <c r="A59" s="10">
        <v>44090</v>
      </c>
      <c r="B59" s="22"/>
      <c r="C59" s="1" t="s">
        <v>36</v>
      </c>
      <c r="D59" s="1" t="s">
        <v>213</v>
      </c>
      <c r="E59" s="11"/>
      <c r="F59" s="11">
        <v>200000</v>
      </c>
      <c r="G59" s="2">
        <f t="shared" si="3"/>
        <v>24013277.07</v>
      </c>
      <c r="H59" s="73"/>
      <c r="I59" s="40">
        <v>480000</v>
      </c>
      <c r="J59" s="67"/>
      <c r="K59" s="11">
        <f t="shared" si="0"/>
        <v>480000</v>
      </c>
      <c r="L59" s="2">
        <f t="shared" si="1"/>
        <v>280000</v>
      </c>
      <c r="M59" s="147">
        <f t="shared" si="2"/>
        <v>40000</v>
      </c>
    </row>
    <row r="60" spans="1:15" x14ac:dyDescent="0.25">
      <c r="A60" s="10">
        <v>44091</v>
      </c>
      <c r="B60" s="22"/>
      <c r="C60" s="1" t="s">
        <v>36</v>
      </c>
      <c r="D60" s="1" t="s">
        <v>243</v>
      </c>
      <c r="E60" s="11"/>
      <c r="F60" s="11">
        <v>1450000</v>
      </c>
      <c r="G60" s="2">
        <f t="shared" si="3"/>
        <v>22563277.07</v>
      </c>
      <c r="H60" s="73">
        <v>487000</v>
      </c>
      <c r="I60" s="40">
        <v>1260000</v>
      </c>
      <c r="J60" s="67"/>
      <c r="K60" s="11">
        <f t="shared" si="0"/>
        <v>1747000</v>
      </c>
      <c r="L60" s="2">
        <f t="shared" si="1"/>
        <v>297000</v>
      </c>
      <c r="M60" s="147">
        <f t="shared" si="2"/>
        <v>290000</v>
      </c>
    </row>
    <row r="61" spans="1:15" x14ac:dyDescent="0.25">
      <c r="A61" s="10">
        <v>44092</v>
      </c>
      <c r="B61" s="22"/>
      <c r="C61" s="1" t="s">
        <v>36</v>
      </c>
      <c r="D61" s="1" t="s">
        <v>172</v>
      </c>
      <c r="E61" s="11"/>
      <c r="F61" s="11">
        <v>1750000</v>
      </c>
      <c r="G61" s="2">
        <f t="shared" si="3"/>
        <v>20813277.07</v>
      </c>
      <c r="H61" s="73"/>
      <c r="I61" s="40">
        <v>1200000</v>
      </c>
      <c r="J61" s="67">
        <v>660000</v>
      </c>
      <c r="K61" s="11">
        <f t="shared" si="0"/>
        <v>540000</v>
      </c>
      <c r="L61" s="2">
        <f t="shared" si="1"/>
        <v>110000</v>
      </c>
      <c r="M61" s="147">
        <f t="shared" si="2"/>
        <v>350000</v>
      </c>
      <c r="N61" t="s">
        <v>247</v>
      </c>
    </row>
    <row r="62" spans="1:15" x14ac:dyDescent="0.25">
      <c r="A62" s="16">
        <v>44094</v>
      </c>
      <c r="B62" s="23"/>
      <c r="C62" s="17" t="s">
        <v>36</v>
      </c>
      <c r="D62" s="1" t="s">
        <v>252</v>
      </c>
      <c r="E62" s="18"/>
      <c r="F62" s="18">
        <v>450000</v>
      </c>
      <c r="G62" s="19">
        <f t="shared" si="3"/>
        <v>20363277.07</v>
      </c>
      <c r="H62" s="74">
        <v>240000</v>
      </c>
      <c r="I62" s="75">
        <v>300000</v>
      </c>
      <c r="J62" s="67"/>
      <c r="K62" s="11">
        <f t="shared" si="0"/>
        <v>540000</v>
      </c>
      <c r="L62" s="2">
        <f t="shared" si="1"/>
        <v>90000</v>
      </c>
      <c r="M62" s="147">
        <f t="shared" si="2"/>
        <v>90000</v>
      </c>
    </row>
    <row r="63" spans="1:15" x14ac:dyDescent="0.25">
      <c r="A63" s="10">
        <v>44095</v>
      </c>
      <c r="B63" s="22"/>
      <c r="C63" s="1" t="s">
        <v>36</v>
      </c>
      <c r="D63" s="1" t="s">
        <v>254</v>
      </c>
      <c r="E63" s="11"/>
      <c r="F63" s="11">
        <v>200000</v>
      </c>
      <c r="G63" s="2">
        <f t="shared" si="3"/>
        <v>20163277.07</v>
      </c>
      <c r="H63" s="73">
        <v>120000</v>
      </c>
      <c r="I63" s="40">
        <v>120000</v>
      </c>
      <c r="J63" s="67"/>
      <c r="K63" s="11">
        <f t="shared" si="0"/>
        <v>240000</v>
      </c>
      <c r="L63" s="2">
        <f t="shared" si="1"/>
        <v>40000</v>
      </c>
      <c r="M63" s="147">
        <f t="shared" si="2"/>
        <v>40000</v>
      </c>
    </row>
    <row r="64" spans="1:15" x14ac:dyDescent="0.25">
      <c r="A64" s="10">
        <v>44095</v>
      </c>
      <c r="B64" s="22"/>
      <c r="C64" s="1" t="s">
        <v>36</v>
      </c>
      <c r="D64" s="1" t="s">
        <v>257</v>
      </c>
      <c r="E64" s="11"/>
      <c r="F64" s="11">
        <v>800000</v>
      </c>
      <c r="G64" s="2">
        <f t="shared" si="3"/>
        <v>19363277.07</v>
      </c>
      <c r="H64" s="73"/>
      <c r="I64" s="40">
        <v>960000</v>
      </c>
      <c r="J64" s="67"/>
      <c r="K64" s="11">
        <f t="shared" si="0"/>
        <v>960000</v>
      </c>
      <c r="L64" s="2">
        <f t="shared" si="1"/>
        <v>160000</v>
      </c>
      <c r="M64" s="147">
        <f t="shared" si="2"/>
        <v>160000</v>
      </c>
    </row>
    <row r="65" spans="1:14" x14ac:dyDescent="0.25">
      <c r="A65" s="10">
        <v>44096</v>
      </c>
      <c r="B65" s="22"/>
      <c r="C65" s="1" t="s">
        <v>36</v>
      </c>
      <c r="D65" s="1" t="s">
        <v>258</v>
      </c>
      <c r="E65" s="11"/>
      <c r="F65" s="11">
        <v>600000</v>
      </c>
      <c r="G65" s="2">
        <f t="shared" si="3"/>
        <v>18763277.07</v>
      </c>
      <c r="H65" s="73"/>
      <c r="I65" s="40">
        <v>720000</v>
      </c>
      <c r="J65" s="67"/>
      <c r="K65" s="11">
        <f t="shared" si="0"/>
        <v>720000</v>
      </c>
      <c r="L65" s="2">
        <f t="shared" si="1"/>
        <v>120000</v>
      </c>
      <c r="M65" s="147">
        <f t="shared" si="2"/>
        <v>120000</v>
      </c>
    </row>
    <row r="66" spans="1:14" x14ac:dyDescent="0.25">
      <c r="A66" s="10">
        <v>44097</v>
      </c>
      <c r="B66" s="22"/>
      <c r="C66" s="1" t="s">
        <v>36</v>
      </c>
      <c r="D66" s="1" t="s">
        <v>260</v>
      </c>
      <c r="E66" s="11"/>
      <c r="F66" s="11">
        <v>100000</v>
      </c>
      <c r="G66" s="2">
        <f t="shared" si="3"/>
        <v>18663277.07</v>
      </c>
      <c r="H66" s="73"/>
      <c r="I66" s="40">
        <v>120000</v>
      </c>
      <c r="J66" s="67"/>
      <c r="K66" s="11">
        <f t="shared" si="0"/>
        <v>120000</v>
      </c>
      <c r="L66" s="2">
        <f t="shared" si="1"/>
        <v>20000</v>
      </c>
      <c r="M66" s="147">
        <f t="shared" si="2"/>
        <v>20000</v>
      </c>
    </row>
    <row r="67" spans="1:14" x14ac:dyDescent="0.25">
      <c r="A67" s="10">
        <v>44098</v>
      </c>
      <c r="B67" s="22"/>
      <c r="C67" s="1" t="s">
        <v>35</v>
      </c>
      <c r="D67" s="1"/>
      <c r="E67" s="11">
        <v>10451505</v>
      </c>
      <c r="F67" s="11"/>
      <c r="G67" s="2">
        <f t="shared" si="3"/>
        <v>29114782.07</v>
      </c>
      <c r="H67" s="73"/>
      <c r="I67" s="40"/>
      <c r="J67" s="67"/>
      <c r="K67" s="11">
        <f t="shared" si="0"/>
        <v>0</v>
      </c>
      <c r="L67" s="2">
        <f t="shared" si="1"/>
        <v>0</v>
      </c>
      <c r="M67" s="147">
        <f t="shared" si="2"/>
        <v>0</v>
      </c>
    </row>
    <row r="68" spans="1:14" x14ac:dyDescent="0.25">
      <c r="A68" s="34">
        <v>44098</v>
      </c>
      <c r="B68" s="35"/>
      <c r="C68" s="36" t="s">
        <v>36</v>
      </c>
      <c r="D68" s="36" t="s">
        <v>231</v>
      </c>
      <c r="E68" s="37"/>
      <c r="F68" s="37">
        <v>550000</v>
      </c>
      <c r="G68" s="38">
        <f t="shared" si="3"/>
        <v>28564782.07</v>
      </c>
      <c r="H68" s="72">
        <v>140000</v>
      </c>
      <c r="I68" s="53">
        <v>520000</v>
      </c>
      <c r="J68" s="67"/>
      <c r="K68" s="11">
        <f t="shared" si="0"/>
        <v>660000</v>
      </c>
      <c r="L68" s="2">
        <f t="shared" si="1"/>
        <v>110000</v>
      </c>
      <c r="M68" s="147">
        <f t="shared" si="2"/>
        <v>110000</v>
      </c>
    </row>
    <row r="69" spans="1:14" x14ac:dyDescent="0.25">
      <c r="A69" s="34">
        <v>44098</v>
      </c>
      <c r="B69" s="22"/>
      <c r="C69" s="1" t="s">
        <v>36</v>
      </c>
      <c r="D69" s="1" t="s">
        <v>176</v>
      </c>
      <c r="E69" s="37"/>
      <c r="F69" s="37">
        <v>600000</v>
      </c>
      <c r="G69" s="38">
        <f t="shared" si="3"/>
        <v>27964782.07</v>
      </c>
      <c r="H69" s="72">
        <v>420000</v>
      </c>
      <c r="I69" s="53">
        <v>240000</v>
      </c>
      <c r="J69" s="67"/>
      <c r="K69" s="11">
        <f t="shared" si="0"/>
        <v>660000</v>
      </c>
      <c r="L69" s="2">
        <f t="shared" si="1"/>
        <v>60000</v>
      </c>
      <c r="M69" s="147">
        <f t="shared" si="2"/>
        <v>120000</v>
      </c>
      <c r="N69" t="s">
        <v>261</v>
      </c>
    </row>
    <row r="70" spans="1:14" x14ac:dyDescent="0.25">
      <c r="A70" s="10">
        <v>44099</v>
      </c>
      <c r="B70" s="22"/>
      <c r="C70" s="1" t="s">
        <v>36</v>
      </c>
      <c r="D70" s="1" t="s">
        <v>263</v>
      </c>
      <c r="E70" s="11"/>
      <c r="F70" s="11">
        <v>450000</v>
      </c>
      <c r="G70" s="2">
        <f t="shared" si="3"/>
        <v>27514782.07</v>
      </c>
      <c r="H70" s="73">
        <v>120000</v>
      </c>
      <c r="I70" s="40">
        <v>360000</v>
      </c>
      <c r="J70" s="67"/>
      <c r="K70" s="11">
        <f t="shared" ref="K70:K110" si="4">H70+I70-J70</f>
        <v>480000</v>
      </c>
      <c r="L70" s="2">
        <f t="shared" ref="L70:L85" si="5">H70+I70+J70-F70</f>
        <v>30000</v>
      </c>
      <c r="M70" s="147">
        <f t="shared" ref="M70:M112" si="6">F70*0.2</f>
        <v>90000</v>
      </c>
    </row>
    <row r="71" spans="1:14" x14ac:dyDescent="0.25">
      <c r="A71" s="10">
        <v>44099</v>
      </c>
      <c r="B71" s="22"/>
      <c r="C71" s="1" t="s">
        <v>36</v>
      </c>
      <c r="D71" s="1" t="s">
        <v>257</v>
      </c>
      <c r="E71" s="11"/>
      <c r="F71" s="11">
        <v>1100000</v>
      </c>
      <c r="G71" s="2">
        <f t="shared" ref="G71:G108" si="7">G70+E71-F71</f>
        <v>26414782.07</v>
      </c>
      <c r="H71" s="73">
        <v>626500</v>
      </c>
      <c r="I71" s="40">
        <v>600000</v>
      </c>
      <c r="J71" s="67"/>
      <c r="K71" s="11">
        <f t="shared" si="4"/>
        <v>1226500</v>
      </c>
      <c r="L71" s="2">
        <f t="shared" si="5"/>
        <v>126500</v>
      </c>
      <c r="M71" s="147">
        <f t="shared" si="6"/>
        <v>220000</v>
      </c>
    </row>
    <row r="72" spans="1:14" x14ac:dyDescent="0.25">
      <c r="A72" s="10">
        <v>44100</v>
      </c>
      <c r="B72" s="22"/>
      <c r="C72" s="1" t="s">
        <v>36</v>
      </c>
      <c r="D72" s="1" t="s">
        <v>209</v>
      </c>
      <c r="E72" s="11"/>
      <c r="F72" s="11">
        <v>250000</v>
      </c>
      <c r="G72" s="2">
        <f t="shared" si="7"/>
        <v>26164782.07</v>
      </c>
      <c r="H72" s="73">
        <v>80000</v>
      </c>
      <c r="I72" s="40">
        <v>220000</v>
      </c>
      <c r="J72" s="67"/>
      <c r="K72" s="11">
        <f t="shared" si="4"/>
        <v>300000</v>
      </c>
      <c r="L72" s="2">
        <f t="shared" si="5"/>
        <v>50000</v>
      </c>
      <c r="M72" s="147">
        <f t="shared" si="6"/>
        <v>50000</v>
      </c>
    </row>
    <row r="73" spans="1:14" x14ac:dyDescent="0.25">
      <c r="A73" s="10">
        <v>44100</v>
      </c>
      <c r="B73" s="22"/>
      <c r="C73" s="1" t="s">
        <v>36</v>
      </c>
      <c r="D73" s="1"/>
      <c r="E73" s="11"/>
      <c r="F73" s="11">
        <v>50000</v>
      </c>
      <c r="G73" s="2">
        <f t="shared" si="7"/>
        <v>26114782.07</v>
      </c>
      <c r="H73" s="73">
        <v>60000</v>
      </c>
      <c r="I73" s="40"/>
      <c r="J73" s="67"/>
      <c r="K73" s="11">
        <f t="shared" si="4"/>
        <v>60000</v>
      </c>
      <c r="L73" s="2">
        <f t="shared" si="5"/>
        <v>10000</v>
      </c>
      <c r="M73" s="147">
        <f t="shared" si="6"/>
        <v>10000</v>
      </c>
    </row>
    <row r="74" spans="1:14" x14ac:dyDescent="0.25">
      <c r="A74" s="10">
        <v>44102</v>
      </c>
      <c r="B74" s="22"/>
      <c r="C74" s="1" t="s">
        <v>36</v>
      </c>
      <c r="D74" s="1"/>
      <c r="E74" s="11"/>
      <c r="F74" s="11">
        <v>500000</v>
      </c>
      <c r="G74" s="2">
        <f t="shared" si="7"/>
        <v>25614782.07</v>
      </c>
      <c r="H74" s="73">
        <v>10000</v>
      </c>
      <c r="I74" s="40">
        <v>590000</v>
      </c>
      <c r="J74" s="67"/>
      <c r="K74" s="11">
        <f t="shared" si="4"/>
        <v>600000</v>
      </c>
      <c r="L74" s="2">
        <f t="shared" si="5"/>
        <v>100000</v>
      </c>
      <c r="M74" s="147">
        <f t="shared" si="6"/>
        <v>100000</v>
      </c>
    </row>
    <row r="75" spans="1:14" x14ac:dyDescent="0.25">
      <c r="A75" s="10">
        <v>44103</v>
      </c>
      <c r="B75" s="22"/>
      <c r="C75" s="1" t="s">
        <v>36</v>
      </c>
      <c r="D75" s="1" t="s">
        <v>269</v>
      </c>
      <c r="E75" s="11"/>
      <c r="F75" s="11">
        <v>1150000</v>
      </c>
      <c r="G75" s="2">
        <f t="shared" si="7"/>
        <v>24464782.07</v>
      </c>
      <c r="H75" s="73">
        <v>240000</v>
      </c>
      <c r="I75" s="40">
        <v>1140000</v>
      </c>
      <c r="J75" s="67"/>
      <c r="K75" s="11">
        <f t="shared" si="4"/>
        <v>1380000</v>
      </c>
      <c r="L75" s="2">
        <f t="shared" si="5"/>
        <v>230000</v>
      </c>
      <c r="M75" s="147">
        <f t="shared" si="6"/>
        <v>230000</v>
      </c>
    </row>
    <row r="76" spans="1:14" x14ac:dyDescent="0.25">
      <c r="A76" s="10">
        <v>44104</v>
      </c>
      <c r="B76" s="22"/>
      <c r="C76" s="1" t="s">
        <v>36</v>
      </c>
      <c r="D76" s="1" t="s">
        <v>187</v>
      </c>
      <c r="E76" s="11"/>
      <c r="F76" s="11">
        <v>800000</v>
      </c>
      <c r="G76" s="2">
        <f t="shared" si="7"/>
        <v>23664782.07</v>
      </c>
      <c r="H76" s="73">
        <v>360000</v>
      </c>
      <c r="I76" s="40">
        <v>600000</v>
      </c>
      <c r="J76" s="67"/>
      <c r="K76" s="11">
        <f t="shared" si="4"/>
        <v>960000</v>
      </c>
      <c r="L76" s="2">
        <f t="shared" si="5"/>
        <v>160000</v>
      </c>
      <c r="M76" s="147">
        <f t="shared" si="6"/>
        <v>160000</v>
      </c>
    </row>
    <row r="77" spans="1:14" x14ac:dyDescent="0.25">
      <c r="A77" s="10">
        <v>44104</v>
      </c>
      <c r="B77" s="22"/>
      <c r="C77" s="1" t="s">
        <v>36</v>
      </c>
      <c r="D77" s="1" t="s">
        <v>232</v>
      </c>
      <c r="E77" s="11"/>
      <c r="F77" s="11">
        <v>800000</v>
      </c>
      <c r="G77" s="2">
        <f t="shared" si="7"/>
        <v>22864782.07</v>
      </c>
      <c r="H77" s="73"/>
      <c r="I77" s="40">
        <v>960000</v>
      </c>
      <c r="J77" s="67"/>
      <c r="K77" s="11">
        <f t="shared" si="4"/>
        <v>960000</v>
      </c>
      <c r="L77" s="2">
        <f t="shared" si="5"/>
        <v>160000</v>
      </c>
      <c r="M77" s="147">
        <f t="shared" si="6"/>
        <v>160000</v>
      </c>
    </row>
    <row r="78" spans="1:14" x14ac:dyDescent="0.25">
      <c r="A78" s="10">
        <v>44105</v>
      </c>
      <c r="B78" s="22"/>
      <c r="C78" s="1" t="s">
        <v>36</v>
      </c>
      <c r="D78" s="1" t="s">
        <v>232</v>
      </c>
      <c r="E78" s="11"/>
      <c r="F78" s="11">
        <v>300000</v>
      </c>
      <c r="G78" s="2">
        <f t="shared" si="7"/>
        <v>22564782.07</v>
      </c>
      <c r="H78" s="73"/>
      <c r="I78" s="40">
        <v>360000</v>
      </c>
      <c r="J78" s="67"/>
      <c r="K78" s="11">
        <f t="shared" si="4"/>
        <v>360000</v>
      </c>
      <c r="L78" s="2">
        <f t="shared" si="5"/>
        <v>60000</v>
      </c>
      <c r="M78" s="147">
        <f t="shared" si="6"/>
        <v>60000</v>
      </c>
    </row>
    <row r="79" spans="1:14" x14ac:dyDescent="0.25">
      <c r="A79" s="10">
        <v>44105</v>
      </c>
      <c r="B79" s="22"/>
      <c r="C79" s="1" t="s">
        <v>36</v>
      </c>
      <c r="D79" s="1" t="s">
        <v>176</v>
      </c>
      <c r="E79" s="11"/>
      <c r="F79" s="11">
        <v>350000</v>
      </c>
      <c r="G79" s="2">
        <f t="shared" si="7"/>
        <v>22214782.07</v>
      </c>
      <c r="H79" s="73"/>
      <c r="I79" s="40">
        <v>420000</v>
      </c>
      <c r="J79" s="67"/>
      <c r="K79" s="11">
        <f t="shared" si="4"/>
        <v>420000</v>
      </c>
      <c r="L79" s="2">
        <f t="shared" si="5"/>
        <v>70000</v>
      </c>
      <c r="M79" s="147">
        <f t="shared" si="6"/>
        <v>70000</v>
      </c>
    </row>
    <row r="80" spans="1:14" x14ac:dyDescent="0.25">
      <c r="A80" s="10">
        <v>44106</v>
      </c>
      <c r="B80" s="22"/>
      <c r="C80" s="1" t="s">
        <v>36</v>
      </c>
      <c r="D80" s="1" t="s">
        <v>181</v>
      </c>
      <c r="E80" s="11"/>
      <c r="F80" s="11">
        <v>1450000</v>
      </c>
      <c r="G80" s="2">
        <f t="shared" si="7"/>
        <v>20764782.07</v>
      </c>
      <c r="H80" s="73">
        <v>600000</v>
      </c>
      <c r="I80" s="40">
        <v>1140000</v>
      </c>
      <c r="J80" s="67"/>
      <c r="K80" s="11">
        <f t="shared" si="4"/>
        <v>1740000</v>
      </c>
      <c r="L80" s="2">
        <f t="shared" si="5"/>
        <v>290000</v>
      </c>
      <c r="M80" s="147">
        <f t="shared" si="6"/>
        <v>290000</v>
      </c>
    </row>
    <row r="81" spans="1:13" x14ac:dyDescent="0.25">
      <c r="A81" s="10">
        <v>44107</v>
      </c>
      <c r="B81" s="22"/>
      <c r="C81" s="1" t="s">
        <v>36</v>
      </c>
      <c r="D81" s="1" t="s">
        <v>278</v>
      </c>
      <c r="E81" s="11"/>
      <c r="F81" s="11">
        <v>700000</v>
      </c>
      <c r="G81" s="2">
        <f t="shared" si="7"/>
        <v>20064782.07</v>
      </c>
      <c r="H81" s="73"/>
      <c r="I81" s="40">
        <v>820000</v>
      </c>
      <c r="J81" s="67"/>
      <c r="K81" s="11">
        <f t="shared" si="4"/>
        <v>820000</v>
      </c>
      <c r="L81" s="2">
        <f t="shared" si="5"/>
        <v>120000</v>
      </c>
      <c r="M81" s="147">
        <f t="shared" si="6"/>
        <v>140000</v>
      </c>
    </row>
    <row r="82" spans="1:13" x14ac:dyDescent="0.25">
      <c r="A82" s="10">
        <v>44107</v>
      </c>
      <c r="B82" s="22"/>
      <c r="C82" s="1" t="s">
        <v>36</v>
      </c>
      <c r="D82" s="1" t="s">
        <v>281</v>
      </c>
      <c r="E82" s="11"/>
      <c r="F82" s="11">
        <v>50000</v>
      </c>
      <c r="G82" s="2">
        <f t="shared" si="7"/>
        <v>20014782.07</v>
      </c>
      <c r="H82" s="73"/>
      <c r="I82" s="40">
        <v>60000</v>
      </c>
      <c r="J82" s="67"/>
      <c r="K82" s="11">
        <f t="shared" si="4"/>
        <v>60000</v>
      </c>
      <c r="L82" s="2">
        <f t="shared" si="5"/>
        <v>10000</v>
      </c>
      <c r="M82" s="147">
        <f t="shared" si="6"/>
        <v>10000</v>
      </c>
    </row>
    <row r="83" spans="1:13" x14ac:dyDescent="0.25">
      <c r="A83" s="10">
        <v>44107</v>
      </c>
      <c r="B83" s="22"/>
      <c r="C83" s="1" t="s">
        <v>36</v>
      </c>
      <c r="D83" s="1" t="s">
        <v>158</v>
      </c>
      <c r="E83" s="11"/>
      <c r="F83" s="11">
        <v>550000</v>
      </c>
      <c r="G83" s="2">
        <f t="shared" si="7"/>
        <v>19464782.07</v>
      </c>
      <c r="H83" s="73"/>
      <c r="I83" s="40">
        <v>660000</v>
      </c>
      <c r="J83" s="67"/>
      <c r="K83" s="11">
        <f t="shared" si="4"/>
        <v>660000</v>
      </c>
      <c r="L83" s="2">
        <f t="shared" si="5"/>
        <v>110000</v>
      </c>
      <c r="M83" s="147">
        <f t="shared" si="6"/>
        <v>110000</v>
      </c>
    </row>
    <row r="84" spans="1:13" x14ac:dyDescent="0.25">
      <c r="A84" s="10">
        <v>44110</v>
      </c>
      <c r="B84" s="22"/>
      <c r="C84" s="1" t="s">
        <v>36</v>
      </c>
      <c r="D84" s="1"/>
      <c r="E84" s="11"/>
      <c r="F84" s="11"/>
      <c r="G84" s="2">
        <f t="shared" si="7"/>
        <v>19464782.07</v>
      </c>
      <c r="H84" s="73"/>
      <c r="I84" s="40"/>
      <c r="J84" s="67"/>
      <c r="K84" s="11">
        <f t="shared" si="4"/>
        <v>0</v>
      </c>
      <c r="L84" s="2">
        <f t="shared" si="5"/>
        <v>0</v>
      </c>
      <c r="M84" s="147">
        <f t="shared" si="6"/>
        <v>0</v>
      </c>
    </row>
    <row r="85" spans="1:13" x14ac:dyDescent="0.25">
      <c r="A85" s="10">
        <v>44111</v>
      </c>
      <c r="B85" s="22"/>
      <c r="C85" s="1" t="s">
        <v>36</v>
      </c>
      <c r="D85" s="1"/>
      <c r="E85" s="11"/>
      <c r="F85" s="11"/>
      <c r="G85" s="2">
        <f t="shared" si="7"/>
        <v>19464782.07</v>
      </c>
      <c r="H85" s="73"/>
      <c r="I85" s="40"/>
      <c r="J85" s="67"/>
      <c r="K85" s="11">
        <f t="shared" si="4"/>
        <v>0</v>
      </c>
      <c r="L85" s="2">
        <f t="shared" si="5"/>
        <v>0</v>
      </c>
      <c r="M85" s="147">
        <f t="shared" si="6"/>
        <v>0</v>
      </c>
    </row>
    <row r="86" spans="1:13" x14ac:dyDescent="0.25">
      <c r="A86" s="10">
        <v>44112</v>
      </c>
      <c r="B86" s="22"/>
      <c r="C86" s="1" t="s">
        <v>36</v>
      </c>
      <c r="D86" s="1"/>
      <c r="E86" s="11"/>
      <c r="F86" s="11"/>
      <c r="G86" s="2">
        <f t="shared" si="7"/>
        <v>19464782.07</v>
      </c>
      <c r="H86" s="73"/>
      <c r="I86" s="40"/>
      <c r="J86" s="67"/>
      <c r="K86" s="11">
        <f t="shared" si="4"/>
        <v>0</v>
      </c>
      <c r="L86" s="2">
        <f t="shared" ref="L86:L112" si="8">H86+I86+J86-F86</f>
        <v>0</v>
      </c>
      <c r="M86" s="147">
        <f t="shared" si="6"/>
        <v>0</v>
      </c>
    </row>
    <row r="87" spans="1:13" x14ac:dyDescent="0.25">
      <c r="A87" s="10">
        <v>44113</v>
      </c>
      <c r="B87" s="22"/>
      <c r="C87" s="1" t="s">
        <v>36</v>
      </c>
      <c r="D87" s="1"/>
      <c r="E87" s="11"/>
      <c r="F87" s="11"/>
      <c r="G87" s="2">
        <f t="shared" si="7"/>
        <v>19464782.07</v>
      </c>
      <c r="H87" s="73"/>
      <c r="I87" s="40"/>
      <c r="J87" s="67"/>
      <c r="K87" s="11">
        <f t="shared" si="4"/>
        <v>0</v>
      </c>
      <c r="L87" s="2">
        <f t="shared" si="8"/>
        <v>0</v>
      </c>
      <c r="M87" s="147">
        <f t="shared" si="6"/>
        <v>0</v>
      </c>
    </row>
    <row r="88" spans="1:13" x14ac:dyDescent="0.25">
      <c r="A88" s="10">
        <v>44114</v>
      </c>
      <c r="B88" s="22"/>
      <c r="C88" s="1" t="s">
        <v>36</v>
      </c>
      <c r="D88" s="1"/>
      <c r="E88" s="11"/>
      <c r="F88" s="11"/>
      <c r="G88" s="2">
        <f t="shared" si="7"/>
        <v>19464782.07</v>
      </c>
      <c r="H88" s="73"/>
      <c r="I88" s="40"/>
      <c r="J88" s="67"/>
      <c r="K88" s="11">
        <f t="shared" si="4"/>
        <v>0</v>
      </c>
      <c r="L88" s="2">
        <f t="shared" si="8"/>
        <v>0</v>
      </c>
      <c r="M88" s="147">
        <f t="shared" si="6"/>
        <v>0</v>
      </c>
    </row>
    <row r="89" spans="1:13" x14ac:dyDescent="0.25">
      <c r="A89" s="10">
        <v>44115</v>
      </c>
      <c r="B89" s="22"/>
      <c r="C89" s="1" t="s">
        <v>36</v>
      </c>
      <c r="D89" s="1"/>
      <c r="E89" s="11"/>
      <c r="F89" s="11"/>
      <c r="G89" s="2">
        <f t="shared" si="7"/>
        <v>19464782.07</v>
      </c>
      <c r="H89" s="73"/>
      <c r="I89" s="40"/>
      <c r="J89" s="67"/>
      <c r="K89" s="11">
        <f t="shared" si="4"/>
        <v>0</v>
      </c>
      <c r="L89" s="2">
        <f t="shared" si="8"/>
        <v>0</v>
      </c>
      <c r="M89" s="147">
        <f t="shared" si="6"/>
        <v>0</v>
      </c>
    </row>
    <row r="90" spans="1:13" x14ac:dyDescent="0.25">
      <c r="A90" s="10">
        <v>44116</v>
      </c>
      <c r="B90" s="22"/>
      <c r="C90" s="1" t="s">
        <v>36</v>
      </c>
      <c r="D90" s="1"/>
      <c r="E90" s="11"/>
      <c r="F90" s="11"/>
      <c r="G90" s="2">
        <f t="shared" si="7"/>
        <v>19464782.07</v>
      </c>
      <c r="H90" s="73"/>
      <c r="I90" s="40"/>
      <c r="J90" s="67"/>
      <c r="K90" s="11">
        <f t="shared" si="4"/>
        <v>0</v>
      </c>
      <c r="L90" s="2">
        <f t="shared" si="8"/>
        <v>0</v>
      </c>
      <c r="M90" s="147">
        <f t="shared" si="6"/>
        <v>0</v>
      </c>
    </row>
    <row r="91" spans="1:13" x14ac:dyDescent="0.25">
      <c r="A91" s="10">
        <v>44117</v>
      </c>
      <c r="B91" s="22"/>
      <c r="C91" s="1" t="s">
        <v>36</v>
      </c>
      <c r="D91" s="1"/>
      <c r="E91" s="11"/>
      <c r="F91" s="11"/>
      <c r="G91" s="2">
        <f t="shared" si="7"/>
        <v>19464782.07</v>
      </c>
      <c r="H91" s="73"/>
      <c r="I91" s="40"/>
      <c r="J91" s="67"/>
      <c r="K91" s="11">
        <f t="shared" si="4"/>
        <v>0</v>
      </c>
      <c r="L91" s="2">
        <f t="shared" si="8"/>
        <v>0</v>
      </c>
      <c r="M91" s="147">
        <f t="shared" si="6"/>
        <v>0</v>
      </c>
    </row>
    <row r="92" spans="1:13" x14ac:dyDescent="0.25">
      <c r="A92" s="10">
        <v>44118</v>
      </c>
      <c r="B92" s="22"/>
      <c r="C92" s="1" t="s">
        <v>36</v>
      </c>
      <c r="D92" s="1"/>
      <c r="E92" s="11"/>
      <c r="F92" s="11"/>
      <c r="G92" s="2">
        <f t="shared" si="7"/>
        <v>19464782.07</v>
      </c>
      <c r="H92" s="73"/>
      <c r="I92" s="40"/>
      <c r="J92" s="67"/>
      <c r="K92" s="11">
        <f t="shared" si="4"/>
        <v>0</v>
      </c>
      <c r="L92" s="2">
        <f t="shared" si="8"/>
        <v>0</v>
      </c>
      <c r="M92" s="147">
        <f t="shared" si="6"/>
        <v>0</v>
      </c>
    </row>
    <row r="93" spans="1:13" x14ac:dyDescent="0.25">
      <c r="A93" s="10">
        <v>44119</v>
      </c>
      <c r="B93" s="22"/>
      <c r="C93" s="1" t="s">
        <v>36</v>
      </c>
      <c r="D93" s="1"/>
      <c r="E93" s="11"/>
      <c r="F93" s="11"/>
      <c r="G93" s="2">
        <f t="shared" si="7"/>
        <v>19464782.07</v>
      </c>
      <c r="H93" s="73"/>
      <c r="I93" s="40"/>
      <c r="J93" s="67"/>
      <c r="K93" s="11">
        <f t="shared" si="4"/>
        <v>0</v>
      </c>
      <c r="L93" s="2">
        <f t="shared" si="8"/>
        <v>0</v>
      </c>
      <c r="M93" s="147">
        <f t="shared" si="6"/>
        <v>0</v>
      </c>
    </row>
    <row r="94" spans="1:13" x14ac:dyDescent="0.25">
      <c r="A94" s="10">
        <v>44120</v>
      </c>
      <c r="B94" s="22"/>
      <c r="C94" s="1" t="s">
        <v>36</v>
      </c>
      <c r="D94" s="1"/>
      <c r="E94" s="11"/>
      <c r="F94" s="11"/>
      <c r="G94" s="2">
        <f t="shared" si="7"/>
        <v>19464782.07</v>
      </c>
      <c r="H94" s="73"/>
      <c r="I94" s="40"/>
      <c r="J94" s="67"/>
      <c r="K94" s="11">
        <f t="shared" si="4"/>
        <v>0</v>
      </c>
      <c r="L94" s="2">
        <f t="shared" si="8"/>
        <v>0</v>
      </c>
      <c r="M94" s="147">
        <f t="shared" si="6"/>
        <v>0</v>
      </c>
    </row>
    <row r="95" spans="1:13" x14ac:dyDescent="0.25">
      <c r="A95" s="10">
        <v>44121</v>
      </c>
      <c r="B95" s="22"/>
      <c r="C95" s="1" t="s">
        <v>36</v>
      </c>
      <c r="D95" s="1"/>
      <c r="E95" s="11"/>
      <c r="F95" s="11"/>
      <c r="G95" s="2">
        <f t="shared" si="7"/>
        <v>19464782.07</v>
      </c>
      <c r="H95" s="73"/>
      <c r="I95" s="40"/>
      <c r="J95" s="67"/>
      <c r="K95" s="11">
        <f t="shared" si="4"/>
        <v>0</v>
      </c>
      <c r="L95" s="2">
        <f t="shared" si="8"/>
        <v>0</v>
      </c>
      <c r="M95" s="147">
        <f t="shared" si="6"/>
        <v>0</v>
      </c>
    </row>
    <row r="96" spans="1:13" x14ac:dyDescent="0.25">
      <c r="A96" s="10">
        <v>44122</v>
      </c>
      <c r="B96" s="22"/>
      <c r="C96" s="1" t="s">
        <v>36</v>
      </c>
      <c r="D96" s="1"/>
      <c r="E96" s="11"/>
      <c r="F96" s="11"/>
      <c r="G96" s="2">
        <f t="shared" si="7"/>
        <v>19464782.07</v>
      </c>
      <c r="H96" s="73"/>
      <c r="I96" s="40"/>
      <c r="J96" s="67"/>
      <c r="K96" s="11">
        <f t="shared" si="4"/>
        <v>0</v>
      </c>
      <c r="L96" s="2">
        <f t="shared" si="8"/>
        <v>0</v>
      </c>
      <c r="M96" s="147">
        <f t="shared" si="6"/>
        <v>0</v>
      </c>
    </row>
    <row r="97" spans="1:13" x14ac:dyDescent="0.25">
      <c r="A97" s="10">
        <v>44123</v>
      </c>
      <c r="B97" s="22"/>
      <c r="C97" s="1" t="s">
        <v>36</v>
      </c>
      <c r="D97" s="1"/>
      <c r="E97" s="11"/>
      <c r="F97" s="11"/>
      <c r="G97" s="2">
        <f t="shared" si="7"/>
        <v>19464782.07</v>
      </c>
      <c r="H97" s="73"/>
      <c r="I97" s="40"/>
      <c r="J97" s="67"/>
      <c r="K97" s="11">
        <f t="shared" si="4"/>
        <v>0</v>
      </c>
      <c r="L97" s="2">
        <f t="shared" si="8"/>
        <v>0</v>
      </c>
      <c r="M97" s="147">
        <f t="shared" si="6"/>
        <v>0</v>
      </c>
    </row>
    <row r="98" spans="1:13" x14ac:dyDescent="0.25">
      <c r="A98" s="10">
        <v>44124</v>
      </c>
      <c r="B98" s="22"/>
      <c r="C98" s="1" t="s">
        <v>36</v>
      </c>
      <c r="D98" s="1"/>
      <c r="E98" s="11"/>
      <c r="F98" s="11"/>
      <c r="G98" s="2">
        <f t="shared" si="7"/>
        <v>19464782.07</v>
      </c>
      <c r="H98" s="73"/>
      <c r="I98" s="40"/>
      <c r="J98" s="67"/>
      <c r="K98" s="11">
        <f t="shared" si="4"/>
        <v>0</v>
      </c>
      <c r="L98" s="2">
        <f t="shared" si="8"/>
        <v>0</v>
      </c>
      <c r="M98" s="147">
        <f t="shared" si="6"/>
        <v>0</v>
      </c>
    </row>
    <row r="99" spans="1:13" x14ac:dyDescent="0.25">
      <c r="A99" s="10">
        <v>44125</v>
      </c>
      <c r="B99" s="22"/>
      <c r="C99" s="1" t="s">
        <v>36</v>
      </c>
      <c r="D99" s="1"/>
      <c r="E99" s="11"/>
      <c r="F99" s="11"/>
      <c r="G99" s="2">
        <f t="shared" si="7"/>
        <v>19464782.07</v>
      </c>
      <c r="H99" s="73"/>
      <c r="I99" s="40"/>
      <c r="J99" s="67"/>
      <c r="K99" s="11">
        <f t="shared" si="4"/>
        <v>0</v>
      </c>
      <c r="L99" s="2">
        <f t="shared" si="8"/>
        <v>0</v>
      </c>
      <c r="M99" s="147">
        <f t="shared" si="6"/>
        <v>0</v>
      </c>
    </row>
    <row r="100" spans="1:13" x14ac:dyDescent="0.25">
      <c r="A100" s="10">
        <v>44126</v>
      </c>
      <c r="B100" s="22"/>
      <c r="C100" s="1" t="s">
        <v>36</v>
      </c>
      <c r="D100" s="1"/>
      <c r="E100" s="11"/>
      <c r="F100" s="11"/>
      <c r="G100" s="2">
        <f t="shared" si="7"/>
        <v>19464782.07</v>
      </c>
      <c r="H100" s="73"/>
      <c r="I100" s="40"/>
      <c r="J100" s="67"/>
      <c r="K100" s="11">
        <f t="shared" si="4"/>
        <v>0</v>
      </c>
      <c r="L100" s="2">
        <f t="shared" si="8"/>
        <v>0</v>
      </c>
      <c r="M100" s="147">
        <f t="shared" si="6"/>
        <v>0</v>
      </c>
    </row>
    <row r="101" spans="1:13" x14ac:dyDescent="0.25">
      <c r="A101" s="10">
        <v>44127</v>
      </c>
      <c r="B101" s="22"/>
      <c r="C101" s="1" t="s">
        <v>36</v>
      </c>
      <c r="D101" s="1"/>
      <c r="E101" s="11"/>
      <c r="F101" s="11"/>
      <c r="G101" s="2">
        <f t="shared" si="7"/>
        <v>19464782.07</v>
      </c>
      <c r="H101" s="73"/>
      <c r="I101" s="40"/>
      <c r="J101" s="67"/>
      <c r="K101" s="11">
        <f t="shared" si="4"/>
        <v>0</v>
      </c>
      <c r="L101" s="2">
        <f t="shared" si="8"/>
        <v>0</v>
      </c>
      <c r="M101" s="147">
        <f t="shared" si="6"/>
        <v>0</v>
      </c>
    </row>
    <row r="102" spans="1:13" x14ac:dyDescent="0.25">
      <c r="A102" s="10">
        <v>44128</v>
      </c>
      <c r="B102" s="22"/>
      <c r="C102" s="1" t="s">
        <v>36</v>
      </c>
      <c r="D102" s="1"/>
      <c r="E102" s="11"/>
      <c r="F102" s="11"/>
      <c r="G102" s="2">
        <f t="shared" si="7"/>
        <v>19464782.07</v>
      </c>
      <c r="H102" s="73"/>
      <c r="I102" s="40"/>
      <c r="J102" s="67"/>
      <c r="K102" s="11">
        <f t="shared" si="4"/>
        <v>0</v>
      </c>
      <c r="L102" s="2">
        <f t="shared" si="8"/>
        <v>0</v>
      </c>
      <c r="M102" s="147">
        <f t="shared" si="6"/>
        <v>0</v>
      </c>
    </row>
    <row r="103" spans="1:13" x14ac:dyDescent="0.25">
      <c r="A103" s="10">
        <v>44129</v>
      </c>
      <c r="B103" s="22"/>
      <c r="C103" s="1" t="s">
        <v>36</v>
      </c>
      <c r="D103" s="1"/>
      <c r="E103" s="11"/>
      <c r="F103" s="11"/>
      <c r="G103" s="2">
        <f t="shared" si="7"/>
        <v>19464782.07</v>
      </c>
      <c r="H103" s="73"/>
      <c r="I103" s="40"/>
      <c r="J103" s="67"/>
      <c r="K103" s="11">
        <f t="shared" si="4"/>
        <v>0</v>
      </c>
      <c r="L103" s="2">
        <f t="shared" si="8"/>
        <v>0</v>
      </c>
      <c r="M103" s="147">
        <f t="shared" si="6"/>
        <v>0</v>
      </c>
    </row>
    <row r="104" spans="1:13" x14ac:dyDescent="0.25">
      <c r="A104" s="10">
        <v>44130</v>
      </c>
      <c r="B104" s="22"/>
      <c r="C104" s="1" t="s">
        <v>36</v>
      </c>
      <c r="D104" s="1"/>
      <c r="E104" s="11"/>
      <c r="F104" s="11"/>
      <c r="G104" s="2">
        <f t="shared" si="7"/>
        <v>19464782.07</v>
      </c>
      <c r="H104" s="73"/>
      <c r="I104" s="40"/>
      <c r="J104" s="67"/>
      <c r="K104" s="11">
        <f t="shared" si="4"/>
        <v>0</v>
      </c>
      <c r="L104" s="2">
        <f t="shared" si="8"/>
        <v>0</v>
      </c>
      <c r="M104" s="147">
        <f t="shared" si="6"/>
        <v>0</v>
      </c>
    </row>
    <row r="105" spans="1:13" x14ac:dyDescent="0.25">
      <c r="A105" s="10">
        <v>44131</v>
      </c>
      <c r="B105" s="22"/>
      <c r="C105" s="1" t="s">
        <v>36</v>
      </c>
      <c r="D105" s="1"/>
      <c r="E105" s="11"/>
      <c r="F105" s="11"/>
      <c r="G105" s="2">
        <f t="shared" si="7"/>
        <v>19464782.07</v>
      </c>
      <c r="H105" s="73"/>
      <c r="I105" s="40"/>
      <c r="J105" s="67"/>
      <c r="K105" s="11">
        <f t="shared" si="4"/>
        <v>0</v>
      </c>
      <c r="L105" s="2">
        <f t="shared" si="8"/>
        <v>0</v>
      </c>
      <c r="M105" s="147">
        <f t="shared" si="6"/>
        <v>0</v>
      </c>
    </row>
    <row r="106" spans="1:13" x14ac:dyDescent="0.25">
      <c r="A106" s="10">
        <v>44132</v>
      </c>
      <c r="B106" s="22"/>
      <c r="C106" s="1" t="s">
        <v>36</v>
      </c>
      <c r="D106" s="1"/>
      <c r="E106" s="11"/>
      <c r="F106" s="11"/>
      <c r="G106" s="2">
        <f t="shared" si="7"/>
        <v>19464782.07</v>
      </c>
      <c r="H106" s="73"/>
      <c r="I106" s="40"/>
      <c r="J106" s="67"/>
      <c r="K106" s="11">
        <f t="shared" si="4"/>
        <v>0</v>
      </c>
      <c r="L106" s="2">
        <f t="shared" si="8"/>
        <v>0</v>
      </c>
      <c r="M106" s="147">
        <f t="shared" si="6"/>
        <v>0</v>
      </c>
    </row>
    <row r="107" spans="1:13" x14ac:dyDescent="0.25">
      <c r="A107" s="10">
        <v>44133</v>
      </c>
      <c r="B107" s="22"/>
      <c r="C107" s="1" t="s">
        <v>36</v>
      </c>
      <c r="D107" s="1"/>
      <c r="E107" s="11"/>
      <c r="F107" s="11"/>
      <c r="G107" s="2">
        <f t="shared" si="7"/>
        <v>19464782.07</v>
      </c>
      <c r="H107" s="73"/>
      <c r="I107" s="40"/>
      <c r="J107" s="67"/>
      <c r="K107" s="11">
        <f t="shared" si="4"/>
        <v>0</v>
      </c>
      <c r="L107" s="2">
        <f t="shared" si="8"/>
        <v>0</v>
      </c>
      <c r="M107" s="147">
        <f t="shared" si="6"/>
        <v>0</v>
      </c>
    </row>
    <row r="108" spans="1:13" x14ac:dyDescent="0.25">
      <c r="A108" s="10">
        <v>44134</v>
      </c>
      <c r="B108" s="22"/>
      <c r="C108" s="1" t="s">
        <v>36</v>
      </c>
      <c r="D108" s="1"/>
      <c r="E108" s="11"/>
      <c r="F108" s="11"/>
      <c r="G108" s="2">
        <f t="shared" si="7"/>
        <v>19464782.07</v>
      </c>
      <c r="H108" s="73"/>
      <c r="I108" s="40"/>
      <c r="J108" s="67"/>
      <c r="K108" s="11">
        <f t="shared" si="4"/>
        <v>0</v>
      </c>
      <c r="L108" s="2">
        <f t="shared" si="8"/>
        <v>0</v>
      </c>
      <c r="M108" s="147">
        <f t="shared" si="6"/>
        <v>0</v>
      </c>
    </row>
    <row r="109" spans="1:13" x14ac:dyDescent="0.25">
      <c r="C109" s="1" t="s">
        <v>36</v>
      </c>
      <c r="D109" s="1"/>
      <c r="H109" s="73"/>
      <c r="I109" s="40"/>
      <c r="K109" s="11">
        <f t="shared" si="4"/>
        <v>0</v>
      </c>
      <c r="L109" s="2">
        <f t="shared" si="8"/>
        <v>0</v>
      </c>
      <c r="M109" s="147">
        <f t="shared" si="6"/>
        <v>0</v>
      </c>
    </row>
    <row r="110" spans="1:13" x14ac:dyDescent="0.25">
      <c r="C110" s="1" t="s">
        <v>36</v>
      </c>
      <c r="D110" s="1"/>
      <c r="I110" s="40"/>
      <c r="K110" s="11">
        <f t="shared" si="4"/>
        <v>0</v>
      </c>
      <c r="L110" s="2">
        <f t="shared" si="8"/>
        <v>0</v>
      </c>
      <c r="M110" s="147">
        <f t="shared" si="6"/>
        <v>0</v>
      </c>
    </row>
    <row r="111" spans="1:13" x14ac:dyDescent="0.25">
      <c r="L111" s="2">
        <f t="shared" si="8"/>
        <v>0</v>
      </c>
      <c r="M111" s="147">
        <f t="shared" si="6"/>
        <v>0</v>
      </c>
    </row>
    <row r="112" spans="1:13" x14ac:dyDescent="0.25">
      <c r="L112" s="2">
        <f t="shared" si="8"/>
        <v>0</v>
      </c>
      <c r="M112" s="147">
        <f t="shared" si="6"/>
        <v>0</v>
      </c>
    </row>
  </sheetData>
  <dataValidations count="1">
    <dataValidation type="list" allowBlank="1" showInputMessage="1" showErrorMessage="1" sqref="C5:C110" xr:uid="{8FE8164D-53BB-475C-AE6E-125B089CAC18}">
      <formula1>OPERACION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A1:O324"/>
  <sheetViews>
    <sheetView topLeftCell="B101" zoomScaleNormal="100" workbookViewId="0">
      <selection activeCell="M121" sqref="M121"/>
    </sheetView>
  </sheetViews>
  <sheetFormatPr baseColWidth="10" defaultRowHeight="15" x14ac:dyDescent="0.25"/>
  <cols>
    <col min="2" max="2" width="12.7109375" bestFit="1" customWidth="1"/>
    <col min="3" max="3" width="16.85546875" customWidth="1"/>
    <col min="4" max="4" width="26.85546875" customWidth="1"/>
    <col min="5" max="5" width="19.28515625" customWidth="1"/>
    <col min="6" max="6" width="15.5703125" customWidth="1"/>
    <col min="7" max="7" width="13.42578125" customWidth="1"/>
    <col min="8" max="9" width="13.5703125" bestFit="1" customWidth="1"/>
    <col min="10" max="10" width="14.42578125" customWidth="1"/>
    <col min="12" max="12" width="13" style="51" customWidth="1"/>
    <col min="13" max="13" width="16.85546875" style="78" customWidth="1"/>
    <col min="14" max="14" width="22.7109375" customWidth="1"/>
  </cols>
  <sheetData>
    <row r="1" spans="1:15" x14ac:dyDescent="0.25">
      <c r="A1" s="29">
        <v>4128128014</v>
      </c>
      <c r="L1" s="56"/>
    </row>
    <row r="2" spans="1:15" x14ac:dyDescent="0.25">
      <c r="A2" s="4" t="s">
        <v>3</v>
      </c>
      <c r="B2" s="20">
        <v>18008780</v>
      </c>
      <c r="E2" s="26" t="s">
        <v>9</v>
      </c>
      <c r="F2" s="27" t="s">
        <v>10</v>
      </c>
      <c r="G2" s="28" t="s">
        <v>13</v>
      </c>
      <c r="H2" s="28" t="s">
        <v>4</v>
      </c>
      <c r="I2" s="47" t="s">
        <v>8</v>
      </c>
      <c r="J2" s="47" t="s">
        <v>19</v>
      </c>
      <c r="K2" s="30" t="s">
        <v>12</v>
      </c>
      <c r="L2" s="24"/>
      <c r="M2" s="148"/>
    </row>
    <row r="3" spans="1:15" x14ac:dyDescent="0.25">
      <c r="A3" s="4" t="s">
        <v>7</v>
      </c>
      <c r="B3" s="21">
        <v>0</v>
      </c>
      <c r="C3" s="5"/>
      <c r="D3" s="5"/>
      <c r="E3" s="3">
        <f>SUM(E5:E80)</f>
        <v>53500327</v>
      </c>
      <c r="F3" s="3">
        <f>SUM(F5:F80)</f>
        <v>39960000</v>
      </c>
      <c r="G3" s="3">
        <f>B2+E3-F3</f>
        <v>31549107</v>
      </c>
      <c r="H3" s="15">
        <f>SUM(L5:L120)</f>
        <v>19219000</v>
      </c>
      <c r="I3" s="25">
        <f>SUM(H5:H323)</f>
        <v>32406000</v>
      </c>
      <c r="J3" s="25">
        <f>SUM(I5:I323)</f>
        <v>96657000</v>
      </c>
      <c r="K3" s="25">
        <f>SUM(J4:J323)</f>
        <v>440000</v>
      </c>
      <c r="L3" s="105"/>
    </row>
    <row r="4" spans="1:15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44" t="s">
        <v>4</v>
      </c>
      <c r="M4" s="146" t="s">
        <v>64</v>
      </c>
    </row>
    <row r="5" spans="1:15" x14ac:dyDescent="0.25">
      <c r="A5" s="34">
        <v>43985</v>
      </c>
      <c r="B5" s="35"/>
      <c r="C5" s="36" t="s">
        <v>66</v>
      </c>
      <c r="D5" s="36"/>
      <c r="E5" s="37"/>
      <c r="F5" s="37">
        <v>100000</v>
      </c>
      <c r="G5" s="38">
        <f>B2+E5-F5</f>
        <v>17908780</v>
      </c>
      <c r="H5" s="72">
        <v>0</v>
      </c>
      <c r="I5" s="72">
        <v>100000</v>
      </c>
      <c r="J5" s="76"/>
      <c r="K5" s="37">
        <f>H5+I5-J5</f>
        <v>100000</v>
      </c>
      <c r="L5" s="38">
        <f>H5+I5+J5-F5</f>
        <v>0</v>
      </c>
      <c r="M5" s="147"/>
      <c r="N5" s="59"/>
      <c r="O5" s="59"/>
    </row>
    <row r="6" spans="1:15" x14ac:dyDescent="0.25">
      <c r="A6" s="34">
        <v>43986</v>
      </c>
      <c r="B6" s="35"/>
      <c r="C6" s="36" t="s">
        <v>66</v>
      </c>
      <c r="D6" s="36" t="s">
        <v>39</v>
      </c>
      <c r="E6" s="37"/>
      <c r="F6" s="37">
        <v>880000</v>
      </c>
      <c r="G6" s="38">
        <f>G5+E6-F6</f>
        <v>17028780</v>
      </c>
      <c r="H6" s="72">
        <v>290000</v>
      </c>
      <c r="I6" s="72">
        <v>590000</v>
      </c>
      <c r="J6" s="76"/>
      <c r="K6" s="37">
        <f t="shared" ref="K6:K69" si="0">H6+I6-J6</f>
        <v>880000</v>
      </c>
      <c r="L6" s="38">
        <f t="shared" ref="L6:L69" si="1">H6+I6+J6-F6</f>
        <v>0</v>
      </c>
      <c r="M6" s="147"/>
      <c r="N6" s="59"/>
      <c r="O6" s="59"/>
    </row>
    <row r="7" spans="1:15" x14ac:dyDescent="0.25">
      <c r="A7" s="34">
        <v>43987</v>
      </c>
      <c r="B7" s="35"/>
      <c r="C7" s="36" t="s">
        <v>66</v>
      </c>
      <c r="D7" s="36"/>
      <c r="E7" s="37"/>
      <c r="F7" s="37">
        <v>60000</v>
      </c>
      <c r="G7" s="38">
        <f t="shared" ref="G7:G70" si="2">G6+E7-F7</f>
        <v>16968780</v>
      </c>
      <c r="H7" s="72">
        <v>60000</v>
      </c>
      <c r="I7" s="72"/>
      <c r="J7" s="76"/>
      <c r="K7" s="37">
        <f t="shared" si="0"/>
        <v>60000</v>
      </c>
      <c r="L7" s="38">
        <f t="shared" si="1"/>
        <v>0</v>
      </c>
      <c r="M7" s="147"/>
      <c r="N7" s="59"/>
      <c r="O7" s="59"/>
    </row>
    <row r="8" spans="1:15" x14ac:dyDescent="0.25">
      <c r="A8" s="34">
        <v>43987</v>
      </c>
      <c r="B8" s="35"/>
      <c r="C8" s="36" t="s">
        <v>66</v>
      </c>
      <c r="D8" s="36" t="s">
        <v>41</v>
      </c>
      <c r="E8" s="37"/>
      <c r="F8" s="37">
        <v>520000</v>
      </c>
      <c r="G8" s="38">
        <f t="shared" si="2"/>
        <v>16448780</v>
      </c>
      <c r="H8" s="72">
        <v>260000</v>
      </c>
      <c r="I8" s="72">
        <v>260000</v>
      </c>
      <c r="J8" s="76"/>
      <c r="K8" s="37">
        <f t="shared" si="0"/>
        <v>520000</v>
      </c>
      <c r="L8" s="38">
        <f t="shared" si="1"/>
        <v>0</v>
      </c>
      <c r="M8" s="147"/>
      <c r="N8" s="59"/>
      <c r="O8" s="59"/>
    </row>
    <row r="9" spans="1:15" x14ac:dyDescent="0.25">
      <c r="A9" s="34">
        <v>43988</v>
      </c>
      <c r="B9" s="35"/>
      <c r="C9" s="36" t="s">
        <v>66</v>
      </c>
      <c r="D9" s="36" t="s">
        <v>44</v>
      </c>
      <c r="E9" s="37"/>
      <c r="F9" s="37">
        <v>980000</v>
      </c>
      <c r="G9" s="38">
        <f t="shared" si="2"/>
        <v>15468780</v>
      </c>
      <c r="H9" s="72"/>
      <c r="I9" s="72">
        <v>980000</v>
      </c>
      <c r="J9" s="76"/>
      <c r="K9" s="37">
        <f t="shared" si="0"/>
        <v>980000</v>
      </c>
      <c r="L9" s="38">
        <f t="shared" si="1"/>
        <v>0</v>
      </c>
      <c r="M9" s="147"/>
      <c r="N9" s="59"/>
      <c r="O9" s="59"/>
    </row>
    <row r="10" spans="1:15" x14ac:dyDescent="0.25">
      <c r="A10" s="34">
        <v>43989</v>
      </c>
      <c r="B10" s="35"/>
      <c r="C10" s="36" t="s">
        <v>66</v>
      </c>
      <c r="D10" s="36" t="s">
        <v>49</v>
      </c>
      <c r="E10" s="37"/>
      <c r="F10" s="37">
        <v>480000</v>
      </c>
      <c r="G10" s="38">
        <f t="shared" si="2"/>
        <v>14988780</v>
      </c>
      <c r="H10" s="72">
        <v>312000</v>
      </c>
      <c r="I10" s="72">
        <v>264000</v>
      </c>
      <c r="J10" s="76"/>
      <c r="K10" s="37">
        <f t="shared" si="0"/>
        <v>576000</v>
      </c>
      <c r="L10" s="38">
        <f t="shared" si="1"/>
        <v>96000</v>
      </c>
      <c r="M10" s="147"/>
      <c r="N10" s="59"/>
      <c r="O10" s="59"/>
    </row>
    <row r="11" spans="1:15" x14ac:dyDescent="0.25">
      <c r="A11" s="34">
        <v>43990</v>
      </c>
      <c r="B11" s="35"/>
      <c r="C11" s="36" t="s">
        <v>66</v>
      </c>
      <c r="D11" s="36"/>
      <c r="E11" s="37"/>
      <c r="F11" s="37">
        <v>1120000</v>
      </c>
      <c r="G11" s="38">
        <f>G10+E11-F11</f>
        <v>13868780</v>
      </c>
      <c r="H11" s="72">
        <v>606000</v>
      </c>
      <c r="I11" s="72">
        <v>864000</v>
      </c>
      <c r="J11" s="76"/>
      <c r="K11" s="37">
        <f t="shared" si="0"/>
        <v>1470000</v>
      </c>
      <c r="L11" s="38">
        <f t="shared" si="1"/>
        <v>350000</v>
      </c>
      <c r="M11" s="147">
        <f t="shared" ref="M11:M69" si="3">F11*0.2</f>
        <v>224000</v>
      </c>
      <c r="N11" s="129" t="s">
        <v>55</v>
      </c>
      <c r="O11" s="59"/>
    </row>
    <row r="12" spans="1:15" x14ac:dyDescent="0.25">
      <c r="A12" s="34">
        <v>43991</v>
      </c>
      <c r="B12" s="35"/>
      <c r="C12" s="36" t="s">
        <v>66</v>
      </c>
      <c r="D12" s="36" t="s">
        <v>54</v>
      </c>
      <c r="E12" s="37"/>
      <c r="F12" s="37">
        <v>780000</v>
      </c>
      <c r="G12" s="38">
        <f t="shared" si="2"/>
        <v>13088780</v>
      </c>
      <c r="H12" s="72">
        <v>223000</v>
      </c>
      <c r="I12" s="72">
        <v>716000</v>
      </c>
      <c r="J12" s="76"/>
      <c r="K12" s="37">
        <f t="shared" si="0"/>
        <v>939000</v>
      </c>
      <c r="L12" s="38">
        <f t="shared" si="1"/>
        <v>159000</v>
      </c>
      <c r="M12" s="147">
        <f t="shared" si="3"/>
        <v>156000</v>
      </c>
      <c r="N12" s="129"/>
      <c r="O12" s="59"/>
    </row>
    <row r="13" spans="1:15" x14ac:dyDescent="0.25">
      <c r="A13" s="34">
        <v>43993</v>
      </c>
      <c r="B13" s="35"/>
      <c r="C13" s="36" t="s">
        <v>66</v>
      </c>
      <c r="D13" s="36" t="s">
        <v>40</v>
      </c>
      <c r="E13" s="37"/>
      <c r="F13" s="37">
        <v>860000</v>
      </c>
      <c r="G13" s="38">
        <f t="shared" si="2"/>
        <v>12228780</v>
      </c>
      <c r="H13" s="72">
        <v>512000</v>
      </c>
      <c r="I13" s="53">
        <v>480000</v>
      </c>
      <c r="J13" s="67"/>
      <c r="K13" s="37">
        <f t="shared" si="0"/>
        <v>992000</v>
      </c>
      <c r="L13" s="38">
        <f t="shared" si="1"/>
        <v>132000</v>
      </c>
      <c r="M13" s="147">
        <f t="shared" si="3"/>
        <v>172000</v>
      </c>
      <c r="N13" s="129" t="s">
        <v>58</v>
      </c>
      <c r="O13" s="59"/>
    </row>
    <row r="14" spans="1:15" x14ac:dyDescent="0.25">
      <c r="A14" s="34">
        <v>43994</v>
      </c>
      <c r="B14" s="35"/>
      <c r="C14" s="36" t="s">
        <v>66</v>
      </c>
      <c r="D14" s="36" t="s">
        <v>41</v>
      </c>
      <c r="E14" s="37"/>
      <c r="F14" s="37">
        <v>380000</v>
      </c>
      <c r="G14" s="38">
        <f t="shared" si="2"/>
        <v>11848780</v>
      </c>
      <c r="H14" s="72">
        <v>78000</v>
      </c>
      <c r="I14" s="53">
        <v>378000</v>
      </c>
      <c r="J14" s="67"/>
      <c r="K14" s="37">
        <f t="shared" si="0"/>
        <v>456000</v>
      </c>
      <c r="L14" s="38">
        <f t="shared" si="1"/>
        <v>76000</v>
      </c>
      <c r="M14" s="147">
        <f t="shared" si="3"/>
        <v>76000</v>
      </c>
      <c r="N14" s="129"/>
      <c r="O14" s="59"/>
    </row>
    <row r="15" spans="1:15" x14ac:dyDescent="0.25">
      <c r="A15" s="34">
        <v>43995</v>
      </c>
      <c r="B15" s="35"/>
      <c r="C15" s="36" t="s">
        <v>66</v>
      </c>
      <c r="D15" s="36" t="s">
        <v>67</v>
      </c>
      <c r="E15" s="37"/>
      <c r="F15" s="37">
        <v>1980000</v>
      </c>
      <c r="G15" s="38">
        <f t="shared" si="2"/>
        <v>9868780</v>
      </c>
      <c r="H15" s="72">
        <v>1685500</v>
      </c>
      <c r="I15" s="53">
        <v>696000</v>
      </c>
      <c r="J15" s="67"/>
      <c r="K15" s="37">
        <f t="shared" si="0"/>
        <v>2381500</v>
      </c>
      <c r="L15" s="38">
        <f t="shared" si="1"/>
        <v>401500</v>
      </c>
      <c r="M15" s="147">
        <f t="shared" si="3"/>
        <v>396000</v>
      </c>
      <c r="N15" s="142" t="s">
        <v>68</v>
      </c>
      <c r="O15" s="59"/>
    </row>
    <row r="16" spans="1:15" x14ac:dyDescent="0.25">
      <c r="A16" s="34">
        <v>43996</v>
      </c>
      <c r="B16" s="35"/>
      <c r="C16" s="36" t="s">
        <v>66</v>
      </c>
      <c r="D16" s="36" t="s">
        <v>70</v>
      </c>
      <c r="E16" s="37"/>
      <c r="F16" s="37">
        <v>920000</v>
      </c>
      <c r="G16" s="38">
        <f t="shared" si="2"/>
        <v>8948780</v>
      </c>
      <c r="H16" s="72">
        <v>408000</v>
      </c>
      <c r="I16" s="53">
        <v>696000</v>
      </c>
      <c r="J16" s="67"/>
      <c r="K16" s="37">
        <f t="shared" si="0"/>
        <v>1104000</v>
      </c>
      <c r="L16" s="38">
        <f t="shared" si="1"/>
        <v>184000</v>
      </c>
      <c r="M16" s="147">
        <f t="shared" si="3"/>
        <v>184000</v>
      </c>
      <c r="N16" s="129" t="s">
        <v>38</v>
      </c>
      <c r="O16" s="59"/>
    </row>
    <row r="17" spans="1:15" x14ac:dyDescent="0.25">
      <c r="A17" s="34">
        <v>43997</v>
      </c>
      <c r="B17" s="35"/>
      <c r="C17" s="36" t="s">
        <v>66</v>
      </c>
      <c r="D17" s="36" t="s">
        <v>39</v>
      </c>
      <c r="E17" s="37"/>
      <c r="F17" s="37">
        <v>180000</v>
      </c>
      <c r="G17" s="38">
        <f t="shared" si="2"/>
        <v>8768780</v>
      </c>
      <c r="H17" s="72">
        <v>120000</v>
      </c>
      <c r="I17" s="53">
        <v>96000</v>
      </c>
      <c r="J17" s="67"/>
      <c r="K17" s="37">
        <f t="shared" si="0"/>
        <v>216000</v>
      </c>
      <c r="L17" s="38">
        <f t="shared" si="1"/>
        <v>36000</v>
      </c>
      <c r="M17" s="147">
        <f t="shared" si="3"/>
        <v>36000</v>
      </c>
      <c r="N17" s="59"/>
      <c r="O17" s="59"/>
    </row>
    <row r="18" spans="1:15" x14ac:dyDescent="0.25">
      <c r="A18" s="10">
        <v>43999</v>
      </c>
      <c r="B18" s="22"/>
      <c r="C18" s="36" t="s">
        <v>36</v>
      </c>
      <c r="D18" s="1" t="s">
        <v>44</v>
      </c>
      <c r="E18" s="11"/>
      <c r="F18" s="11">
        <v>660000</v>
      </c>
      <c r="G18" s="2">
        <f t="shared" si="2"/>
        <v>8108780</v>
      </c>
      <c r="H18" s="73">
        <v>312300</v>
      </c>
      <c r="I18" s="40">
        <v>460000</v>
      </c>
      <c r="J18" s="67"/>
      <c r="K18" s="11">
        <f t="shared" si="0"/>
        <v>772300</v>
      </c>
      <c r="L18" s="2">
        <f t="shared" si="1"/>
        <v>112300</v>
      </c>
      <c r="M18" s="147">
        <f t="shared" si="3"/>
        <v>132000</v>
      </c>
      <c r="N18" s="129" t="s">
        <v>74</v>
      </c>
    </row>
    <row r="19" spans="1:15" x14ac:dyDescent="0.25">
      <c r="A19" s="10">
        <v>44000</v>
      </c>
      <c r="B19" s="22"/>
      <c r="C19" s="36" t="s">
        <v>36</v>
      </c>
      <c r="D19" s="1"/>
      <c r="E19" s="11">
        <v>4500027</v>
      </c>
      <c r="F19" s="11"/>
      <c r="G19" s="2">
        <f t="shared" si="2"/>
        <v>12608807</v>
      </c>
      <c r="H19" s="73"/>
      <c r="I19" s="40"/>
      <c r="J19" s="67"/>
      <c r="K19" s="11">
        <f t="shared" si="0"/>
        <v>0</v>
      </c>
      <c r="L19" s="2">
        <f t="shared" si="1"/>
        <v>0</v>
      </c>
      <c r="M19" s="147">
        <f t="shared" si="3"/>
        <v>0</v>
      </c>
    </row>
    <row r="20" spans="1:15" x14ac:dyDescent="0.25">
      <c r="A20" s="10">
        <v>44000</v>
      </c>
      <c r="B20" s="22"/>
      <c r="C20" s="36" t="s">
        <v>36</v>
      </c>
      <c r="D20" s="1" t="s">
        <v>77</v>
      </c>
      <c r="E20" s="11"/>
      <c r="F20" s="11">
        <v>1940000</v>
      </c>
      <c r="G20" s="2">
        <f t="shared" si="2"/>
        <v>10668807</v>
      </c>
      <c r="H20" s="73">
        <v>429700</v>
      </c>
      <c r="I20" s="40">
        <v>1900000</v>
      </c>
      <c r="J20" s="67"/>
      <c r="K20" s="11">
        <f t="shared" si="0"/>
        <v>2329700</v>
      </c>
      <c r="L20" s="2">
        <f t="shared" si="1"/>
        <v>389700</v>
      </c>
      <c r="M20" s="147">
        <f t="shared" si="3"/>
        <v>388000</v>
      </c>
    </row>
    <row r="21" spans="1:15" x14ac:dyDescent="0.25">
      <c r="A21" s="10">
        <v>44002</v>
      </c>
      <c r="B21" s="35" t="s">
        <v>78</v>
      </c>
      <c r="C21" s="36" t="s">
        <v>66</v>
      </c>
      <c r="D21" s="36" t="s">
        <v>79</v>
      </c>
      <c r="E21" s="11"/>
      <c r="F21" s="11">
        <v>360000</v>
      </c>
      <c r="G21" s="2">
        <f t="shared" si="2"/>
        <v>10308807</v>
      </c>
      <c r="H21" s="73">
        <v>48000</v>
      </c>
      <c r="I21" s="40">
        <v>384000</v>
      </c>
      <c r="J21" s="67"/>
      <c r="K21" s="11">
        <f t="shared" si="0"/>
        <v>432000</v>
      </c>
      <c r="L21" s="2">
        <f t="shared" si="1"/>
        <v>72000</v>
      </c>
      <c r="M21" s="147">
        <f t="shared" si="3"/>
        <v>72000</v>
      </c>
    </row>
    <row r="22" spans="1:15" x14ac:dyDescent="0.25">
      <c r="A22" s="10">
        <v>44003</v>
      </c>
      <c r="B22" s="35"/>
      <c r="C22" s="36" t="s">
        <v>66</v>
      </c>
      <c r="D22" s="36" t="s">
        <v>80</v>
      </c>
      <c r="E22" s="11"/>
      <c r="F22" s="11">
        <v>1180000</v>
      </c>
      <c r="G22" s="2">
        <f t="shared" si="2"/>
        <v>9128807</v>
      </c>
      <c r="H22" s="73">
        <v>460000</v>
      </c>
      <c r="I22" s="40">
        <v>864000</v>
      </c>
      <c r="J22" s="67"/>
      <c r="K22" s="11">
        <f t="shared" si="0"/>
        <v>1324000</v>
      </c>
      <c r="L22" s="2">
        <f t="shared" si="1"/>
        <v>144000</v>
      </c>
      <c r="M22" s="147">
        <f t="shared" si="3"/>
        <v>236000</v>
      </c>
    </row>
    <row r="23" spans="1:15" x14ac:dyDescent="0.25">
      <c r="A23" s="10">
        <v>44005</v>
      </c>
      <c r="B23" s="22"/>
      <c r="C23" s="36" t="s">
        <v>36</v>
      </c>
      <c r="D23" s="1" t="s">
        <v>51</v>
      </c>
      <c r="E23" s="11"/>
      <c r="F23" s="11">
        <v>820000</v>
      </c>
      <c r="G23" s="2">
        <f t="shared" si="2"/>
        <v>8308807</v>
      </c>
      <c r="H23" s="73">
        <v>48000</v>
      </c>
      <c r="I23" s="40">
        <v>936000</v>
      </c>
      <c r="J23" s="67"/>
      <c r="K23" s="11">
        <f t="shared" si="0"/>
        <v>984000</v>
      </c>
      <c r="L23" s="2">
        <f t="shared" si="1"/>
        <v>164000</v>
      </c>
      <c r="M23" s="147">
        <f t="shared" si="3"/>
        <v>164000</v>
      </c>
    </row>
    <row r="24" spans="1:15" x14ac:dyDescent="0.25">
      <c r="A24" s="10">
        <v>44007</v>
      </c>
      <c r="B24" s="22"/>
      <c r="C24" s="36" t="s">
        <v>36</v>
      </c>
      <c r="D24" s="1" t="s">
        <v>40</v>
      </c>
      <c r="E24" s="11"/>
      <c r="F24" s="11">
        <v>740000</v>
      </c>
      <c r="G24" s="2">
        <f t="shared" si="2"/>
        <v>7568807</v>
      </c>
      <c r="H24" s="73">
        <v>523500</v>
      </c>
      <c r="I24" s="40">
        <v>384000</v>
      </c>
      <c r="J24" s="67"/>
      <c r="K24" s="11">
        <f t="shared" si="0"/>
        <v>907500</v>
      </c>
      <c r="L24" s="2">
        <f t="shared" si="1"/>
        <v>167500</v>
      </c>
      <c r="M24" s="147">
        <f t="shared" si="3"/>
        <v>148000</v>
      </c>
    </row>
    <row r="25" spans="1:15" x14ac:dyDescent="0.25">
      <c r="A25" s="10">
        <v>44008</v>
      </c>
      <c r="B25" s="22"/>
      <c r="C25" s="36" t="s">
        <v>36</v>
      </c>
      <c r="D25" s="1" t="s">
        <v>54</v>
      </c>
      <c r="E25" s="11"/>
      <c r="F25" s="11">
        <v>980000</v>
      </c>
      <c r="G25" s="2">
        <f t="shared" si="2"/>
        <v>6588807</v>
      </c>
      <c r="H25" s="73">
        <v>48000</v>
      </c>
      <c r="I25" s="40">
        <v>1128000</v>
      </c>
      <c r="J25" s="67"/>
      <c r="K25" s="11">
        <f t="shared" si="0"/>
        <v>1176000</v>
      </c>
      <c r="L25" s="2">
        <f t="shared" si="1"/>
        <v>196000</v>
      </c>
      <c r="M25" s="147">
        <f t="shared" si="3"/>
        <v>196000</v>
      </c>
    </row>
    <row r="26" spans="1:15" x14ac:dyDescent="0.25">
      <c r="A26" s="10">
        <v>44010</v>
      </c>
      <c r="B26" s="22"/>
      <c r="C26" s="36" t="s">
        <v>66</v>
      </c>
      <c r="D26" s="1" t="s">
        <v>49</v>
      </c>
      <c r="E26" s="11"/>
      <c r="F26" s="11">
        <v>440000</v>
      </c>
      <c r="G26" s="2">
        <f t="shared" si="2"/>
        <v>6148807</v>
      </c>
      <c r="H26" s="73">
        <v>48000</v>
      </c>
      <c r="I26" s="40">
        <v>480000</v>
      </c>
      <c r="J26" s="67"/>
      <c r="K26" s="11">
        <f t="shared" si="0"/>
        <v>528000</v>
      </c>
      <c r="L26" s="2">
        <f t="shared" si="1"/>
        <v>88000</v>
      </c>
      <c r="M26" s="147">
        <f t="shared" si="3"/>
        <v>88000</v>
      </c>
    </row>
    <row r="27" spans="1:15" x14ac:dyDescent="0.25">
      <c r="A27" s="10">
        <v>44012</v>
      </c>
      <c r="B27" s="22"/>
      <c r="C27" s="36" t="s">
        <v>36</v>
      </c>
      <c r="D27" s="1" t="s">
        <v>49</v>
      </c>
      <c r="E27" s="11"/>
      <c r="F27" s="11">
        <v>1640000</v>
      </c>
      <c r="G27" s="2">
        <f t="shared" si="2"/>
        <v>4508807</v>
      </c>
      <c r="H27" s="73">
        <v>275000</v>
      </c>
      <c r="I27" s="40">
        <v>1704000</v>
      </c>
      <c r="J27" s="67"/>
      <c r="K27" s="11">
        <f t="shared" si="0"/>
        <v>1979000</v>
      </c>
      <c r="L27" s="2">
        <f t="shared" si="1"/>
        <v>339000</v>
      </c>
      <c r="M27" s="147">
        <f t="shared" si="3"/>
        <v>328000</v>
      </c>
    </row>
    <row r="28" spans="1:15" x14ac:dyDescent="0.25">
      <c r="A28" s="10">
        <v>44013</v>
      </c>
      <c r="B28" s="22"/>
      <c r="C28" s="36" t="s">
        <v>36</v>
      </c>
      <c r="D28" s="1"/>
      <c r="E28" s="11">
        <v>4500027</v>
      </c>
      <c r="F28" s="11"/>
      <c r="G28" s="2">
        <f t="shared" si="2"/>
        <v>9008834</v>
      </c>
      <c r="H28" s="73"/>
      <c r="I28" s="40"/>
      <c r="J28" s="67"/>
      <c r="K28" s="11">
        <f t="shared" si="0"/>
        <v>0</v>
      </c>
      <c r="L28" s="2">
        <f t="shared" si="1"/>
        <v>0</v>
      </c>
      <c r="M28" s="147">
        <f t="shared" si="3"/>
        <v>0</v>
      </c>
    </row>
    <row r="29" spans="1:15" x14ac:dyDescent="0.25">
      <c r="A29" s="10">
        <v>44013</v>
      </c>
      <c r="B29" s="22"/>
      <c r="C29" s="36" t="s">
        <v>36</v>
      </c>
      <c r="D29" s="1" t="s">
        <v>49</v>
      </c>
      <c r="E29" s="11"/>
      <c r="F29" s="11">
        <v>580000</v>
      </c>
      <c r="G29" s="2">
        <f t="shared" si="2"/>
        <v>8428834</v>
      </c>
      <c r="H29" s="73">
        <v>72000</v>
      </c>
      <c r="I29" s="40">
        <v>624000</v>
      </c>
      <c r="J29" s="67"/>
      <c r="K29" s="11">
        <f t="shared" si="0"/>
        <v>696000</v>
      </c>
      <c r="L29" s="2">
        <f t="shared" si="1"/>
        <v>116000</v>
      </c>
      <c r="M29" s="147">
        <f t="shared" si="3"/>
        <v>116000</v>
      </c>
    </row>
    <row r="30" spans="1:15" x14ac:dyDescent="0.25">
      <c r="A30" s="10">
        <v>44015</v>
      </c>
      <c r="B30" s="22"/>
      <c r="C30" s="36" t="s">
        <v>36</v>
      </c>
      <c r="D30" s="1" t="s">
        <v>73</v>
      </c>
      <c r="E30" s="11"/>
      <c r="F30" s="11">
        <v>1160000</v>
      </c>
      <c r="G30" s="2">
        <f t="shared" si="2"/>
        <v>7268834</v>
      </c>
      <c r="H30" s="73">
        <v>283000</v>
      </c>
      <c r="I30" s="40">
        <v>1109000</v>
      </c>
      <c r="J30" s="67"/>
      <c r="K30" s="11">
        <f t="shared" si="0"/>
        <v>1392000</v>
      </c>
      <c r="L30" s="2">
        <f t="shared" si="1"/>
        <v>232000</v>
      </c>
      <c r="M30" s="147">
        <f t="shared" si="3"/>
        <v>232000</v>
      </c>
    </row>
    <row r="31" spans="1:15" x14ac:dyDescent="0.25">
      <c r="A31" s="10">
        <v>44016</v>
      </c>
      <c r="B31" s="22"/>
      <c r="C31" s="36" t="s">
        <v>36</v>
      </c>
      <c r="D31" s="1" t="s">
        <v>94</v>
      </c>
      <c r="E31" s="11"/>
      <c r="F31" s="11">
        <v>60000</v>
      </c>
      <c r="G31" s="2">
        <f t="shared" si="2"/>
        <v>7208834</v>
      </c>
      <c r="H31" s="73"/>
      <c r="I31" s="40"/>
      <c r="J31" s="67"/>
      <c r="K31" s="11">
        <f t="shared" si="0"/>
        <v>0</v>
      </c>
      <c r="L31" s="2">
        <f t="shared" si="1"/>
        <v>-60000</v>
      </c>
      <c r="M31" s="147">
        <f t="shared" si="3"/>
        <v>12000</v>
      </c>
    </row>
    <row r="32" spans="1:15" x14ac:dyDescent="0.25">
      <c r="A32" s="10">
        <v>44017</v>
      </c>
      <c r="B32" s="22"/>
      <c r="C32" s="36" t="s">
        <v>66</v>
      </c>
      <c r="D32" s="1" t="s">
        <v>96</v>
      </c>
      <c r="E32" s="11"/>
      <c r="F32" s="11">
        <v>320000</v>
      </c>
      <c r="G32" s="2">
        <f t="shared" si="2"/>
        <v>6888834</v>
      </c>
      <c r="H32" s="73"/>
      <c r="I32" s="40">
        <v>288000</v>
      </c>
      <c r="J32" s="67"/>
      <c r="K32" s="11">
        <f t="shared" si="0"/>
        <v>288000</v>
      </c>
      <c r="L32" s="2">
        <f t="shared" si="1"/>
        <v>-32000</v>
      </c>
      <c r="M32" s="147">
        <f t="shared" si="3"/>
        <v>64000</v>
      </c>
    </row>
    <row r="33" spans="1:14" x14ac:dyDescent="0.25">
      <c r="A33" s="10">
        <v>44018</v>
      </c>
      <c r="B33" s="22"/>
      <c r="C33" s="36" t="s">
        <v>66</v>
      </c>
      <c r="D33" s="1" t="s">
        <v>99</v>
      </c>
      <c r="E33" s="11"/>
      <c r="F33" s="11">
        <v>140000</v>
      </c>
      <c r="G33" s="2">
        <f t="shared" si="2"/>
        <v>6748834</v>
      </c>
      <c r="H33" s="73">
        <v>24000</v>
      </c>
      <c r="I33" s="40">
        <v>144000</v>
      </c>
      <c r="J33" s="67"/>
      <c r="K33" s="11">
        <f t="shared" si="0"/>
        <v>168000</v>
      </c>
      <c r="L33" s="2">
        <f t="shared" si="1"/>
        <v>28000</v>
      </c>
      <c r="M33" s="147">
        <f t="shared" si="3"/>
        <v>28000</v>
      </c>
    </row>
    <row r="34" spans="1:14" x14ac:dyDescent="0.25">
      <c r="A34" s="10">
        <v>44019</v>
      </c>
      <c r="B34" s="22"/>
      <c r="C34" s="36" t="s">
        <v>36</v>
      </c>
      <c r="D34" s="1" t="s">
        <v>100</v>
      </c>
      <c r="E34" s="11"/>
      <c r="F34" s="11">
        <v>520000</v>
      </c>
      <c r="G34" s="2">
        <f t="shared" si="2"/>
        <v>6228834</v>
      </c>
      <c r="H34" s="73">
        <v>434000</v>
      </c>
      <c r="I34" s="40">
        <v>192000</v>
      </c>
      <c r="J34" s="67"/>
      <c r="K34" s="11">
        <f t="shared" si="0"/>
        <v>626000</v>
      </c>
      <c r="L34" s="2">
        <f t="shared" si="1"/>
        <v>106000</v>
      </c>
      <c r="M34" s="147">
        <f t="shared" si="3"/>
        <v>104000</v>
      </c>
      <c r="N34" s="46"/>
    </row>
    <row r="35" spans="1:14" x14ac:dyDescent="0.25">
      <c r="A35" s="10">
        <v>44020</v>
      </c>
      <c r="B35" s="22"/>
      <c r="C35" s="36" t="s">
        <v>36</v>
      </c>
      <c r="D35" s="1" t="s">
        <v>101</v>
      </c>
      <c r="E35" s="11"/>
      <c r="F35" s="11">
        <v>440000</v>
      </c>
      <c r="G35" s="2">
        <f t="shared" si="2"/>
        <v>5788834</v>
      </c>
      <c r="H35" s="73"/>
      <c r="I35" s="40">
        <v>528000</v>
      </c>
      <c r="J35" s="67"/>
      <c r="K35" s="11">
        <f t="shared" si="0"/>
        <v>528000</v>
      </c>
      <c r="L35" s="2">
        <f t="shared" si="1"/>
        <v>88000</v>
      </c>
      <c r="M35" s="147">
        <f t="shared" si="3"/>
        <v>88000</v>
      </c>
    </row>
    <row r="36" spans="1:14" x14ac:dyDescent="0.25">
      <c r="A36" s="10">
        <v>44021</v>
      </c>
      <c r="B36" s="22"/>
      <c r="C36" s="36" t="s">
        <v>36</v>
      </c>
      <c r="D36" s="1" t="s">
        <v>104</v>
      </c>
      <c r="E36" s="11"/>
      <c r="F36" s="11">
        <v>200000</v>
      </c>
      <c r="G36" s="2">
        <f t="shared" si="2"/>
        <v>5588834</v>
      </c>
      <c r="H36" s="73"/>
      <c r="I36" s="40">
        <v>240000</v>
      </c>
      <c r="J36" s="67"/>
      <c r="K36" s="11">
        <f t="shared" si="0"/>
        <v>240000</v>
      </c>
      <c r="L36" s="2">
        <f t="shared" si="1"/>
        <v>40000</v>
      </c>
      <c r="M36" s="147">
        <f t="shared" si="3"/>
        <v>40000</v>
      </c>
    </row>
    <row r="37" spans="1:14" x14ac:dyDescent="0.25">
      <c r="A37" s="10">
        <v>44022</v>
      </c>
      <c r="B37" s="22"/>
      <c r="C37" s="36" t="s">
        <v>36</v>
      </c>
      <c r="D37" s="1" t="s">
        <v>104</v>
      </c>
      <c r="E37" s="11">
        <v>4500027</v>
      </c>
      <c r="F37" s="11"/>
      <c r="G37" s="2">
        <f t="shared" si="2"/>
        <v>10088861</v>
      </c>
      <c r="H37" s="73"/>
      <c r="I37" s="40"/>
      <c r="J37" s="67"/>
      <c r="K37" s="11">
        <f t="shared" si="0"/>
        <v>0</v>
      </c>
      <c r="L37" s="2">
        <f t="shared" si="1"/>
        <v>0</v>
      </c>
      <c r="M37" s="147">
        <f t="shared" si="3"/>
        <v>0</v>
      </c>
    </row>
    <row r="38" spans="1:14" x14ac:dyDescent="0.25">
      <c r="A38" s="16">
        <v>44022</v>
      </c>
      <c r="B38" s="23"/>
      <c r="C38" s="36" t="s">
        <v>36</v>
      </c>
      <c r="D38" s="17" t="s">
        <v>104</v>
      </c>
      <c r="E38" s="18"/>
      <c r="F38" s="18">
        <v>400000</v>
      </c>
      <c r="G38" s="19">
        <f t="shared" si="2"/>
        <v>9688861</v>
      </c>
      <c r="H38" s="74">
        <v>96000</v>
      </c>
      <c r="I38" s="75">
        <v>384000</v>
      </c>
      <c r="J38" s="67"/>
      <c r="K38" s="11">
        <f t="shared" si="0"/>
        <v>480000</v>
      </c>
      <c r="L38" s="2">
        <f t="shared" si="1"/>
        <v>80000</v>
      </c>
      <c r="M38" s="147">
        <f t="shared" si="3"/>
        <v>80000</v>
      </c>
    </row>
    <row r="39" spans="1:14" x14ac:dyDescent="0.25">
      <c r="A39" s="10">
        <v>44023</v>
      </c>
      <c r="B39" s="22"/>
      <c r="C39" s="36" t="s">
        <v>36</v>
      </c>
      <c r="D39" s="1" t="s">
        <v>96</v>
      </c>
      <c r="E39" s="11"/>
      <c r="F39" s="11">
        <v>320000</v>
      </c>
      <c r="G39" s="2">
        <f t="shared" si="2"/>
        <v>9368861</v>
      </c>
      <c r="H39" s="73"/>
      <c r="I39" s="40">
        <v>384000</v>
      </c>
      <c r="J39" s="67"/>
      <c r="K39" s="11">
        <f t="shared" si="0"/>
        <v>384000</v>
      </c>
      <c r="L39" s="2">
        <f t="shared" si="1"/>
        <v>64000</v>
      </c>
      <c r="M39" s="147">
        <f t="shared" si="3"/>
        <v>64000</v>
      </c>
    </row>
    <row r="40" spans="1:14" x14ac:dyDescent="0.25">
      <c r="A40" s="10">
        <v>44024</v>
      </c>
      <c r="B40" s="22"/>
      <c r="C40" s="36" t="s">
        <v>36</v>
      </c>
      <c r="D40" s="1" t="s">
        <v>106</v>
      </c>
      <c r="E40" s="11"/>
      <c r="F40" s="11">
        <v>280000</v>
      </c>
      <c r="G40" s="2">
        <f t="shared" si="2"/>
        <v>9088861</v>
      </c>
      <c r="H40" s="73">
        <v>96000</v>
      </c>
      <c r="I40" s="40">
        <v>240000</v>
      </c>
      <c r="J40" s="67"/>
      <c r="K40" s="11">
        <f t="shared" si="0"/>
        <v>336000</v>
      </c>
      <c r="L40" s="2">
        <f t="shared" si="1"/>
        <v>56000</v>
      </c>
      <c r="M40" s="147">
        <f t="shared" si="3"/>
        <v>56000</v>
      </c>
    </row>
    <row r="41" spans="1:14" x14ac:dyDescent="0.25">
      <c r="A41" s="10">
        <v>44025</v>
      </c>
      <c r="B41" s="22"/>
      <c r="C41" s="36" t="s">
        <v>36</v>
      </c>
      <c r="D41" s="1" t="s">
        <v>109</v>
      </c>
      <c r="E41" s="11"/>
      <c r="F41" s="11">
        <v>140000</v>
      </c>
      <c r="G41" s="2">
        <f t="shared" si="2"/>
        <v>8948861</v>
      </c>
      <c r="H41" s="73">
        <v>0</v>
      </c>
      <c r="I41" s="40">
        <v>168000</v>
      </c>
      <c r="J41" s="67"/>
      <c r="K41" s="11">
        <f t="shared" si="0"/>
        <v>168000</v>
      </c>
      <c r="L41" s="2">
        <f t="shared" si="1"/>
        <v>28000</v>
      </c>
      <c r="M41" s="147">
        <f t="shared" si="3"/>
        <v>28000</v>
      </c>
    </row>
    <row r="42" spans="1:14" x14ac:dyDescent="0.25">
      <c r="A42" s="10">
        <v>44027</v>
      </c>
      <c r="B42" s="22"/>
      <c r="C42" s="36" t="s">
        <v>35</v>
      </c>
      <c r="D42" s="1"/>
      <c r="E42" s="11">
        <v>10000062</v>
      </c>
      <c r="F42" s="11">
        <v>0</v>
      </c>
      <c r="G42" s="2">
        <f t="shared" si="2"/>
        <v>18948923</v>
      </c>
      <c r="H42" s="73"/>
      <c r="I42" s="40"/>
      <c r="J42" s="67"/>
      <c r="K42" s="11">
        <f t="shared" si="0"/>
        <v>0</v>
      </c>
      <c r="L42" s="2">
        <f t="shared" si="1"/>
        <v>0</v>
      </c>
      <c r="M42" s="147">
        <f t="shared" si="3"/>
        <v>0</v>
      </c>
    </row>
    <row r="43" spans="1:14" x14ac:dyDescent="0.25">
      <c r="A43" s="10">
        <v>44027</v>
      </c>
      <c r="B43" s="22"/>
      <c r="C43" s="36" t="s">
        <v>36</v>
      </c>
      <c r="D43" s="1" t="s">
        <v>117</v>
      </c>
      <c r="E43" s="11"/>
      <c r="F43" s="11">
        <v>200000</v>
      </c>
      <c r="G43" s="2">
        <f t="shared" si="2"/>
        <v>18748923</v>
      </c>
      <c r="H43" s="73"/>
      <c r="I43" s="40">
        <v>240000</v>
      </c>
      <c r="J43" s="67"/>
      <c r="K43" s="11">
        <f t="shared" si="0"/>
        <v>240000</v>
      </c>
      <c r="L43" s="2">
        <f t="shared" si="1"/>
        <v>40000</v>
      </c>
      <c r="M43" s="147">
        <f t="shared" si="3"/>
        <v>40000</v>
      </c>
    </row>
    <row r="44" spans="1:14" x14ac:dyDescent="0.25">
      <c r="A44" s="10">
        <v>44028</v>
      </c>
      <c r="B44" s="22"/>
      <c r="C44" s="1" t="s">
        <v>36</v>
      </c>
      <c r="D44" s="1" t="s">
        <v>117</v>
      </c>
      <c r="E44" s="11"/>
      <c r="F44" s="11">
        <v>440000</v>
      </c>
      <c r="G44" s="2">
        <f t="shared" si="2"/>
        <v>18308923</v>
      </c>
      <c r="H44" s="73">
        <v>315000</v>
      </c>
      <c r="I44" s="40">
        <v>216000</v>
      </c>
      <c r="J44" s="67"/>
      <c r="K44" s="11">
        <f t="shared" si="0"/>
        <v>531000</v>
      </c>
      <c r="L44" s="2">
        <f t="shared" si="1"/>
        <v>91000</v>
      </c>
      <c r="M44" s="147">
        <f t="shared" si="3"/>
        <v>88000</v>
      </c>
    </row>
    <row r="45" spans="1:14" x14ac:dyDescent="0.25">
      <c r="A45" s="10">
        <v>44029</v>
      </c>
      <c r="B45" s="22"/>
      <c r="C45" s="36" t="s">
        <v>36</v>
      </c>
      <c r="D45" s="1" t="s">
        <v>117</v>
      </c>
      <c r="E45" s="11"/>
      <c r="F45" s="11">
        <v>60000</v>
      </c>
      <c r="G45" s="2">
        <f t="shared" si="2"/>
        <v>18248923</v>
      </c>
      <c r="H45" s="73">
        <v>24000</v>
      </c>
      <c r="I45" s="40">
        <v>48000</v>
      </c>
      <c r="J45" s="67"/>
      <c r="K45" s="11">
        <f t="shared" si="0"/>
        <v>72000</v>
      </c>
      <c r="L45" s="2">
        <f t="shared" si="1"/>
        <v>12000</v>
      </c>
      <c r="M45" s="147">
        <f t="shared" si="3"/>
        <v>12000</v>
      </c>
    </row>
    <row r="46" spans="1:14" x14ac:dyDescent="0.25">
      <c r="A46" s="10">
        <v>44030</v>
      </c>
      <c r="B46" s="22"/>
      <c r="C46" s="36" t="s">
        <v>66</v>
      </c>
      <c r="D46" s="1" t="s">
        <v>100</v>
      </c>
      <c r="E46" s="11"/>
      <c r="F46" s="11">
        <v>340000</v>
      </c>
      <c r="G46" s="2">
        <f t="shared" si="2"/>
        <v>17908923</v>
      </c>
      <c r="H46" s="73">
        <v>24000</v>
      </c>
      <c r="I46" s="40">
        <v>384000</v>
      </c>
      <c r="J46" s="67"/>
      <c r="K46" s="11">
        <f t="shared" si="0"/>
        <v>408000</v>
      </c>
      <c r="L46" s="2">
        <f t="shared" si="1"/>
        <v>68000</v>
      </c>
      <c r="M46" s="147">
        <f t="shared" si="3"/>
        <v>68000</v>
      </c>
    </row>
    <row r="47" spans="1:14" x14ac:dyDescent="0.25">
      <c r="A47" s="10">
        <v>44031</v>
      </c>
      <c r="B47" s="22"/>
      <c r="C47" s="36" t="s">
        <v>66</v>
      </c>
      <c r="D47" s="1" t="s">
        <v>101</v>
      </c>
      <c r="E47" s="11"/>
      <c r="F47" s="11">
        <v>80000</v>
      </c>
      <c r="G47" s="2">
        <f t="shared" si="2"/>
        <v>17828923</v>
      </c>
      <c r="H47" s="73"/>
      <c r="I47" s="40">
        <v>96000</v>
      </c>
      <c r="J47" s="67"/>
      <c r="K47" s="11">
        <f t="shared" si="0"/>
        <v>96000</v>
      </c>
      <c r="L47" s="2">
        <f t="shared" si="1"/>
        <v>16000</v>
      </c>
      <c r="M47" s="147">
        <f t="shared" si="3"/>
        <v>16000</v>
      </c>
    </row>
    <row r="48" spans="1:14" x14ac:dyDescent="0.25">
      <c r="A48" s="10">
        <v>44032</v>
      </c>
      <c r="B48" s="22"/>
      <c r="C48" s="36" t="s">
        <v>66</v>
      </c>
      <c r="D48" s="1"/>
      <c r="E48" s="11"/>
      <c r="F48" s="11">
        <v>100000</v>
      </c>
      <c r="G48" s="2">
        <f t="shared" si="2"/>
        <v>17728923</v>
      </c>
      <c r="H48" s="73">
        <v>96000</v>
      </c>
      <c r="I48" s="40">
        <v>24000</v>
      </c>
      <c r="J48" s="67"/>
      <c r="K48" s="11">
        <f t="shared" si="0"/>
        <v>120000</v>
      </c>
      <c r="L48" s="2">
        <f t="shared" si="1"/>
        <v>20000</v>
      </c>
      <c r="M48" s="147">
        <f t="shared" si="3"/>
        <v>20000</v>
      </c>
    </row>
    <row r="49" spans="1:13" x14ac:dyDescent="0.25">
      <c r="A49" s="10">
        <v>44033</v>
      </c>
      <c r="B49" s="22"/>
      <c r="C49" s="36" t="s">
        <v>66</v>
      </c>
      <c r="D49" s="1" t="s">
        <v>124</v>
      </c>
      <c r="E49" s="11"/>
      <c r="F49" s="11">
        <v>560000</v>
      </c>
      <c r="G49" s="2">
        <f t="shared" si="2"/>
        <v>17168923</v>
      </c>
      <c r="H49" s="73"/>
      <c r="I49" s="40">
        <v>672000</v>
      </c>
      <c r="J49" s="67"/>
      <c r="K49" s="11">
        <f t="shared" si="0"/>
        <v>672000</v>
      </c>
      <c r="L49" s="2">
        <f t="shared" si="1"/>
        <v>112000</v>
      </c>
      <c r="M49" s="147">
        <f t="shared" si="3"/>
        <v>112000</v>
      </c>
    </row>
    <row r="50" spans="1:13" x14ac:dyDescent="0.25">
      <c r="A50" s="10">
        <v>44034</v>
      </c>
      <c r="B50" s="22"/>
      <c r="C50" s="36" t="s">
        <v>36</v>
      </c>
      <c r="D50" s="1" t="s">
        <v>124</v>
      </c>
      <c r="E50" s="11"/>
      <c r="F50" s="11">
        <v>620000</v>
      </c>
      <c r="G50" s="2">
        <f t="shared" si="2"/>
        <v>16548923</v>
      </c>
      <c r="H50" s="73">
        <v>24000</v>
      </c>
      <c r="I50" s="40">
        <v>720000</v>
      </c>
      <c r="J50" s="67"/>
      <c r="K50" s="11">
        <f t="shared" si="0"/>
        <v>744000</v>
      </c>
      <c r="L50" s="2">
        <f t="shared" si="1"/>
        <v>124000</v>
      </c>
      <c r="M50" s="147">
        <f t="shared" si="3"/>
        <v>124000</v>
      </c>
    </row>
    <row r="51" spans="1:13" x14ac:dyDescent="0.25">
      <c r="A51" s="10">
        <v>44035</v>
      </c>
      <c r="B51" s="22"/>
      <c r="C51" s="36" t="s">
        <v>36</v>
      </c>
      <c r="D51" s="1" t="s">
        <v>117</v>
      </c>
      <c r="E51" s="11"/>
      <c r="F51" s="11">
        <v>160000</v>
      </c>
      <c r="G51" s="2">
        <f t="shared" si="2"/>
        <v>16388923</v>
      </c>
      <c r="H51" s="73"/>
      <c r="I51" s="40">
        <v>192000</v>
      </c>
      <c r="J51" s="67"/>
      <c r="K51" s="11">
        <f t="shared" si="0"/>
        <v>192000</v>
      </c>
      <c r="L51" s="2">
        <f t="shared" si="1"/>
        <v>32000</v>
      </c>
      <c r="M51" s="147">
        <f t="shared" si="3"/>
        <v>32000</v>
      </c>
    </row>
    <row r="52" spans="1:13" x14ac:dyDescent="0.25">
      <c r="A52" s="10">
        <v>44036</v>
      </c>
      <c r="B52" s="22"/>
      <c r="C52" s="36" t="s">
        <v>36</v>
      </c>
      <c r="D52" s="1" t="s">
        <v>117</v>
      </c>
      <c r="E52" s="11"/>
      <c r="F52" s="11">
        <v>560000</v>
      </c>
      <c r="G52" s="2">
        <f t="shared" si="2"/>
        <v>15828923</v>
      </c>
      <c r="H52" s="73">
        <v>240000</v>
      </c>
      <c r="I52" s="40">
        <v>432000</v>
      </c>
      <c r="J52" s="67"/>
      <c r="K52" s="11">
        <f t="shared" si="0"/>
        <v>672000</v>
      </c>
      <c r="L52" s="2">
        <f t="shared" si="1"/>
        <v>112000</v>
      </c>
      <c r="M52" s="147">
        <f t="shared" si="3"/>
        <v>112000</v>
      </c>
    </row>
    <row r="53" spans="1:13" x14ac:dyDescent="0.25">
      <c r="A53" s="10">
        <v>44037</v>
      </c>
      <c r="B53" s="22"/>
      <c r="C53" s="36" t="s">
        <v>36</v>
      </c>
      <c r="D53" s="1" t="s">
        <v>135</v>
      </c>
      <c r="E53" s="11"/>
      <c r="F53" s="11">
        <v>380000</v>
      </c>
      <c r="G53" s="2">
        <f t="shared" si="2"/>
        <v>15448923</v>
      </c>
      <c r="H53" s="73">
        <v>24000</v>
      </c>
      <c r="I53" s="40">
        <v>432000</v>
      </c>
      <c r="J53" s="67"/>
      <c r="K53" s="11">
        <f t="shared" si="0"/>
        <v>456000</v>
      </c>
      <c r="L53" s="2">
        <f t="shared" si="1"/>
        <v>76000</v>
      </c>
      <c r="M53" s="147">
        <f t="shared" si="3"/>
        <v>76000</v>
      </c>
    </row>
    <row r="54" spans="1:13" x14ac:dyDescent="0.25">
      <c r="A54" s="10">
        <v>44038</v>
      </c>
      <c r="B54" s="22"/>
      <c r="C54" s="36" t="s">
        <v>66</v>
      </c>
      <c r="D54" s="1" t="s">
        <v>136</v>
      </c>
      <c r="E54" s="11"/>
      <c r="F54" s="11">
        <v>560000</v>
      </c>
      <c r="G54" s="2">
        <f t="shared" si="2"/>
        <v>14888923</v>
      </c>
      <c r="H54" s="73">
        <v>54000</v>
      </c>
      <c r="I54" s="40">
        <v>618000</v>
      </c>
      <c r="J54" s="67"/>
      <c r="K54" s="11">
        <f t="shared" si="0"/>
        <v>672000</v>
      </c>
      <c r="L54" s="2">
        <f t="shared" si="1"/>
        <v>112000</v>
      </c>
      <c r="M54" s="147">
        <f t="shared" si="3"/>
        <v>112000</v>
      </c>
    </row>
    <row r="55" spans="1:13" x14ac:dyDescent="0.25">
      <c r="A55" s="16">
        <v>44040</v>
      </c>
      <c r="B55" s="23"/>
      <c r="C55" s="36" t="s">
        <v>35</v>
      </c>
      <c r="D55" s="17"/>
      <c r="E55" s="11">
        <v>10000061</v>
      </c>
      <c r="F55" s="18"/>
      <c r="G55" s="19">
        <f t="shared" si="2"/>
        <v>24888984</v>
      </c>
      <c r="H55" s="74"/>
      <c r="I55" s="75"/>
      <c r="J55" s="67"/>
      <c r="K55" s="11">
        <f t="shared" si="0"/>
        <v>0</v>
      </c>
      <c r="L55" s="2">
        <f t="shared" si="1"/>
        <v>0</v>
      </c>
      <c r="M55" s="147">
        <f t="shared" si="3"/>
        <v>0</v>
      </c>
    </row>
    <row r="56" spans="1:13" x14ac:dyDescent="0.25">
      <c r="A56" s="10">
        <v>44040</v>
      </c>
      <c r="B56" s="22"/>
      <c r="C56" s="1" t="s">
        <v>36</v>
      </c>
      <c r="D56" s="1"/>
      <c r="E56" s="11"/>
      <c r="F56" s="11">
        <v>620000</v>
      </c>
      <c r="G56" s="2">
        <f t="shared" si="2"/>
        <v>24268984</v>
      </c>
      <c r="H56" s="73">
        <v>24000</v>
      </c>
      <c r="I56" s="40">
        <v>720000</v>
      </c>
      <c r="J56" s="67"/>
      <c r="K56" s="11">
        <f t="shared" si="0"/>
        <v>744000</v>
      </c>
      <c r="L56" s="2">
        <f t="shared" si="1"/>
        <v>124000</v>
      </c>
      <c r="M56" s="147">
        <f t="shared" si="3"/>
        <v>124000</v>
      </c>
    </row>
    <row r="57" spans="1:13" x14ac:dyDescent="0.25">
      <c r="A57" s="10">
        <v>44041</v>
      </c>
      <c r="B57" s="22"/>
      <c r="C57" s="36" t="s">
        <v>36</v>
      </c>
      <c r="D57" s="1" t="s">
        <v>100</v>
      </c>
      <c r="E57" s="11"/>
      <c r="F57" s="11">
        <v>20000</v>
      </c>
      <c r="G57" s="2">
        <f t="shared" si="2"/>
        <v>24248984</v>
      </c>
      <c r="H57" s="73"/>
      <c r="I57" s="40">
        <v>24000</v>
      </c>
      <c r="J57" s="67"/>
      <c r="K57" s="11">
        <f t="shared" si="0"/>
        <v>24000</v>
      </c>
      <c r="L57" s="2">
        <f t="shared" si="1"/>
        <v>4000</v>
      </c>
      <c r="M57" s="147">
        <f t="shared" si="3"/>
        <v>4000</v>
      </c>
    </row>
    <row r="58" spans="1:13" x14ac:dyDescent="0.25">
      <c r="A58" s="10">
        <v>44042</v>
      </c>
      <c r="B58" s="22"/>
      <c r="C58" s="36" t="s">
        <v>66</v>
      </c>
      <c r="D58" s="1" t="s">
        <v>141</v>
      </c>
      <c r="E58" s="11"/>
      <c r="F58" s="11">
        <v>620000</v>
      </c>
      <c r="G58" s="2">
        <f t="shared" si="2"/>
        <v>23628984</v>
      </c>
      <c r="H58" s="73">
        <v>250000</v>
      </c>
      <c r="I58" s="40">
        <v>624000</v>
      </c>
      <c r="J58" s="67"/>
      <c r="K58" s="11">
        <f t="shared" si="0"/>
        <v>874000</v>
      </c>
      <c r="L58" s="2">
        <f t="shared" si="1"/>
        <v>254000</v>
      </c>
      <c r="M58" s="147">
        <f t="shared" si="3"/>
        <v>124000</v>
      </c>
    </row>
    <row r="59" spans="1:13" x14ac:dyDescent="0.25">
      <c r="A59" s="10">
        <v>44043</v>
      </c>
      <c r="B59" s="22"/>
      <c r="C59" s="36" t="s">
        <v>36</v>
      </c>
      <c r="D59" s="1" t="s">
        <v>101</v>
      </c>
      <c r="E59" s="11"/>
      <c r="F59" s="11">
        <v>640000</v>
      </c>
      <c r="G59" s="2">
        <f t="shared" si="2"/>
        <v>22988984</v>
      </c>
      <c r="H59" s="73"/>
      <c r="I59" s="40">
        <v>768000</v>
      </c>
      <c r="J59" s="67"/>
      <c r="K59" s="11">
        <f t="shared" si="0"/>
        <v>768000</v>
      </c>
      <c r="L59" s="2">
        <f t="shared" si="1"/>
        <v>128000</v>
      </c>
      <c r="M59" s="147">
        <f t="shared" si="3"/>
        <v>128000</v>
      </c>
    </row>
    <row r="60" spans="1:13" x14ac:dyDescent="0.25">
      <c r="A60" s="10">
        <v>44044</v>
      </c>
      <c r="B60" s="22"/>
      <c r="C60" s="36" t="s">
        <v>36</v>
      </c>
      <c r="D60" s="1" t="s">
        <v>100</v>
      </c>
      <c r="E60" s="11"/>
      <c r="F60" s="11">
        <v>740000</v>
      </c>
      <c r="G60" s="2">
        <f t="shared" si="2"/>
        <v>22248984</v>
      </c>
      <c r="H60" s="73">
        <v>144000</v>
      </c>
      <c r="I60" s="40">
        <v>624000</v>
      </c>
      <c r="J60" s="67">
        <v>120000</v>
      </c>
      <c r="K60" s="11">
        <f t="shared" si="0"/>
        <v>648000</v>
      </c>
      <c r="L60" s="2">
        <f t="shared" si="1"/>
        <v>148000</v>
      </c>
      <c r="M60" s="147">
        <f t="shared" si="3"/>
        <v>148000</v>
      </c>
    </row>
    <row r="61" spans="1:13" x14ac:dyDescent="0.25">
      <c r="A61" s="10">
        <v>44045</v>
      </c>
      <c r="B61" s="22"/>
      <c r="C61" s="36" t="s">
        <v>66</v>
      </c>
      <c r="D61" s="1" t="s">
        <v>124</v>
      </c>
      <c r="E61" s="11"/>
      <c r="F61" s="11">
        <v>700000</v>
      </c>
      <c r="G61" s="2">
        <f t="shared" si="2"/>
        <v>21548984</v>
      </c>
      <c r="H61" s="73"/>
      <c r="I61" s="40">
        <v>840000</v>
      </c>
      <c r="J61" s="67"/>
      <c r="K61" s="11">
        <f t="shared" si="0"/>
        <v>840000</v>
      </c>
      <c r="L61" s="2">
        <f t="shared" si="1"/>
        <v>140000</v>
      </c>
      <c r="M61" s="147">
        <f t="shared" si="3"/>
        <v>140000</v>
      </c>
    </row>
    <row r="62" spans="1:13" x14ac:dyDescent="0.25">
      <c r="A62" s="16">
        <v>44046</v>
      </c>
      <c r="B62" s="23"/>
      <c r="C62" s="36" t="s">
        <v>66</v>
      </c>
      <c r="D62" s="17" t="s">
        <v>146</v>
      </c>
      <c r="E62" s="18"/>
      <c r="F62" s="18">
        <v>300000</v>
      </c>
      <c r="G62" s="19">
        <f t="shared" si="2"/>
        <v>21248984</v>
      </c>
      <c r="H62" s="74"/>
      <c r="I62" s="75">
        <v>320000</v>
      </c>
      <c r="J62" s="67"/>
      <c r="K62" s="11">
        <f t="shared" si="0"/>
        <v>320000</v>
      </c>
      <c r="L62" s="2">
        <f t="shared" si="1"/>
        <v>20000</v>
      </c>
      <c r="M62" s="147">
        <f t="shared" si="3"/>
        <v>60000</v>
      </c>
    </row>
    <row r="63" spans="1:13" x14ac:dyDescent="0.25">
      <c r="A63" s="10">
        <v>44047</v>
      </c>
      <c r="B63" s="22"/>
      <c r="C63" s="36" t="s">
        <v>66</v>
      </c>
      <c r="D63" s="1" t="s">
        <v>148</v>
      </c>
      <c r="E63" s="11"/>
      <c r="F63" s="11">
        <v>200000</v>
      </c>
      <c r="G63" s="2">
        <f t="shared" si="2"/>
        <v>21048984</v>
      </c>
      <c r="H63" s="73"/>
      <c r="I63" s="40">
        <v>240000</v>
      </c>
      <c r="J63" s="67"/>
      <c r="K63" s="11">
        <f t="shared" si="0"/>
        <v>240000</v>
      </c>
      <c r="L63" s="2">
        <f t="shared" si="1"/>
        <v>40000</v>
      </c>
      <c r="M63" s="147">
        <f t="shared" si="3"/>
        <v>40000</v>
      </c>
    </row>
    <row r="64" spans="1:13" x14ac:dyDescent="0.25">
      <c r="A64" s="10">
        <v>44048</v>
      </c>
      <c r="B64" s="22"/>
      <c r="C64" s="36" t="s">
        <v>35</v>
      </c>
      <c r="D64" s="1"/>
      <c r="E64" s="11">
        <v>10000061</v>
      </c>
      <c r="F64" s="11"/>
      <c r="G64" s="2">
        <f t="shared" si="2"/>
        <v>31049045</v>
      </c>
      <c r="H64" s="73"/>
      <c r="I64" s="40"/>
      <c r="J64" s="67"/>
      <c r="K64" s="11">
        <f t="shared" si="0"/>
        <v>0</v>
      </c>
      <c r="L64" s="2">
        <f t="shared" si="1"/>
        <v>0</v>
      </c>
      <c r="M64" s="147">
        <f t="shared" si="3"/>
        <v>0</v>
      </c>
    </row>
    <row r="65" spans="1:14" x14ac:dyDescent="0.25">
      <c r="A65" s="10">
        <v>44048</v>
      </c>
      <c r="B65" s="22"/>
      <c r="C65" s="36" t="s">
        <v>36</v>
      </c>
      <c r="D65" s="1" t="s">
        <v>100</v>
      </c>
      <c r="E65" s="11"/>
      <c r="F65" s="11">
        <v>540000</v>
      </c>
      <c r="G65" s="2">
        <f t="shared" si="2"/>
        <v>30509045</v>
      </c>
      <c r="H65" s="73">
        <v>62000</v>
      </c>
      <c r="I65" s="40">
        <v>586000</v>
      </c>
      <c r="J65" s="67"/>
      <c r="K65" s="11">
        <f t="shared" si="0"/>
        <v>648000</v>
      </c>
      <c r="L65" s="2">
        <f t="shared" si="1"/>
        <v>108000</v>
      </c>
      <c r="M65" s="147">
        <f t="shared" si="3"/>
        <v>108000</v>
      </c>
    </row>
    <row r="66" spans="1:14" x14ac:dyDescent="0.25">
      <c r="A66" s="10">
        <v>44049</v>
      </c>
      <c r="B66" s="22"/>
      <c r="C66" s="36" t="s">
        <v>36</v>
      </c>
      <c r="D66" s="1" t="s">
        <v>150</v>
      </c>
      <c r="E66" s="11"/>
      <c r="F66" s="11">
        <v>1100000</v>
      </c>
      <c r="G66" s="2">
        <f t="shared" si="2"/>
        <v>29409045</v>
      </c>
      <c r="H66" s="73">
        <v>34000</v>
      </c>
      <c r="I66" s="40">
        <v>1286000</v>
      </c>
      <c r="J66" s="67"/>
      <c r="K66" s="11">
        <f t="shared" si="0"/>
        <v>1320000</v>
      </c>
      <c r="L66" s="2">
        <f t="shared" si="1"/>
        <v>220000</v>
      </c>
      <c r="M66" s="147">
        <f t="shared" si="3"/>
        <v>220000</v>
      </c>
    </row>
    <row r="67" spans="1:14" x14ac:dyDescent="0.25">
      <c r="A67" s="10">
        <v>44050</v>
      </c>
      <c r="B67" s="22"/>
      <c r="C67" s="36" t="s">
        <v>36</v>
      </c>
      <c r="D67" s="1" t="s">
        <v>150</v>
      </c>
      <c r="E67" s="11"/>
      <c r="F67" s="11">
        <v>140000</v>
      </c>
      <c r="G67" s="2">
        <f t="shared" si="2"/>
        <v>29269045</v>
      </c>
      <c r="H67" s="73">
        <v>24000</v>
      </c>
      <c r="I67" s="40">
        <v>144000</v>
      </c>
      <c r="J67" s="67"/>
      <c r="K67" s="11">
        <f t="shared" si="0"/>
        <v>168000</v>
      </c>
      <c r="L67" s="2">
        <f t="shared" si="1"/>
        <v>28000</v>
      </c>
      <c r="M67" s="147">
        <f t="shared" si="3"/>
        <v>28000</v>
      </c>
    </row>
    <row r="68" spans="1:14" x14ac:dyDescent="0.25">
      <c r="A68" s="34">
        <v>44051</v>
      </c>
      <c r="B68" s="35"/>
      <c r="C68" s="36" t="s">
        <v>36</v>
      </c>
      <c r="D68" s="36" t="s">
        <v>153</v>
      </c>
      <c r="E68" s="37"/>
      <c r="F68" s="37">
        <v>940000</v>
      </c>
      <c r="G68" s="38">
        <f t="shared" si="2"/>
        <v>28329045</v>
      </c>
      <c r="H68" s="72">
        <v>200000</v>
      </c>
      <c r="I68" s="53">
        <v>936000</v>
      </c>
      <c r="J68" s="67"/>
      <c r="K68" s="11">
        <f t="shared" si="0"/>
        <v>1136000</v>
      </c>
      <c r="L68" s="2">
        <f t="shared" si="1"/>
        <v>196000</v>
      </c>
      <c r="M68" s="147">
        <f t="shared" si="3"/>
        <v>188000</v>
      </c>
    </row>
    <row r="69" spans="1:14" x14ac:dyDescent="0.25">
      <c r="A69" s="34">
        <v>44052</v>
      </c>
      <c r="B69" s="35"/>
      <c r="C69" s="36" t="s">
        <v>36</v>
      </c>
      <c r="D69" s="36" t="s">
        <v>156</v>
      </c>
      <c r="E69" s="37"/>
      <c r="F69" s="37">
        <v>40000</v>
      </c>
      <c r="G69" s="38">
        <f t="shared" si="2"/>
        <v>28289045</v>
      </c>
      <c r="H69" s="72">
        <v>48000</v>
      </c>
      <c r="I69" s="53"/>
      <c r="J69" s="67"/>
      <c r="K69" s="11">
        <f t="shared" si="0"/>
        <v>48000</v>
      </c>
      <c r="L69" s="2">
        <f t="shared" si="1"/>
        <v>8000</v>
      </c>
      <c r="M69" s="147">
        <f t="shared" si="3"/>
        <v>8000</v>
      </c>
    </row>
    <row r="70" spans="1:14" x14ac:dyDescent="0.25">
      <c r="A70" s="34">
        <v>44053</v>
      </c>
      <c r="B70" s="35"/>
      <c r="C70" s="36" t="s">
        <v>36</v>
      </c>
      <c r="D70" s="36" t="s">
        <v>158</v>
      </c>
      <c r="E70" s="37"/>
      <c r="F70" s="37">
        <v>340000</v>
      </c>
      <c r="G70" s="38">
        <f t="shared" si="2"/>
        <v>27949045</v>
      </c>
      <c r="H70" s="72">
        <v>288000</v>
      </c>
      <c r="I70" s="53">
        <v>120000</v>
      </c>
      <c r="J70" s="67"/>
      <c r="K70" s="11">
        <f t="shared" ref="K70:K133" si="4">H70+I70-J70</f>
        <v>408000</v>
      </c>
      <c r="L70" s="2">
        <f t="shared" ref="L70:L133" si="5">H70+I70+J70-F70</f>
        <v>68000</v>
      </c>
      <c r="M70" s="147">
        <f t="shared" ref="M70:M133" si="6">F70*0.2</f>
        <v>68000</v>
      </c>
    </row>
    <row r="71" spans="1:14" x14ac:dyDescent="0.25">
      <c r="A71" s="10">
        <v>44054</v>
      </c>
      <c r="B71" s="22"/>
      <c r="C71" s="36" t="s">
        <v>66</v>
      </c>
      <c r="D71" s="1" t="s">
        <v>162</v>
      </c>
      <c r="E71" s="11"/>
      <c r="F71" s="11">
        <v>1120000</v>
      </c>
      <c r="G71" s="2">
        <f t="shared" ref="G71:G80" si="7">G70+E71-F71</f>
        <v>26829045</v>
      </c>
      <c r="H71" s="73">
        <v>24000</v>
      </c>
      <c r="I71" s="40">
        <v>1272000</v>
      </c>
      <c r="J71" s="67"/>
      <c r="K71" s="11">
        <f t="shared" si="4"/>
        <v>1296000</v>
      </c>
      <c r="L71" s="2">
        <f t="shared" si="5"/>
        <v>176000</v>
      </c>
      <c r="M71" s="147">
        <f t="shared" si="6"/>
        <v>224000</v>
      </c>
    </row>
    <row r="72" spans="1:14" x14ac:dyDescent="0.25">
      <c r="A72" s="10">
        <v>44055</v>
      </c>
      <c r="B72" s="22"/>
      <c r="C72" s="36" t="s">
        <v>36</v>
      </c>
      <c r="D72" s="1" t="s">
        <v>135</v>
      </c>
      <c r="E72" s="11"/>
      <c r="F72" s="11">
        <v>1020000</v>
      </c>
      <c r="G72" s="2">
        <f t="shared" si="7"/>
        <v>25809045</v>
      </c>
      <c r="H72" s="73">
        <v>168000</v>
      </c>
      <c r="I72" s="40">
        <v>1056000</v>
      </c>
      <c r="J72" s="67"/>
      <c r="K72" s="11">
        <f t="shared" si="4"/>
        <v>1224000</v>
      </c>
      <c r="L72" s="2">
        <f t="shared" si="5"/>
        <v>204000</v>
      </c>
      <c r="M72" s="147">
        <f t="shared" si="6"/>
        <v>204000</v>
      </c>
    </row>
    <row r="73" spans="1:14" x14ac:dyDescent="0.25">
      <c r="A73" s="10">
        <v>44056</v>
      </c>
      <c r="B73" s="22"/>
      <c r="C73" s="36" t="s">
        <v>35</v>
      </c>
      <c r="D73" s="1"/>
      <c r="E73" s="11">
        <v>10000062</v>
      </c>
      <c r="F73" s="11"/>
      <c r="G73" s="2">
        <f t="shared" si="7"/>
        <v>35809107</v>
      </c>
      <c r="H73" s="73"/>
      <c r="I73" s="40"/>
      <c r="J73" s="67"/>
      <c r="K73" s="11">
        <f t="shared" si="4"/>
        <v>0</v>
      </c>
      <c r="L73" s="2">
        <f t="shared" si="5"/>
        <v>0</v>
      </c>
      <c r="M73" s="147">
        <f t="shared" si="6"/>
        <v>0</v>
      </c>
    </row>
    <row r="74" spans="1:14" x14ac:dyDescent="0.25">
      <c r="A74" s="10">
        <v>44056</v>
      </c>
      <c r="B74" s="125"/>
      <c r="C74" s="36" t="s">
        <v>36</v>
      </c>
      <c r="D74" s="126" t="s">
        <v>150</v>
      </c>
      <c r="E74" s="11"/>
      <c r="F74" s="11">
        <v>1040000</v>
      </c>
      <c r="G74" s="2">
        <f t="shared" si="7"/>
        <v>34769107</v>
      </c>
      <c r="H74" s="73">
        <v>624000</v>
      </c>
      <c r="I74" s="40">
        <v>624000</v>
      </c>
      <c r="J74" s="67"/>
      <c r="K74" s="11">
        <f t="shared" si="4"/>
        <v>1248000</v>
      </c>
      <c r="L74" s="2">
        <f t="shared" si="5"/>
        <v>208000</v>
      </c>
      <c r="M74" s="147">
        <f t="shared" si="6"/>
        <v>208000</v>
      </c>
    </row>
    <row r="75" spans="1:14" x14ac:dyDescent="0.25">
      <c r="A75" s="10">
        <v>44056</v>
      </c>
      <c r="B75" s="22"/>
      <c r="C75" s="36" t="s">
        <v>36</v>
      </c>
      <c r="D75" s="1" t="s">
        <v>167</v>
      </c>
      <c r="E75" s="11"/>
      <c r="F75" s="11">
        <v>540000</v>
      </c>
      <c r="G75" s="2">
        <f t="shared" si="7"/>
        <v>34229107</v>
      </c>
      <c r="H75" s="73">
        <v>256000</v>
      </c>
      <c r="I75" s="40">
        <v>512000</v>
      </c>
      <c r="J75" s="67"/>
      <c r="K75" s="11">
        <f t="shared" si="4"/>
        <v>768000</v>
      </c>
      <c r="L75" s="2">
        <f t="shared" si="5"/>
        <v>228000</v>
      </c>
      <c r="M75" s="147">
        <f t="shared" si="6"/>
        <v>108000</v>
      </c>
      <c r="N75" t="s">
        <v>170</v>
      </c>
    </row>
    <row r="76" spans="1:14" x14ac:dyDescent="0.25">
      <c r="A76" s="10">
        <v>44057</v>
      </c>
      <c r="B76" s="22"/>
      <c r="C76" s="36" t="s">
        <v>36</v>
      </c>
      <c r="D76" s="1" t="s">
        <v>156</v>
      </c>
      <c r="E76" s="11"/>
      <c r="F76" s="11">
        <v>420000</v>
      </c>
      <c r="G76" s="2">
        <f t="shared" si="7"/>
        <v>33809107</v>
      </c>
      <c r="H76" s="73"/>
      <c r="I76" s="40">
        <v>384000</v>
      </c>
      <c r="J76" s="67">
        <v>120000</v>
      </c>
      <c r="K76" s="11">
        <f t="shared" si="4"/>
        <v>264000</v>
      </c>
      <c r="L76" s="2">
        <f t="shared" si="5"/>
        <v>84000</v>
      </c>
      <c r="M76" s="147">
        <f t="shared" si="6"/>
        <v>84000</v>
      </c>
      <c r="N76" t="s">
        <v>12</v>
      </c>
    </row>
    <row r="77" spans="1:14" x14ac:dyDescent="0.25">
      <c r="A77" s="10">
        <v>44057</v>
      </c>
      <c r="B77" s="22"/>
      <c r="C77" s="36" t="s">
        <v>36</v>
      </c>
      <c r="D77" s="1" t="s">
        <v>172</v>
      </c>
      <c r="E77" s="11"/>
      <c r="F77" s="11">
        <v>720000</v>
      </c>
      <c r="G77" s="2">
        <f t="shared" si="7"/>
        <v>33089107</v>
      </c>
      <c r="H77" s="73">
        <v>120000</v>
      </c>
      <c r="I77" s="40">
        <v>864000</v>
      </c>
      <c r="J77" s="67"/>
      <c r="K77" s="11">
        <f t="shared" si="4"/>
        <v>984000</v>
      </c>
      <c r="L77" s="2">
        <f t="shared" si="5"/>
        <v>264000</v>
      </c>
      <c r="M77" s="147">
        <f t="shared" si="6"/>
        <v>144000</v>
      </c>
      <c r="N77" t="s">
        <v>173</v>
      </c>
    </row>
    <row r="78" spans="1:14" x14ac:dyDescent="0.25">
      <c r="A78" s="10">
        <v>44058</v>
      </c>
      <c r="B78" s="22"/>
      <c r="C78" s="36" t="s">
        <v>36</v>
      </c>
      <c r="D78" s="1" t="s">
        <v>150</v>
      </c>
      <c r="E78" s="11"/>
      <c r="F78" s="11">
        <v>640000</v>
      </c>
      <c r="G78" s="2">
        <f t="shared" si="7"/>
        <v>32449107</v>
      </c>
      <c r="H78" s="73">
        <v>360000</v>
      </c>
      <c r="I78" s="40">
        <v>432000</v>
      </c>
      <c r="J78" s="67"/>
      <c r="K78" s="11">
        <f t="shared" si="4"/>
        <v>792000</v>
      </c>
      <c r="L78" s="2">
        <f t="shared" si="5"/>
        <v>152000</v>
      </c>
      <c r="M78" s="147">
        <f t="shared" si="6"/>
        <v>128000</v>
      </c>
      <c r="N78" t="s">
        <v>175</v>
      </c>
    </row>
    <row r="79" spans="1:14" x14ac:dyDescent="0.25">
      <c r="A79" s="10">
        <v>44059</v>
      </c>
      <c r="B79" s="22" t="s">
        <v>27</v>
      </c>
      <c r="C79" s="36" t="s">
        <v>36</v>
      </c>
      <c r="D79" s="1" t="s">
        <v>162</v>
      </c>
      <c r="E79" s="11"/>
      <c r="F79" s="11">
        <v>540000</v>
      </c>
      <c r="G79" s="2">
        <f t="shared" si="7"/>
        <v>31909107</v>
      </c>
      <c r="H79" s="73">
        <v>295000</v>
      </c>
      <c r="I79" s="40">
        <v>384000</v>
      </c>
      <c r="J79" s="67"/>
      <c r="K79" s="11">
        <f t="shared" si="4"/>
        <v>679000</v>
      </c>
      <c r="L79" s="2">
        <f t="shared" si="5"/>
        <v>139000</v>
      </c>
      <c r="M79" s="147">
        <f t="shared" si="6"/>
        <v>108000</v>
      </c>
    </row>
    <row r="80" spans="1:14" x14ac:dyDescent="0.25">
      <c r="A80" s="10">
        <v>44060</v>
      </c>
      <c r="B80" s="22"/>
      <c r="C80" s="36" t="s">
        <v>36</v>
      </c>
      <c r="D80" s="1" t="s">
        <v>172</v>
      </c>
      <c r="E80" s="11"/>
      <c r="F80" s="11">
        <v>360000</v>
      </c>
      <c r="G80" s="2">
        <f t="shared" si="7"/>
        <v>31549107</v>
      </c>
      <c r="H80" s="73">
        <v>144000</v>
      </c>
      <c r="I80" s="40">
        <v>288000</v>
      </c>
      <c r="J80" s="67"/>
      <c r="K80" s="11">
        <f t="shared" si="4"/>
        <v>432000</v>
      </c>
      <c r="L80" s="2">
        <f t="shared" si="5"/>
        <v>72000</v>
      </c>
      <c r="M80" s="147">
        <f t="shared" si="6"/>
        <v>72000</v>
      </c>
    </row>
    <row r="81" spans="1:14" x14ac:dyDescent="0.25">
      <c r="A81" s="10">
        <v>44061</v>
      </c>
      <c r="B81" s="22"/>
      <c r="C81" s="36" t="s">
        <v>36</v>
      </c>
      <c r="D81" s="1" t="s">
        <v>172</v>
      </c>
      <c r="E81" s="11"/>
      <c r="F81" s="11">
        <v>20000</v>
      </c>
      <c r="G81" s="2">
        <f t="shared" ref="G81:G144" si="8">G80+E81-F81</f>
        <v>31529107</v>
      </c>
      <c r="H81" s="73">
        <v>24000</v>
      </c>
      <c r="I81" s="40"/>
      <c r="J81" s="67"/>
      <c r="K81" s="11">
        <f t="shared" si="4"/>
        <v>24000</v>
      </c>
      <c r="L81" s="2">
        <f t="shared" si="5"/>
        <v>4000</v>
      </c>
      <c r="M81" s="147">
        <f t="shared" si="6"/>
        <v>4000</v>
      </c>
    </row>
    <row r="82" spans="1:14" x14ac:dyDescent="0.25">
      <c r="A82" s="10">
        <v>44062</v>
      </c>
      <c r="B82" s="22"/>
      <c r="C82" s="36" t="s">
        <v>66</v>
      </c>
      <c r="D82" s="1" t="s">
        <v>181</v>
      </c>
      <c r="E82" s="11"/>
      <c r="F82" s="11">
        <v>640000</v>
      </c>
      <c r="G82" s="2">
        <f t="shared" si="8"/>
        <v>30889107</v>
      </c>
      <c r="H82" s="73"/>
      <c r="I82" s="40">
        <v>768000</v>
      </c>
      <c r="J82" s="67"/>
      <c r="K82" s="11">
        <f t="shared" si="4"/>
        <v>768000</v>
      </c>
      <c r="L82" s="2">
        <f t="shared" si="5"/>
        <v>128000</v>
      </c>
      <c r="M82" s="147">
        <f t="shared" si="6"/>
        <v>128000</v>
      </c>
    </row>
    <row r="83" spans="1:14" x14ac:dyDescent="0.25">
      <c r="A83" s="10">
        <v>44063</v>
      </c>
      <c r="B83" s="22"/>
      <c r="C83" s="36" t="s">
        <v>35</v>
      </c>
      <c r="D83" s="1"/>
      <c r="E83" s="11">
        <v>10000062</v>
      </c>
      <c r="F83" s="11"/>
      <c r="G83" s="2">
        <f t="shared" si="8"/>
        <v>40889169</v>
      </c>
      <c r="H83" s="73"/>
      <c r="I83" s="40"/>
      <c r="J83" s="67"/>
      <c r="K83" s="11">
        <f t="shared" si="4"/>
        <v>0</v>
      </c>
      <c r="L83" s="2">
        <f t="shared" si="5"/>
        <v>0</v>
      </c>
      <c r="M83" s="147">
        <f t="shared" si="6"/>
        <v>0</v>
      </c>
    </row>
    <row r="84" spans="1:14" x14ac:dyDescent="0.25">
      <c r="A84" s="10">
        <v>44063</v>
      </c>
      <c r="B84" s="22"/>
      <c r="C84" s="36" t="s">
        <v>36</v>
      </c>
      <c r="D84" s="1"/>
      <c r="E84" s="11"/>
      <c r="F84" s="11">
        <v>240000</v>
      </c>
      <c r="G84" s="2">
        <f t="shared" si="8"/>
        <v>40649169</v>
      </c>
      <c r="H84" s="73">
        <v>24000</v>
      </c>
      <c r="I84" s="40">
        <v>264000</v>
      </c>
      <c r="J84" s="67"/>
      <c r="K84" s="11">
        <f t="shared" si="4"/>
        <v>288000</v>
      </c>
      <c r="L84" s="2">
        <f t="shared" si="5"/>
        <v>48000</v>
      </c>
      <c r="M84" s="147">
        <f t="shared" si="6"/>
        <v>48000</v>
      </c>
    </row>
    <row r="85" spans="1:14" x14ac:dyDescent="0.25">
      <c r="A85" s="10"/>
      <c r="B85" s="22"/>
      <c r="C85" s="36"/>
      <c r="D85" s="1"/>
      <c r="E85" s="11"/>
      <c r="F85" s="11">
        <v>960000</v>
      </c>
      <c r="G85" s="2">
        <f t="shared" si="8"/>
        <v>39689169</v>
      </c>
      <c r="H85" s="73">
        <v>4000</v>
      </c>
      <c r="I85" s="40">
        <v>1040000</v>
      </c>
      <c r="J85" s="67"/>
      <c r="K85" s="11">
        <f t="shared" si="4"/>
        <v>1044000</v>
      </c>
      <c r="L85" s="2">
        <f t="shared" si="5"/>
        <v>84000</v>
      </c>
      <c r="M85" s="147">
        <f t="shared" si="6"/>
        <v>192000</v>
      </c>
      <c r="N85" t="s">
        <v>185</v>
      </c>
    </row>
    <row r="86" spans="1:14" x14ac:dyDescent="0.25">
      <c r="A86" s="10">
        <v>44065</v>
      </c>
      <c r="B86" s="22"/>
      <c r="C86" s="36" t="s">
        <v>36</v>
      </c>
      <c r="D86" s="1" t="s">
        <v>187</v>
      </c>
      <c r="E86" s="11"/>
      <c r="F86" s="11">
        <v>500000</v>
      </c>
      <c r="G86" s="2">
        <f t="shared" si="8"/>
        <v>39189169</v>
      </c>
      <c r="H86" s="73">
        <v>58000</v>
      </c>
      <c r="I86" s="40">
        <v>542000</v>
      </c>
      <c r="J86" s="67"/>
      <c r="K86" s="11">
        <f t="shared" si="4"/>
        <v>600000</v>
      </c>
      <c r="L86" s="2">
        <f t="shared" si="5"/>
        <v>100000</v>
      </c>
      <c r="M86" s="147">
        <f t="shared" si="6"/>
        <v>100000</v>
      </c>
    </row>
    <row r="87" spans="1:14" x14ac:dyDescent="0.25">
      <c r="A87" s="10">
        <v>44066</v>
      </c>
      <c r="B87" s="22"/>
      <c r="C87" s="36" t="s">
        <v>36</v>
      </c>
      <c r="D87" s="1" t="s">
        <v>188</v>
      </c>
      <c r="E87" s="11"/>
      <c r="F87" s="11">
        <v>520000</v>
      </c>
      <c r="G87" s="2">
        <f t="shared" si="8"/>
        <v>38669169</v>
      </c>
      <c r="H87" s="73">
        <v>120000</v>
      </c>
      <c r="I87" s="40">
        <v>504000</v>
      </c>
      <c r="J87" s="67"/>
      <c r="K87" s="11">
        <f t="shared" si="4"/>
        <v>624000</v>
      </c>
      <c r="L87" s="2">
        <f t="shared" si="5"/>
        <v>104000</v>
      </c>
      <c r="M87" s="147">
        <f t="shared" si="6"/>
        <v>104000</v>
      </c>
    </row>
    <row r="88" spans="1:14" x14ac:dyDescent="0.25">
      <c r="A88" s="10">
        <v>44067</v>
      </c>
      <c r="B88" s="22"/>
      <c r="C88" s="36" t="s">
        <v>36</v>
      </c>
      <c r="D88" s="1"/>
      <c r="E88" s="11"/>
      <c r="F88" s="11">
        <v>20000</v>
      </c>
      <c r="G88" s="2">
        <f t="shared" si="8"/>
        <v>38649169</v>
      </c>
      <c r="H88" s="73"/>
      <c r="I88" s="40">
        <v>24000</v>
      </c>
      <c r="J88" s="67"/>
      <c r="K88" s="11">
        <f t="shared" si="4"/>
        <v>24000</v>
      </c>
      <c r="L88" s="2">
        <f t="shared" si="5"/>
        <v>4000</v>
      </c>
      <c r="M88" s="147">
        <f t="shared" si="6"/>
        <v>4000</v>
      </c>
    </row>
    <row r="89" spans="1:14" x14ac:dyDescent="0.25">
      <c r="A89" s="10">
        <v>44068</v>
      </c>
      <c r="B89" s="22"/>
      <c r="C89" s="36" t="s">
        <v>36</v>
      </c>
      <c r="D89" s="1" t="s">
        <v>194</v>
      </c>
      <c r="E89" s="11"/>
      <c r="F89" s="11">
        <v>1520000</v>
      </c>
      <c r="G89" s="2">
        <f t="shared" si="8"/>
        <v>37129169</v>
      </c>
      <c r="H89" s="73">
        <v>1224000</v>
      </c>
      <c r="I89" s="40">
        <v>600000</v>
      </c>
      <c r="J89" s="67"/>
      <c r="K89" s="11">
        <f t="shared" si="4"/>
        <v>1824000</v>
      </c>
      <c r="L89" s="2">
        <f t="shared" si="5"/>
        <v>304000</v>
      </c>
      <c r="M89" s="147">
        <f t="shared" si="6"/>
        <v>304000</v>
      </c>
    </row>
    <row r="90" spans="1:14" x14ac:dyDescent="0.25">
      <c r="A90" s="10">
        <v>44069</v>
      </c>
      <c r="B90" s="22"/>
      <c r="C90" s="36" t="s">
        <v>36</v>
      </c>
      <c r="D90" s="1" t="s">
        <v>197</v>
      </c>
      <c r="E90" s="11"/>
      <c r="F90" s="11">
        <v>740000</v>
      </c>
      <c r="G90" s="2">
        <f t="shared" si="8"/>
        <v>36389169</v>
      </c>
      <c r="H90" s="73"/>
      <c r="I90" s="40">
        <v>888000</v>
      </c>
      <c r="J90" s="67"/>
      <c r="K90" s="11">
        <f t="shared" si="4"/>
        <v>888000</v>
      </c>
      <c r="L90" s="2">
        <f t="shared" si="5"/>
        <v>148000</v>
      </c>
      <c r="M90" s="147">
        <f t="shared" si="6"/>
        <v>148000</v>
      </c>
    </row>
    <row r="91" spans="1:14" x14ac:dyDescent="0.25">
      <c r="A91" s="10">
        <v>44070</v>
      </c>
      <c r="B91" s="22"/>
      <c r="C91" s="36" t="s">
        <v>36</v>
      </c>
      <c r="D91" s="1" t="s">
        <v>200</v>
      </c>
      <c r="E91" s="11"/>
      <c r="F91" s="11">
        <v>1000000</v>
      </c>
      <c r="G91" s="2">
        <f t="shared" si="8"/>
        <v>35389169</v>
      </c>
      <c r="H91" s="73"/>
      <c r="I91" s="40">
        <v>1200000</v>
      </c>
      <c r="J91" s="67"/>
      <c r="K91" s="11">
        <f t="shared" si="4"/>
        <v>1200000</v>
      </c>
      <c r="L91" s="2">
        <f t="shared" si="5"/>
        <v>200000</v>
      </c>
      <c r="M91" s="147">
        <f t="shared" si="6"/>
        <v>200000</v>
      </c>
    </row>
    <row r="92" spans="1:14" x14ac:dyDescent="0.25">
      <c r="A92" s="10">
        <v>44071</v>
      </c>
      <c r="B92" s="22"/>
      <c r="C92" s="36" t="s">
        <v>36</v>
      </c>
      <c r="D92" s="1" t="s">
        <v>77</v>
      </c>
      <c r="E92" s="11"/>
      <c r="F92" s="11">
        <v>4600000</v>
      </c>
      <c r="G92" s="2">
        <f t="shared" si="8"/>
        <v>30789169</v>
      </c>
      <c r="H92" s="73">
        <v>2944000</v>
      </c>
      <c r="I92" s="40">
        <v>2632000</v>
      </c>
      <c r="J92" s="67"/>
      <c r="K92" s="11">
        <f>H92+I92-J92</f>
        <v>5576000</v>
      </c>
      <c r="L92" s="2">
        <f t="shared" si="5"/>
        <v>976000</v>
      </c>
      <c r="M92" s="147">
        <f t="shared" si="6"/>
        <v>920000</v>
      </c>
      <c r="N92" t="s">
        <v>202</v>
      </c>
    </row>
    <row r="93" spans="1:14" x14ac:dyDescent="0.25">
      <c r="A93" s="10">
        <v>44072</v>
      </c>
      <c r="B93" s="22" t="s">
        <v>204</v>
      </c>
      <c r="C93" s="36" t="s">
        <v>36</v>
      </c>
      <c r="D93" s="1" t="s">
        <v>205</v>
      </c>
      <c r="E93" s="11"/>
      <c r="F93" s="11">
        <v>1900000</v>
      </c>
      <c r="G93" s="2">
        <f t="shared" si="8"/>
        <v>28889169</v>
      </c>
      <c r="H93" s="73">
        <v>505000</v>
      </c>
      <c r="I93" s="40">
        <v>1776000</v>
      </c>
      <c r="J93" s="67"/>
      <c r="K93" s="11">
        <f t="shared" si="4"/>
        <v>2281000</v>
      </c>
      <c r="L93" s="2">
        <f t="shared" si="5"/>
        <v>381000</v>
      </c>
      <c r="M93" s="147">
        <f t="shared" si="6"/>
        <v>380000</v>
      </c>
    </row>
    <row r="94" spans="1:14" x14ac:dyDescent="0.25">
      <c r="A94" s="10">
        <v>44073</v>
      </c>
      <c r="B94" s="22"/>
      <c r="C94" s="36" t="s">
        <v>36</v>
      </c>
      <c r="D94" s="1" t="s">
        <v>151</v>
      </c>
      <c r="E94" s="11"/>
      <c r="F94" s="11">
        <v>1840000</v>
      </c>
      <c r="G94" s="2">
        <f t="shared" si="8"/>
        <v>27049169</v>
      </c>
      <c r="H94" s="73">
        <v>888000</v>
      </c>
      <c r="I94" s="40">
        <v>1320000</v>
      </c>
      <c r="J94" s="67"/>
      <c r="K94" s="11">
        <f t="shared" si="4"/>
        <v>2208000</v>
      </c>
      <c r="L94" s="2">
        <f t="shared" si="5"/>
        <v>368000</v>
      </c>
      <c r="M94" s="147">
        <f t="shared" si="6"/>
        <v>368000</v>
      </c>
    </row>
    <row r="95" spans="1:14" x14ac:dyDescent="0.25">
      <c r="A95" s="10">
        <v>44074</v>
      </c>
      <c r="B95" s="22"/>
      <c r="C95" s="36" t="s">
        <v>36</v>
      </c>
      <c r="D95" s="1" t="s">
        <v>47</v>
      </c>
      <c r="E95" s="11"/>
      <c r="F95" s="11">
        <v>2000000</v>
      </c>
      <c r="G95" s="2">
        <f t="shared" si="8"/>
        <v>25049169</v>
      </c>
      <c r="H95" s="73">
        <v>408000</v>
      </c>
      <c r="I95" s="40">
        <v>1992000</v>
      </c>
      <c r="J95" s="67"/>
      <c r="K95" s="11">
        <f t="shared" si="4"/>
        <v>2400000</v>
      </c>
      <c r="L95" s="2">
        <f t="shared" si="5"/>
        <v>400000</v>
      </c>
      <c r="M95" s="147">
        <f t="shared" si="6"/>
        <v>400000</v>
      </c>
    </row>
    <row r="96" spans="1:14" x14ac:dyDescent="0.25">
      <c r="A96" s="10">
        <v>44075</v>
      </c>
      <c r="B96" s="22"/>
      <c r="C96" s="36" t="s">
        <v>36</v>
      </c>
      <c r="D96" s="1" t="s">
        <v>205</v>
      </c>
      <c r="E96" s="11"/>
      <c r="F96" s="11">
        <v>3480000</v>
      </c>
      <c r="G96" s="2">
        <f t="shared" si="8"/>
        <v>21569169</v>
      </c>
      <c r="H96" s="73">
        <v>0</v>
      </c>
      <c r="I96" s="40">
        <v>3816000</v>
      </c>
      <c r="J96" s="67"/>
      <c r="K96" s="11">
        <f t="shared" si="4"/>
        <v>3816000</v>
      </c>
      <c r="L96" s="2">
        <f t="shared" si="5"/>
        <v>336000</v>
      </c>
      <c r="M96" s="147">
        <f t="shared" si="6"/>
        <v>696000</v>
      </c>
    </row>
    <row r="97" spans="1:14" x14ac:dyDescent="0.25">
      <c r="A97" s="10">
        <v>44077</v>
      </c>
      <c r="B97" s="22"/>
      <c r="C97" s="36" t="s">
        <v>36</v>
      </c>
      <c r="D97" s="1" t="s">
        <v>151</v>
      </c>
      <c r="E97" s="11"/>
      <c r="F97" s="11">
        <v>3920000</v>
      </c>
      <c r="G97" s="2">
        <f t="shared" si="8"/>
        <v>17649169</v>
      </c>
      <c r="H97" s="73">
        <v>528000</v>
      </c>
      <c r="I97" s="40">
        <v>4152000</v>
      </c>
      <c r="J97" s="67"/>
      <c r="K97" s="11">
        <f t="shared" si="4"/>
        <v>4680000</v>
      </c>
      <c r="L97" s="2">
        <f t="shared" si="5"/>
        <v>760000</v>
      </c>
      <c r="M97" s="147">
        <f t="shared" si="6"/>
        <v>784000</v>
      </c>
      <c r="N97" t="s">
        <v>214</v>
      </c>
    </row>
    <row r="98" spans="1:14" x14ac:dyDescent="0.25">
      <c r="A98" s="10">
        <v>44078</v>
      </c>
      <c r="B98" s="22"/>
      <c r="C98" s="36" t="s">
        <v>36</v>
      </c>
      <c r="D98" s="1" t="s">
        <v>42</v>
      </c>
      <c r="E98" s="11"/>
      <c r="F98" s="11">
        <v>100000</v>
      </c>
      <c r="G98" s="2">
        <f t="shared" si="8"/>
        <v>17549169</v>
      </c>
      <c r="H98" s="73"/>
      <c r="I98" s="40">
        <v>120000</v>
      </c>
      <c r="J98" s="67"/>
      <c r="K98" s="11">
        <f t="shared" si="4"/>
        <v>120000</v>
      </c>
      <c r="L98" s="2">
        <f t="shared" si="5"/>
        <v>20000</v>
      </c>
      <c r="M98" s="147">
        <f t="shared" si="6"/>
        <v>20000</v>
      </c>
    </row>
    <row r="99" spans="1:14" x14ac:dyDescent="0.25">
      <c r="A99" s="10">
        <v>44080</v>
      </c>
      <c r="B99" s="22"/>
      <c r="C99" s="36" t="s">
        <v>36</v>
      </c>
      <c r="D99" s="1" t="s">
        <v>42</v>
      </c>
      <c r="E99" s="11"/>
      <c r="F99" s="11">
        <v>3860000</v>
      </c>
      <c r="G99" s="2">
        <f t="shared" si="8"/>
        <v>13689169</v>
      </c>
      <c r="H99" s="73">
        <v>1485000</v>
      </c>
      <c r="I99" s="40">
        <v>3034000</v>
      </c>
      <c r="J99" s="67"/>
      <c r="K99" s="11">
        <f t="shared" si="4"/>
        <v>4519000</v>
      </c>
      <c r="L99" s="2">
        <f t="shared" si="5"/>
        <v>659000</v>
      </c>
      <c r="M99" s="147">
        <f t="shared" si="6"/>
        <v>772000</v>
      </c>
    </row>
    <row r="100" spans="1:14" x14ac:dyDescent="0.25">
      <c r="A100" s="10">
        <v>44082</v>
      </c>
      <c r="B100" s="22"/>
      <c r="C100" s="36" t="s">
        <v>36</v>
      </c>
      <c r="D100" s="1" t="s">
        <v>59</v>
      </c>
      <c r="E100" s="11"/>
      <c r="F100" s="11">
        <v>1220000</v>
      </c>
      <c r="G100" s="2">
        <f t="shared" si="8"/>
        <v>12469169</v>
      </c>
      <c r="H100" s="73">
        <v>120000</v>
      </c>
      <c r="I100" s="40">
        <v>1324000</v>
      </c>
      <c r="J100" s="67"/>
      <c r="K100" s="11">
        <f t="shared" si="4"/>
        <v>1444000</v>
      </c>
      <c r="L100" s="2">
        <f t="shared" si="5"/>
        <v>224000</v>
      </c>
      <c r="M100" s="147">
        <f t="shared" si="6"/>
        <v>244000</v>
      </c>
    </row>
    <row r="101" spans="1:14" x14ac:dyDescent="0.25">
      <c r="A101" s="10">
        <v>44083</v>
      </c>
      <c r="B101" s="22"/>
      <c r="C101" s="36" t="s">
        <v>36</v>
      </c>
      <c r="D101" s="1" t="s">
        <v>42</v>
      </c>
      <c r="E101" s="11"/>
      <c r="F101" s="11">
        <v>1340000</v>
      </c>
      <c r="G101" s="2">
        <f t="shared" si="8"/>
        <v>11129169</v>
      </c>
      <c r="H101" s="73">
        <v>360000</v>
      </c>
      <c r="I101" s="40">
        <v>1128000</v>
      </c>
      <c r="J101" s="67"/>
      <c r="K101" s="11">
        <f t="shared" si="4"/>
        <v>1488000</v>
      </c>
      <c r="L101" s="2">
        <f t="shared" si="5"/>
        <v>148000</v>
      </c>
      <c r="M101" s="147">
        <f t="shared" si="6"/>
        <v>268000</v>
      </c>
      <c r="N101" t="s">
        <v>226</v>
      </c>
    </row>
    <row r="102" spans="1:14" x14ac:dyDescent="0.25">
      <c r="A102" s="10">
        <v>44084</v>
      </c>
      <c r="B102" s="22"/>
      <c r="C102" s="36" t="s">
        <v>36</v>
      </c>
      <c r="D102" s="1" t="s">
        <v>225</v>
      </c>
      <c r="E102" s="11"/>
      <c r="F102" s="11">
        <v>1500000</v>
      </c>
      <c r="G102" s="2">
        <f t="shared" si="8"/>
        <v>9629169</v>
      </c>
      <c r="H102" s="73">
        <v>884000</v>
      </c>
      <c r="I102" s="40">
        <v>916000</v>
      </c>
      <c r="J102" s="67"/>
      <c r="K102" s="11">
        <f t="shared" si="4"/>
        <v>1800000</v>
      </c>
      <c r="L102" s="2">
        <f t="shared" si="5"/>
        <v>300000</v>
      </c>
      <c r="M102" s="147">
        <f t="shared" si="6"/>
        <v>300000</v>
      </c>
    </row>
    <row r="103" spans="1:14" x14ac:dyDescent="0.25">
      <c r="A103" s="10">
        <v>44085</v>
      </c>
      <c r="B103" s="22"/>
      <c r="C103" s="36" t="s">
        <v>36</v>
      </c>
      <c r="D103" s="1" t="s">
        <v>27</v>
      </c>
      <c r="E103" s="11"/>
      <c r="F103" s="11">
        <v>1640000</v>
      </c>
      <c r="G103" s="2">
        <f t="shared" si="8"/>
        <v>7989169</v>
      </c>
      <c r="H103" s="73">
        <v>485000</v>
      </c>
      <c r="I103" s="40">
        <v>1488000</v>
      </c>
      <c r="J103" s="67"/>
      <c r="K103" s="11">
        <f t="shared" si="4"/>
        <v>1973000</v>
      </c>
      <c r="L103" s="2">
        <f t="shared" si="5"/>
        <v>333000</v>
      </c>
      <c r="M103" s="147">
        <f t="shared" si="6"/>
        <v>328000</v>
      </c>
    </row>
    <row r="104" spans="1:14" x14ac:dyDescent="0.25">
      <c r="A104" s="10">
        <v>44085</v>
      </c>
      <c r="B104" s="22"/>
      <c r="C104" s="36" t="s">
        <v>36</v>
      </c>
      <c r="D104" s="1" t="s">
        <v>205</v>
      </c>
      <c r="E104" s="11"/>
      <c r="F104" s="11">
        <v>320000</v>
      </c>
      <c r="G104" s="2">
        <f t="shared" si="8"/>
        <v>7669169</v>
      </c>
      <c r="H104" s="73">
        <v>144000</v>
      </c>
      <c r="I104" s="40">
        <v>240000</v>
      </c>
      <c r="J104" s="67"/>
      <c r="K104" s="11">
        <f t="shared" si="4"/>
        <v>384000</v>
      </c>
      <c r="L104" s="2">
        <f t="shared" si="5"/>
        <v>64000</v>
      </c>
      <c r="M104" s="147">
        <f t="shared" si="6"/>
        <v>64000</v>
      </c>
    </row>
    <row r="105" spans="1:14" x14ac:dyDescent="0.25">
      <c r="A105" s="10">
        <v>44086</v>
      </c>
      <c r="B105" s="22"/>
      <c r="C105" s="36" t="s">
        <v>36</v>
      </c>
      <c r="D105" s="1" t="s">
        <v>205</v>
      </c>
      <c r="E105" s="11"/>
      <c r="F105" s="11">
        <v>3900000</v>
      </c>
      <c r="G105" s="2">
        <f t="shared" si="8"/>
        <v>3769169</v>
      </c>
      <c r="H105" s="73">
        <v>1565000</v>
      </c>
      <c r="I105" s="40">
        <v>3120000</v>
      </c>
      <c r="J105" s="67"/>
      <c r="K105" s="11">
        <f t="shared" si="4"/>
        <v>4685000</v>
      </c>
      <c r="L105" s="2">
        <f t="shared" si="5"/>
        <v>785000</v>
      </c>
      <c r="M105" s="147">
        <f t="shared" si="6"/>
        <v>780000</v>
      </c>
    </row>
    <row r="106" spans="1:14" x14ac:dyDescent="0.25">
      <c r="A106" s="10">
        <v>44087</v>
      </c>
      <c r="B106" s="22"/>
      <c r="C106" s="36" t="s">
        <v>36</v>
      </c>
      <c r="D106" s="1" t="s">
        <v>41</v>
      </c>
      <c r="E106" s="11"/>
      <c r="F106" s="11">
        <v>980000</v>
      </c>
      <c r="G106" s="2">
        <f t="shared" si="8"/>
        <v>2789169</v>
      </c>
      <c r="H106" s="73">
        <v>240000</v>
      </c>
      <c r="I106" s="40">
        <v>936000</v>
      </c>
      <c r="J106" s="67"/>
      <c r="K106" s="11">
        <f t="shared" si="4"/>
        <v>1176000</v>
      </c>
      <c r="L106" s="2">
        <f t="shared" si="5"/>
        <v>196000</v>
      </c>
      <c r="M106" s="147">
        <f t="shared" si="6"/>
        <v>196000</v>
      </c>
    </row>
    <row r="107" spans="1:14" x14ac:dyDescent="0.25">
      <c r="A107" s="10"/>
      <c r="B107" s="22"/>
      <c r="C107" s="36"/>
      <c r="D107" s="1"/>
      <c r="E107" s="11"/>
      <c r="F107" s="11">
        <v>2580000</v>
      </c>
      <c r="G107" s="2">
        <f t="shared" si="8"/>
        <v>209169</v>
      </c>
      <c r="H107" s="73">
        <v>1959000</v>
      </c>
      <c r="I107" s="40">
        <v>1152000</v>
      </c>
      <c r="J107" s="67"/>
      <c r="K107" s="11">
        <f t="shared" si="4"/>
        <v>3111000</v>
      </c>
      <c r="L107" s="2">
        <f t="shared" si="5"/>
        <v>531000</v>
      </c>
      <c r="M107" s="147">
        <f t="shared" si="6"/>
        <v>516000</v>
      </c>
    </row>
    <row r="108" spans="1:14" x14ac:dyDescent="0.25">
      <c r="A108" s="10">
        <v>44091</v>
      </c>
      <c r="B108" s="22"/>
      <c r="C108" s="36" t="s">
        <v>113</v>
      </c>
      <c r="D108" s="1"/>
      <c r="E108" s="11">
        <v>20000124</v>
      </c>
      <c r="F108" s="11"/>
      <c r="G108" s="2">
        <f t="shared" si="8"/>
        <v>20209293</v>
      </c>
      <c r="H108" s="73"/>
      <c r="I108" s="40"/>
      <c r="J108" s="67"/>
      <c r="K108" s="11">
        <f t="shared" si="4"/>
        <v>0</v>
      </c>
      <c r="L108" s="2">
        <f t="shared" si="5"/>
        <v>0</v>
      </c>
      <c r="M108" s="147">
        <f t="shared" si="6"/>
        <v>0</v>
      </c>
    </row>
    <row r="109" spans="1:14" x14ac:dyDescent="0.25">
      <c r="A109" s="10">
        <v>44091</v>
      </c>
      <c r="B109" s="22"/>
      <c r="C109" s="36" t="s">
        <v>36</v>
      </c>
      <c r="D109" s="1" t="s">
        <v>225</v>
      </c>
      <c r="E109" s="11"/>
      <c r="F109" s="11">
        <v>1900000</v>
      </c>
      <c r="G109" s="2">
        <f t="shared" si="8"/>
        <v>18309293</v>
      </c>
      <c r="H109" s="73"/>
      <c r="I109" s="40">
        <v>2280000</v>
      </c>
      <c r="J109" s="67"/>
      <c r="K109" s="11">
        <f t="shared" si="4"/>
        <v>2280000</v>
      </c>
      <c r="L109" s="2">
        <f t="shared" si="5"/>
        <v>380000</v>
      </c>
      <c r="M109" s="147">
        <f t="shared" si="6"/>
        <v>380000</v>
      </c>
    </row>
    <row r="110" spans="1:14" x14ac:dyDescent="0.25">
      <c r="A110" s="10">
        <v>44093</v>
      </c>
      <c r="B110" s="22"/>
      <c r="C110" s="36" t="s">
        <v>36</v>
      </c>
      <c r="D110" s="1" t="s">
        <v>249</v>
      </c>
      <c r="E110" s="11"/>
      <c r="F110" s="11">
        <v>2420000</v>
      </c>
      <c r="G110" s="2">
        <f t="shared" si="8"/>
        <v>15889293</v>
      </c>
      <c r="H110" s="73">
        <v>504000</v>
      </c>
      <c r="I110" s="40">
        <v>2160000</v>
      </c>
      <c r="J110" s="67">
        <v>200000</v>
      </c>
      <c r="K110" s="11">
        <f t="shared" si="4"/>
        <v>2464000</v>
      </c>
      <c r="L110" s="2">
        <f t="shared" si="5"/>
        <v>444000</v>
      </c>
      <c r="M110" s="147">
        <f t="shared" si="6"/>
        <v>484000</v>
      </c>
    </row>
    <row r="111" spans="1:14" x14ac:dyDescent="0.25">
      <c r="A111" s="10">
        <v>44095</v>
      </c>
      <c r="B111" s="22"/>
      <c r="C111" s="36" t="s">
        <v>36</v>
      </c>
      <c r="D111" s="1" t="s">
        <v>256</v>
      </c>
      <c r="E111" s="11"/>
      <c r="F111" s="11">
        <v>500000</v>
      </c>
      <c r="G111" s="2">
        <f t="shared" si="8"/>
        <v>15389293</v>
      </c>
      <c r="H111" s="73">
        <v>120000</v>
      </c>
      <c r="I111" s="40">
        <v>480000</v>
      </c>
      <c r="J111" s="67"/>
      <c r="K111" s="11">
        <f t="shared" si="4"/>
        <v>600000</v>
      </c>
      <c r="L111" s="2">
        <f t="shared" si="5"/>
        <v>100000</v>
      </c>
      <c r="M111" s="147">
        <f t="shared" si="6"/>
        <v>100000</v>
      </c>
    </row>
    <row r="112" spans="1:14" x14ac:dyDescent="0.25">
      <c r="A112" s="10">
        <v>44095</v>
      </c>
      <c r="B112" s="22"/>
      <c r="C112" s="36" t="s">
        <v>36</v>
      </c>
      <c r="D112" s="1" t="s">
        <v>77</v>
      </c>
      <c r="E112" s="11"/>
      <c r="F112" s="11">
        <v>500000</v>
      </c>
      <c r="G112" s="2">
        <f t="shared" si="8"/>
        <v>14889293</v>
      </c>
      <c r="H112" s="73">
        <v>120000</v>
      </c>
      <c r="I112" s="40">
        <v>480000</v>
      </c>
      <c r="J112" s="67"/>
      <c r="K112" s="11">
        <f t="shared" si="4"/>
        <v>600000</v>
      </c>
      <c r="L112" s="2">
        <f t="shared" si="5"/>
        <v>100000</v>
      </c>
      <c r="M112" s="147">
        <f t="shared" si="6"/>
        <v>100000</v>
      </c>
    </row>
    <row r="113" spans="1:14" x14ac:dyDescent="0.25">
      <c r="A113" s="10">
        <v>44096</v>
      </c>
      <c r="B113" s="22"/>
      <c r="C113" s="36" t="s">
        <v>36</v>
      </c>
      <c r="D113" s="1" t="s">
        <v>44</v>
      </c>
      <c r="E113" s="11"/>
      <c r="F113" s="11">
        <v>2120000</v>
      </c>
      <c r="G113" s="2">
        <f t="shared" si="8"/>
        <v>12769293</v>
      </c>
      <c r="H113" s="73">
        <v>480000</v>
      </c>
      <c r="I113" s="40">
        <v>2064000</v>
      </c>
      <c r="J113" s="67"/>
      <c r="K113" s="11">
        <f t="shared" si="4"/>
        <v>2544000</v>
      </c>
      <c r="L113" s="2">
        <f t="shared" si="5"/>
        <v>424000</v>
      </c>
      <c r="M113" s="147">
        <f t="shared" si="6"/>
        <v>424000</v>
      </c>
    </row>
    <row r="114" spans="1:14" x14ac:dyDescent="0.25">
      <c r="A114" s="10">
        <v>44098</v>
      </c>
      <c r="B114" s="22"/>
      <c r="C114" s="36" t="s">
        <v>36</v>
      </c>
      <c r="D114" s="1" t="s">
        <v>238</v>
      </c>
      <c r="E114" s="11"/>
      <c r="F114" s="11">
        <v>2100000</v>
      </c>
      <c r="G114" s="2">
        <f t="shared" si="8"/>
        <v>10669293</v>
      </c>
      <c r="H114" s="73">
        <v>841000</v>
      </c>
      <c r="I114" s="40">
        <v>1680000</v>
      </c>
      <c r="J114" s="67"/>
      <c r="K114" s="11">
        <f t="shared" si="4"/>
        <v>2521000</v>
      </c>
      <c r="L114" s="2">
        <f t="shared" si="5"/>
        <v>421000</v>
      </c>
      <c r="M114" s="147">
        <f t="shared" si="6"/>
        <v>420000</v>
      </c>
    </row>
    <row r="115" spans="1:14" x14ac:dyDescent="0.25">
      <c r="A115" s="10">
        <v>44099</v>
      </c>
      <c r="B115" s="22"/>
      <c r="C115" s="36" t="s">
        <v>35</v>
      </c>
      <c r="D115" s="1"/>
      <c r="E115" s="11">
        <v>20000124</v>
      </c>
      <c r="F115" s="11"/>
      <c r="G115" s="2">
        <f t="shared" si="8"/>
        <v>30669417</v>
      </c>
      <c r="H115" s="73">
        <v>0</v>
      </c>
      <c r="I115" s="40"/>
      <c r="J115" s="67"/>
      <c r="K115" s="11">
        <f t="shared" si="4"/>
        <v>0</v>
      </c>
      <c r="L115" s="2">
        <f t="shared" si="5"/>
        <v>0</v>
      </c>
      <c r="M115" s="147">
        <f t="shared" si="6"/>
        <v>0</v>
      </c>
    </row>
    <row r="116" spans="1:14" x14ac:dyDescent="0.25">
      <c r="A116" s="10">
        <v>44099</v>
      </c>
      <c r="B116" s="22"/>
      <c r="C116" s="36" t="s">
        <v>36</v>
      </c>
      <c r="D116" s="1" t="s">
        <v>233</v>
      </c>
      <c r="E116" s="11"/>
      <c r="F116" s="11">
        <v>2580000</v>
      </c>
      <c r="G116" s="2">
        <f t="shared" si="8"/>
        <v>28089417</v>
      </c>
      <c r="H116" s="73">
        <v>170000</v>
      </c>
      <c r="I116" s="40">
        <v>2928000</v>
      </c>
      <c r="J116" s="67"/>
      <c r="K116" s="11">
        <f t="shared" si="4"/>
        <v>3098000</v>
      </c>
      <c r="L116" s="2">
        <f t="shared" si="5"/>
        <v>518000</v>
      </c>
      <c r="M116" s="147">
        <f t="shared" si="6"/>
        <v>516000</v>
      </c>
    </row>
    <row r="117" spans="1:14" x14ac:dyDescent="0.25">
      <c r="A117" s="10">
        <v>44100</v>
      </c>
      <c r="B117" s="22"/>
      <c r="C117" s="36" t="s">
        <v>36</v>
      </c>
      <c r="D117" s="1" t="s">
        <v>256</v>
      </c>
      <c r="E117" s="11"/>
      <c r="F117" s="11">
        <v>1600000</v>
      </c>
      <c r="G117" s="2">
        <f t="shared" si="8"/>
        <v>26489417</v>
      </c>
      <c r="H117" s="73">
        <v>120000</v>
      </c>
      <c r="I117" s="40">
        <v>1800000</v>
      </c>
      <c r="J117" s="67"/>
      <c r="K117" s="11">
        <f t="shared" si="4"/>
        <v>1920000</v>
      </c>
      <c r="L117" s="2">
        <f t="shared" si="5"/>
        <v>320000</v>
      </c>
      <c r="M117" s="147">
        <f t="shared" si="6"/>
        <v>320000</v>
      </c>
    </row>
    <row r="118" spans="1:14" x14ac:dyDescent="0.25">
      <c r="A118" s="10">
        <v>44103</v>
      </c>
      <c r="B118" s="22"/>
      <c r="C118" s="36" t="s">
        <v>36</v>
      </c>
      <c r="D118" s="1" t="s">
        <v>225</v>
      </c>
      <c r="E118" s="11"/>
      <c r="F118" s="11">
        <v>3600000</v>
      </c>
      <c r="G118" s="2">
        <f t="shared" si="8"/>
        <v>22889417</v>
      </c>
      <c r="H118" s="73">
        <v>1150000</v>
      </c>
      <c r="I118" s="40">
        <v>3026000</v>
      </c>
      <c r="J118" s="67"/>
      <c r="K118" s="11">
        <f t="shared" si="4"/>
        <v>4176000</v>
      </c>
      <c r="L118" s="2">
        <f t="shared" si="5"/>
        <v>576000</v>
      </c>
      <c r="M118" s="147">
        <f t="shared" si="6"/>
        <v>720000</v>
      </c>
      <c r="N118">
        <v>144</v>
      </c>
    </row>
    <row r="119" spans="1:14" x14ac:dyDescent="0.25">
      <c r="A119" s="10">
        <v>44104</v>
      </c>
      <c r="B119" s="22"/>
      <c r="C119" s="36" t="s">
        <v>36</v>
      </c>
      <c r="D119" s="1" t="s">
        <v>42</v>
      </c>
      <c r="E119" s="11"/>
      <c r="F119" s="11">
        <v>100000</v>
      </c>
      <c r="G119" s="2">
        <f t="shared" si="8"/>
        <v>22789417</v>
      </c>
      <c r="H119" s="73"/>
      <c r="I119" s="40">
        <v>120000</v>
      </c>
      <c r="J119" s="67"/>
      <c r="K119" s="11">
        <f t="shared" si="4"/>
        <v>120000</v>
      </c>
      <c r="L119" s="2">
        <f t="shared" si="5"/>
        <v>20000</v>
      </c>
      <c r="M119" s="147">
        <f t="shared" si="6"/>
        <v>20000</v>
      </c>
    </row>
    <row r="120" spans="1:14" x14ac:dyDescent="0.25">
      <c r="A120" s="10">
        <v>44105</v>
      </c>
      <c r="B120" s="10"/>
      <c r="C120" s="36" t="s">
        <v>36</v>
      </c>
      <c r="D120" s="10" t="s">
        <v>275</v>
      </c>
      <c r="E120" s="11"/>
      <c r="F120" s="11">
        <v>3140000</v>
      </c>
      <c r="G120" s="2">
        <f t="shared" si="8"/>
        <v>19649417</v>
      </c>
      <c r="H120" s="73">
        <v>1010000</v>
      </c>
      <c r="I120" s="40">
        <v>2760000</v>
      </c>
      <c r="J120" s="67"/>
      <c r="K120" s="11">
        <f t="shared" si="4"/>
        <v>3770000</v>
      </c>
      <c r="L120" s="2">
        <f t="shared" si="5"/>
        <v>630000</v>
      </c>
      <c r="M120" s="147">
        <f t="shared" si="6"/>
        <v>628000</v>
      </c>
    </row>
    <row r="121" spans="1:14" x14ac:dyDescent="0.25">
      <c r="A121" s="10">
        <v>44107</v>
      </c>
      <c r="B121" s="10"/>
      <c r="C121" s="36" t="s">
        <v>36</v>
      </c>
      <c r="D121" s="10" t="s">
        <v>233</v>
      </c>
      <c r="E121" s="11"/>
      <c r="F121" s="11">
        <v>7020000</v>
      </c>
      <c r="G121" s="2">
        <f t="shared" si="8"/>
        <v>12629417</v>
      </c>
      <c r="H121" s="73">
        <v>2304000</v>
      </c>
      <c r="I121" s="40">
        <v>6120000</v>
      </c>
      <c r="J121" s="67"/>
      <c r="K121" s="11">
        <f t="shared" si="4"/>
        <v>8424000</v>
      </c>
      <c r="L121" s="2">
        <f t="shared" si="5"/>
        <v>1404000</v>
      </c>
      <c r="M121" s="147">
        <f t="shared" si="6"/>
        <v>1404000</v>
      </c>
    </row>
    <row r="122" spans="1:14" x14ac:dyDescent="0.25">
      <c r="A122" s="10"/>
      <c r="B122" s="10"/>
      <c r="C122" s="36" t="s">
        <v>36</v>
      </c>
      <c r="D122" s="10"/>
      <c r="E122" s="11"/>
      <c r="F122" s="11"/>
      <c r="G122" s="2">
        <f t="shared" si="8"/>
        <v>12629417</v>
      </c>
      <c r="H122" s="73"/>
      <c r="I122" s="40"/>
      <c r="J122" s="67"/>
      <c r="K122" s="11">
        <f t="shared" si="4"/>
        <v>0</v>
      </c>
      <c r="L122" s="2">
        <f t="shared" si="5"/>
        <v>0</v>
      </c>
      <c r="M122" s="147">
        <f t="shared" si="6"/>
        <v>0</v>
      </c>
    </row>
    <row r="123" spans="1:14" x14ac:dyDescent="0.25">
      <c r="A123" s="10"/>
      <c r="B123" s="10"/>
      <c r="C123" s="36" t="s">
        <v>36</v>
      </c>
      <c r="D123" s="10"/>
      <c r="E123" s="11"/>
      <c r="F123" s="11"/>
      <c r="G123" s="2">
        <f t="shared" si="8"/>
        <v>12629417</v>
      </c>
      <c r="H123" s="73"/>
      <c r="I123" s="40"/>
      <c r="J123" s="67"/>
      <c r="K123" s="11">
        <f t="shared" si="4"/>
        <v>0</v>
      </c>
      <c r="L123" s="2">
        <f t="shared" si="5"/>
        <v>0</v>
      </c>
      <c r="M123" s="147">
        <f t="shared" si="6"/>
        <v>0</v>
      </c>
    </row>
    <row r="124" spans="1:14" x14ac:dyDescent="0.25">
      <c r="A124" s="10"/>
      <c r="B124" s="10"/>
      <c r="C124" s="36" t="s">
        <v>36</v>
      </c>
      <c r="D124" s="10"/>
      <c r="E124" s="11"/>
      <c r="F124" s="11"/>
      <c r="G124" s="2">
        <f t="shared" si="8"/>
        <v>12629417</v>
      </c>
      <c r="H124" s="73"/>
      <c r="I124" s="40"/>
      <c r="J124" s="67"/>
      <c r="K124" s="11">
        <f t="shared" si="4"/>
        <v>0</v>
      </c>
      <c r="L124" s="2">
        <f t="shared" si="5"/>
        <v>0</v>
      </c>
      <c r="M124" s="147">
        <f t="shared" si="6"/>
        <v>0</v>
      </c>
    </row>
    <row r="125" spans="1:14" x14ac:dyDescent="0.25">
      <c r="A125" s="10"/>
      <c r="B125" s="10"/>
      <c r="C125" s="36" t="s">
        <v>36</v>
      </c>
      <c r="D125" s="10"/>
      <c r="E125" s="11"/>
      <c r="F125" s="11"/>
      <c r="G125" s="2">
        <f t="shared" si="8"/>
        <v>12629417</v>
      </c>
      <c r="H125" s="73"/>
      <c r="I125" s="40"/>
      <c r="J125" s="67"/>
      <c r="K125" s="11">
        <f t="shared" si="4"/>
        <v>0</v>
      </c>
      <c r="L125" s="2">
        <f t="shared" si="5"/>
        <v>0</v>
      </c>
      <c r="M125" s="147">
        <f t="shared" si="6"/>
        <v>0</v>
      </c>
    </row>
    <row r="126" spans="1:14" x14ac:dyDescent="0.25">
      <c r="A126" s="10"/>
      <c r="B126" s="10"/>
      <c r="C126" s="36" t="s">
        <v>36</v>
      </c>
      <c r="D126" s="10"/>
      <c r="E126" s="11"/>
      <c r="F126" s="11"/>
      <c r="G126" s="2">
        <f t="shared" si="8"/>
        <v>12629417</v>
      </c>
      <c r="H126" s="73"/>
      <c r="I126" s="40"/>
      <c r="J126" s="67"/>
      <c r="K126" s="11">
        <f t="shared" si="4"/>
        <v>0</v>
      </c>
      <c r="L126" s="2">
        <f t="shared" si="5"/>
        <v>0</v>
      </c>
      <c r="M126" s="147">
        <f t="shared" si="6"/>
        <v>0</v>
      </c>
    </row>
    <row r="127" spans="1:14" x14ac:dyDescent="0.25">
      <c r="A127" s="10"/>
      <c r="B127" s="10"/>
      <c r="C127" s="36" t="s">
        <v>36</v>
      </c>
      <c r="D127" s="10"/>
      <c r="E127" s="11"/>
      <c r="F127" s="11"/>
      <c r="G127" s="2">
        <f t="shared" si="8"/>
        <v>12629417</v>
      </c>
      <c r="H127" s="73"/>
      <c r="I127" s="40"/>
      <c r="J127" s="67"/>
      <c r="K127" s="11">
        <f t="shared" si="4"/>
        <v>0</v>
      </c>
      <c r="L127" s="2">
        <f t="shared" si="5"/>
        <v>0</v>
      </c>
      <c r="M127" s="147">
        <f t="shared" si="6"/>
        <v>0</v>
      </c>
    </row>
    <row r="128" spans="1:14" x14ac:dyDescent="0.25">
      <c r="A128" s="10"/>
      <c r="B128" s="10"/>
      <c r="C128" s="36" t="s">
        <v>36</v>
      </c>
      <c r="D128" s="10"/>
      <c r="E128" s="11"/>
      <c r="F128" s="11"/>
      <c r="G128" s="2">
        <f t="shared" si="8"/>
        <v>12629417</v>
      </c>
      <c r="H128" s="73"/>
      <c r="I128" s="40"/>
      <c r="J128" s="67"/>
      <c r="K128" s="11">
        <f t="shared" si="4"/>
        <v>0</v>
      </c>
      <c r="L128" s="2">
        <f t="shared" si="5"/>
        <v>0</v>
      </c>
      <c r="M128" s="147">
        <f t="shared" si="6"/>
        <v>0</v>
      </c>
    </row>
    <row r="129" spans="1:13" x14ac:dyDescent="0.25">
      <c r="A129" s="10"/>
      <c r="B129" s="10"/>
      <c r="C129" s="36" t="s">
        <v>36</v>
      </c>
      <c r="D129" s="10"/>
      <c r="E129" s="11"/>
      <c r="F129" s="11"/>
      <c r="G129" s="2">
        <f t="shared" si="8"/>
        <v>12629417</v>
      </c>
      <c r="H129" s="73"/>
      <c r="I129" s="40"/>
      <c r="J129" s="67"/>
      <c r="K129" s="11">
        <f t="shared" si="4"/>
        <v>0</v>
      </c>
      <c r="L129" s="2">
        <f t="shared" si="5"/>
        <v>0</v>
      </c>
      <c r="M129" s="147">
        <f t="shared" si="6"/>
        <v>0</v>
      </c>
    </row>
    <row r="130" spans="1:13" x14ac:dyDescent="0.25">
      <c r="A130" s="10"/>
      <c r="B130" s="10"/>
      <c r="C130" s="36" t="s">
        <v>36</v>
      </c>
      <c r="D130" s="10"/>
      <c r="E130" s="11"/>
      <c r="F130" s="11"/>
      <c r="G130" s="2">
        <f t="shared" si="8"/>
        <v>12629417</v>
      </c>
      <c r="H130" s="73"/>
      <c r="I130" s="40"/>
      <c r="J130" s="67"/>
      <c r="K130" s="11">
        <f t="shared" si="4"/>
        <v>0</v>
      </c>
      <c r="L130" s="2">
        <f t="shared" si="5"/>
        <v>0</v>
      </c>
      <c r="M130" s="147">
        <f t="shared" si="6"/>
        <v>0</v>
      </c>
    </row>
    <row r="131" spans="1:13" x14ac:dyDescent="0.25">
      <c r="A131" s="10"/>
      <c r="B131" s="10"/>
      <c r="C131" s="36" t="s">
        <v>36</v>
      </c>
      <c r="D131" s="10"/>
      <c r="E131" s="10"/>
      <c r="F131" s="11"/>
      <c r="G131" s="2">
        <f t="shared" si="8"/>
        <v>12629417</v>
      </c>
      <c r="H131" s="73"/>
      <c r="I131" s="40"/>
      <c r="J131" s="67"/>
      <c r="K131" s="11">
        <f t="shared" si="4"/>
        <v>0</v>
      </c>
      <c r="L131" s="2">
        <f t="shared" si="5"/>
        <v>0</v>
      </c>
      <c r="M131" s="147">
        <f t="shared" si="6"/>
        <v>0</v>
      </c>
    </row>
    <row r="132" spans="1:13" x14ac:dyDescent="0.25">
      <c r="A132" s="10"/>
      <c r="B132" s="22"/>
      <c r="C132" s="36" t="s">
        <v>36</v>
      </c>
      <c r="D132" s="10"/>
      <c r="E132" s="10"/>
      <c r="F132" s="11"/>
      <c r="G132" s="2">
        <f t="shared" si="8"/>
        <v>12629417</v>
      </c>
      <c r="H132" s="73"/>
      <c r="I132" s="40"/>
      <c r="J132" s="67"/>
      <c r="K132" s="11">
        <f t="shared" si="4"/>
        <v>0</v>
      </c>
      <c r="L132" s="2">
        <f t="shared" si="5"/>
        <v>0</v>
      </c>
      <c r="M132" s="147">
        <f t="shared" si="6"/>
        <v>0</v>
      </c>
    </row>
    <row r="133" spans="1:13" x14ac:dyDescent="0.25">
      <c r="A133" s="10"/>
      <c r="B133" s="10"/>
      <c r="C133" s="36" t="s">
        <v>36</v>
      </c>
      <c r="D133" s="10"/>
      <c r="E133" s="10"/>
      <c r="F133" s="11"/>
      <c r="G133" s="2">
        <f t="shared" si="8"/>
        <v>12629417</v>
      </c>
      <c r="H133" s="73"/>
      <c r="I133" s="40"/>
      <c r="J133" s="67"/>
      <c r="K133" s="11">
        <f t="shared" si="4"/>
        <v>0</v>
      </c>
      <c r="L133" s="2">
        <f t="shared" si="5"/>
        <v>0</v>
      </c>
      <c r="M133" s="147">
        <f t="shared" si="6"/>
        <v>0</v>
      </c>
    </row>
    <row r="134" spans="1:13" x14ac:dyDescent="0.25">
      <c r="A134" s="10"/>
      <c r="B134" s="10"/>
      <c r="C134" s="36" t="s">
        <v>36</v>
      </c>
      <c r="D134" s="10"/>
      <c r="E134" s="10"/>
      <c r="F134" s="11"/>
      <c r="G134" s="2">
        <f t="shared" si="8"/>
        <v>12629417</v>
      </c>
      <c r="H134" s="73"/>
      <c r="I134" s="40"/>
      <c r="J134" s="67"/>
      <c r="K134" s="11">
        <f t="shared" ref="K134:K197" si="9">H134+I134-J134</f>
        <v>0</v>
      </c>
      <c r="L134" s="2">
        <f t="shared" ref="L134:L197" si="10">H134+I134+J134-F134</f>
        <v>0</v>
      </c>
      <c r="M134" s="147">
        <f t="shared" ref="M134:M197" si="11">F134*0.2</f>
        <v>0</v>
      </c>
    </row>
    <row r="135" spans="1:13" x14ac:dyDescent="0.25">
      <c r="A135" s="10"/>
      <c r="B135" s="10"/>
      <c r="C135" s="36" t="s">
        <v>36</v>
      </c>
      <c r="D135" s="10"/>
      <c r="E135" s="10"/>
      <c r="F135" s="11"/>
      <c r="G135" s="2">
        <f t="shared" si="8"/>
        <v>12629417</v>
      </c>
      <c r="H135" s="73"/>
      <c r="I135" s="40"/>
      <c r="J135" s="67"/>
      <c r="K135" s="11">
        <f t="shared" si="9"/>
        <v>0</v>
      </c>
      <c r="L135" s="2">
        <f t="shared" si="10"/>
        <v>0</v>
      </c>
      <c r="M135" s="147">
        <f t="shared" si="11"/>
        <v>0</v>
      </c>
    </row>
    <row r="136" spans="1:13" x14ac:dyDescent="0.25">
      <c r="A136" s="10"/>
      <c r="B136" s="10"/>
      <c r="C136" s="36" t="s">
        <v>36</v>
      </c>
      <c r="D136" s="10"/>
      <c r="E136" s="10"/>
      <c r="F136" s="11"/>
      <c r="G136" s="2">
        <f t="shared" si="8"/>
        <v>12629417</v>
      </c>
      <c r="H136" s="73"/>
      <c r="I136" s="40"/>
      <c r="J136" s="67"/>
      <c r="K136" s="11">
        <f t="shared" si="9"/>
        <v>0</v>
      </c>
      <c r="L136" s="2">
        <f t="shared" si="10"/>
        <v>0</v>
      </c>
      <c r="M136" s="147">
        <f t="shared" si="11"/>
        <v>0</v>
      </c>
    </row>
    <row r="137" spans="1:13" x14ac:dyDescent="0.25">
      <c r="A137" s="10"/>
      <c r="B137" s="10"/>
      <c r="C137" s="36" t="s">
        <v>36</v>
      </c>
      <c r="D137" s="10"/>
      <c r="E137" s="10"/>
      <c r="F137" s="11"/>
      <c r="G137" s="2">
        <f t="shared" si="8"/>
        <v>12629417</v>
      </c>
      <c r="H137" s="73"/>
      <c r="I137" s="40"/>
      <c r="J137" s="67"/>
      <c r="K137" s="11">
        <f t="shared" si="9"/>
        <v>0</v>
      </c>
      <c r="L137" s="2">
        <f t="shared" si="10"/>
        <v>0</v>
      </c>
      <c r="M137" s="147">
        <f t="shared" si="11"/>
        <v>0</v>
      </c>
    </row>
    <row r="138" spans="1:13" x14ac:dyDescent="0.25">
      <c r="A138" s="10"/>
      <c r="B138" s="10"/>
      <c r="C138" s="36" t="s">
        <v>36</v>
      </c>
      <c r="D138" s="10"/>
      <c r="E138" s="11"/>
      <c r="F138" s="11"/>
      <c r="G138" s="2">
        <f t="shared" si="8"/>
        <v>12629417</v>
      </c>
      <c r="H138" s="73"/>
      <c r="I138" s="40"/>
      <c r="J138" s="67"/>
      <c r="K138" s="11">
        <f t="shared" si="9"/>
        <v>0</v>
      </c>
      <c r="L138" s="2">
        <f t="shared" si="10"/>
        <v>0</v>
      </c>
      <c r="M138" s="147">
        <f t="shared" si="11"/>
        <v>0</v>
      </c>
    </row>
    <row r="139" spans="1:13" x14ac:dyDescent="0.25">
      <c r="A139" s="10"/>
      <c r="B139" s="10"/>
      <c r="C139" s="36" t="s">
        <v>36</v>
      </c>
      <c r="D139" s="10"/>
      <c r="E139" s="11"/>
      <c r="F139" s="11"/>
      <c r="G139" s="2">
        <f t="shared" si="8"/>
        <v>12629417</v>
      </c>
      <c r="H139" s="73"/>
      <c r="I139" s="40"/>
      <c r="J139" s="67"/>
      <c r="K139" s="11">
        <f t="shared" si="9"/>
        <v>0</v>
      </c>
      <c r="L139" s="2">
        <f t="shared" si="10"/>
        <v>0</v>
      </c>
      <c r="M139" s="147">
        <f t="shared" si="11"/>
        <v>0</v>
      </c>
    </row>
    <row r="140" spans="1:13" x14ac:dyDescent="0.25">
      <c r="A140" s="10"/>
      <c r="B140" s="10"/>
      <c r="C140" s="36" t="s">
        <v>36</v>
      </c>
      <c r="D140" s="10"/>
      <c r="E140" s="10"/>
      <c r="F140" s="11"/>
      <c r="G140" s="2">
        <f t="shared" si="8"/>
        <v>12629417</v>
      </c>
      <c r="H140" s="73"/>
      <c r="I140" s="40"/>
      <c r="J140" s="67"/>
      <c r="K140" s="11">
        <f t="shared" si="9"/>
        <v>0</v>
      </c>
      <c r="L140" s="2">
        <f t="shared" si="10"/>
        <v>0</v>
      </c>
      <c r="M140" s="147">
        <f t="shared" si="11"/>
        <v>0</v>
      </c>
    </row>
    <row r="141" spans="1:13" x14ac:dyDescent="0.25">
      <c r="A141" s="10"/>
      <c r="B141" s="10"/>
      <c r="C141" s="36" t="s">
        <v>36</v>
      </c>
      <c r="D141" s="10"/>
      <c r="E141" s="10"/>
      <c r="F141" s="11"/>
      <c r="G141" s="2">
        <f t="shared" si="8"/>
        <v>12629417</v>
      </c>
      <c r="H141" s="73"/>
      <c r="I141" s="40"/>
      <c r="J141" s="67"/>
      <c r="K141" s="11">
        <f t="shared" si="9"/>
        <v>0</v>
      </c>
      <c r="L141" s="2">
        <f t="shared" si="10"/>
        <v>0</v>
      </c>
      <c r="M141" s="147">
        <f t="shared" si="11"/>
        <v>0</v>
      </c>
    </row>
    <row r="142" spans="1:13" x14ac:dyDescent="0.25">
      <c r="A142" s="10"/>
      <c r="B142" s="10"/>
      <c r="C142" s="36" t="s">
        <v>36</v>
      </c>
      <c r="D142" s="10"/>
      <c r="E142" s="10"/>
      <c r="F142" s="11"/>
      <c r="G142" s="2">
        <f t="shared" si="8"/>
        <v>12629417</v>
      </c>
      <c r="H142" s="73"/>
      <c r="I142" s="40"/>
      <c r="J142" s="67"/>
      <c r="K142" s="11">
        <f t="shared" si="9"/>
        <v>0</v>
      </c>
      <c r="L142" s="2">
        <f t="shared" si="10"/>
        <v>0</v>
      </c>
      <c r="M142" s="147">
        <f t="shared" si="11"/>
        <v>0</v>
      </c>
    </row>
    <row r="143" spans="1:13" x14ac:dyDescent="0.25">
      <c r="A143" s="10"/>
      <c r="B143" s="10"/>
      <c r="C143" s="36" t="s">
        <v>36</v>
      </c>
      <c r="D143" s="10"/>
      <c r="E143" s="10"/>
      <c r="F143" s="11"/>
      <c r="G143" s="2">
        <f t="shared" si="8"/>
        <v>12629417</v>
      </c>
      <c r="H143" s="73"/>
      <c r="I143" s="40"/>
      <c r="J143" s="67"/>
      <c r="K143" s="11">
        <f t="shared" si="9"/>
        <v>0</v>
      </c>
      <c r="L143" s="2">
        <f t="shared" si="10"/>
        <v>0</v>
      </c>
      <c r="M143" s="147">
        <f t="shared" si="11"/>
        <v>0</v>
      </c>
    </row>
    <row r="144" spans="1:13" x14ac:dyDescent="0.25">
      <c r="A144" s="10"/>
      <c r="B144" s="10"/>
      <c r="C144" s="36" t="s">
        <v>36</v>
      </c>
      <c r="D144" s="10"/>
      <c r="E144" s="10"/>
      <c r="F144" s="11"/>
      <c r="G144" s="2">
        <f t="shared" si="8"/>
        <v>12629417</v>
      </c>
      <c r="H144" s="73"/>
      <c r="I144" s="40"/>
      <c r="J144" s="67"/>
      <c r="K144" s="11">
        <f t="shared" si="9"/>
        <v>0</v>
      </c>
      <c r="L144" s="2">
        <f t="shared" si="10"/>
        <v>0</v>
      </c>
      <c r="M144" s="147">
        <f t="shared" si="11"/>
        <v>0</v>
      </c>
    </row>
    <row r="145" spans="1:13" x14ac:dyDescent="0.25">
      <c r="A145" s="10"/>
      <c r="B145" s="10"/>
      <c r="C145" s="36" t="s">
        <v>36</v>
      </c>
      <c r="D145" s="10"/>
      <c r="E145" s="10"/>
      <c r="F145" s="11"/>
      <c r="G145" s="2">
        <f t="shared" ref="G145:G208" si="12">G144+E145-F145</f>
        <v>12629417</v>
      </c>
      <c r="H145" s="73"/>
      <c r="I145" s="40"/>
      <c r="J145" s="67"/>
      <c r="K145" s="11">
        <f t="shared" si="9"/>
        <v>0</v>
      </c>
      <c r="L145" s="2">
        <f t="shared" si="10"/>
        <v>0</v>
      </c>
      <c r="M145" s="147">
        <f t="shared" si="11"/>
        <v>0</v>
      </c>
    </row>
    <row r="146" spans="1:13" x14ac:dyDescent="0.25">
      <c r="A146" s="10"/>
      <c r="B146" s="10"/>
      <c r="C146" s="36" t="s">
        <v>36</v>
      </c>
      <c r="D146" s="10"/>
      <c r="E146" s="10"/>
      <c r="F146" s="11"/>
      <c r="G146" s="2">
        <f t="shared" si="12"/>
        <v>12629417</v>
      </c>
      <c r="H146" s="73"/>
      <c r="I146" s="40"/>
      <c r="J146" s="67"/>
      <c r="K146" s="11">
        <f t="shared" si="9"/>
        <v>0</v>
      </c>
      <c r="L146" s="2">
        <f t="shared" si="10"/>
        <v>0</v>
      </c>
      <c r="M146" s="147">
        <f t="shared" si="11"/>
        <v>0</v>
      </c>
    </row>
    <row r="147" spans="1:13" x14ac:dyDescent="0.25">
      <c r="A147" s="10"/>
      <c r="B147" s="10"/>
      <c r="C147" s="36" t="s">
        <v>36</v>
      </c>
      <c r="D147" s="10"/>
      <c r="E147" s="11"/>
      <c r="F147" s="11"/>
      <c r="G147" s="2">
        <f t="shared" si="12"/>
        <v>12629417</v>
      </c>
      <c r="H147" s="73"/>
      <c r="I147" s="40"/>
      <c r="J147" s="67"/>
      <c r="K147" s="11">
        <f t="shared" si="9"/>
        <v>0</v>
      </c>
      <c r="L147" s="2">
        <f t="shared" si="10"/>
        <v>0</v>
      </c>
      <c r="M147" s="147">
        <f t="shared" si="11"/>
        <v>0</v>
      </c>
    </row>
    <row r="148" spans="1:13" x14ac:dyDescent="0.25">
      <c r="A148" s="10"/>
      <c r="B148" s="10"/>
      <c r="C148" s="36" t="s">
        <v>36</v>
      </c>
      <c r="D148" s="10"/>
      <c r="E148" s="10"/>
      <c r="F148" s="11"/>
      <c r="G148" s="2">
        <f t="shared" si="12"/>
        <v>12629417</v>
      </c>
      <c r="H148" s="73"/>
      <c r="I148" s="40"/>
      <c r="J148" s="67"/>
      <c r="K148" s="11">
        <f t="shared" si="9"/>
        <v>0</v>
      </c>
      <c r="L148" s="2">
        <f t="shared" si="10"/>
        <v>0</v>
      </c>
      <c r="M148" s="147">
        <f t="shared" si="11"/>
        <v>0</v>
      </c>
    </row>
    <row r="149" spans="1:13" x14ac:dyDescent="0.25">
      <c r="A149" s="10"/>
      <c r="B149" s="10"/>
      <c r="C149" s="36" t="s">
        <v>36</v>
      </c>
      <c r="D149" s="10"/>
      <c r="E149" s="10"/>
      <c r="F149" s="11"/>
      <c r="G149" s="2">
        <f t="shared" si="12"/>
        <v>12629417</v>
      </c>
      <c r="H149" s="73"/>
      <c r="I149" s="40"/>
      <c r="J149" s="67"/>
      <c r="K149" s="11">
        <f t="shared" si="9"/>
        <v>0</v>
      </c>
      <c r="L149" s="2">
        <f t="shared" si="10"/>
        <v>0</v>
      </c>
      <c r="M149" s="147">
        <f t="shared" si="11"/>
        <v>0</v>
      </c>
    </row>
    <row r="150" spans="1:13" x14ac:dyDescent="0.25">
      <c r="A150" s="10"/>
      <c r="B150" s="10"/>
      <c r="C150" s="36" t="s">
        <v>36</v>
      </c>
      <c r="D150" s="10"/>
      <c r="E150" s="10"/>
      <c r="F150" s="11"/>
      <c r="G150" s="2">
        <f t="shared" si="12"/>
        <v>12629417</v>
      </c>
      <c r="H150" s="73"/>
      <c r="I150" s="40"/>
      <c r="J150" s="67"/>
      <c r="K150" s="11">
        <f t="shared" si="9"/>
        <v>0</v>
      </c>
      <c r="L150" s="2">
        <f t="shared" si="10"/>
        <v>0</v>
      </c>
      <c r="M150" s="147">
        <f t="shared" si="11"/>
        <v>0</v>
      </c>
    </row>
    <row r="151" spans="1:13" x14ac:dyDescent="0.25">
      <c r="A151" s="10"/>
      <c r="B151" s="10"/>
      <c r="C151" s="36" t="s">
        <v>36</v>
      </c>
      <c r="D151" s="10"/>
      <c r="E151" s="10"/>
      <c r="F151" s="11"/>
      <c r="G151" s="2">
        <f t="shared" si="12"/>
        <v>12629417</v>
      </c>
      <c r="H151" s="73"/>
      <c r="I151" s="40"/>
      <c r="J151" s="67"/>
      <c r="K151" s="11">
        <f t="shared" si="9"/>
        <v>0</v>
      </c>
      <c r="L151" s="2">
        <f t="shared" si="10"/>
        <v>0</v>
      </c>
      <c r="M151" s="147">
        <f t="shared" si="11"/>
        <v>0</v>
      </c>
    </row>
    <row r="152" spans="1:13" x14ac:dyDescent="0.25">
      <c r="A152" s="10"/>
      <c r="B152" s="10"/>
      <c r="C152" s="36" t="s">
        <v>36</v>
      </c>
      <c r="D152" s="10"/>
      <c r="E152" s="11"/>
      <c r="F152" s="11"/>
      <c r="G152" s="2">
        <f t="shared" si="12"/>
        <v>12629417</v>
      </c>
      <c r="H152" s="73"/>
      <c r="I152" s="40"/>
      <c r="J152" s="67"/>
      <c r="K152" s="11">
        <f t="shared" si="9"/>
        <v>0</v>
      </c>
      <c r="L152" s="2">
        <f t="shared" si="10"/>
        <v>0</v>
      </c>
      <c r="M152" s="147">
        <f t="shared" si="11"/>
        <v>0</v>
      </c>
    </row>
    <row r="153" spans="1:13" x14ac:dyDescent="0.25">
      <c r="A153" s="10"/>
      <c r="B153" s="10"/>
      <c r="C153" s="36" t="s">
        <v>36</v>
      </c>
      <c r="D153" s="10"/>
      <c r="E153" s="10"/>
      <c r="F153" s="11"/>
      <c r="G153" s="2">
        <f t="shared" si="12"/>
        <v>12629417</v>
      </c>
      <c r="H153" s="73"/>
      <c r="I153" s="40"/>
      <c r="J153" s="67"/>
      <c r="K153" s="11">
        <f t="shared" si="9"/>
        <v>0</v>
      </c>
      <c r="L153" s="2">
        <f t="shared" si="10"/>
        <v>0</v>
      </c>
      <c r="M153" s="147">
        <f t="shared" si="11"/>
        <v>0</v>
      </c>
    </row>
    <row r="154" spans="1:13" x14ac:dyDescent="0.25">
      <c r="A154" s="10"/>
      <c r="B154" s="10"/>
      <c r="C154" s="36" t="s">
        <v>36</v>
      </c>
      <c r="D154" s="10"/>
      <c r="E154" s="10"/>
      <c r="F154" s="11"/>
      <c r="G154" s="2">
        <f t="shared" si="12"/>
        <v>12629417</v>
      </c>
      <c r="H154" s="73"/>
      <c r="I154" s="40"/>
      <c r="J154" s="67"/>
      <c r="K154" s="11">
        <f t="shared" si="9"/>
        <v>0</v>
      </c>
      <c r="L154" s="2">
        <f t="shared" si="10"/>
        <v>0</v>
      </c>
      <c r="M154" s="147">
        <f t="shared" si="11"/>
        <v>0</v>
      </c>
    </row>
    <row r="155" spans="1:13" x14ac:dyDescent="0.25">
      <c r="A155" s="10"/>
      <c r="B155" s="10"/>
      <c r="C155" s="36" t="s">
        <v>36</v>
      </c>
      <c r="D155" s="10"/>
      <c r="E155" s="10"/>
      <c r="F155" s="11"/>
      <c r="G155" s="2">
        <f t="shared" si="12"/>
        <v>12629417</v>
      </c>
      <c r="H155" s="73"/>
      <c r="I155" s="40"/>
      <c r="J155" s="67"/>
      <c r="K155" s="11">
        <f t="shared" si="9"/>
        <v>0</v>
      </c>
      <c r="L155" s="2">
        <f t="shared" si="10"/>
        <v>0</v>
      </c>
      <c r="M155" s="147">
        <f t="shared" si="11"/>
        <v>0</v>
      </c>
    </row>
    <row r="156" spans="1:13" x14ac:dyDescent="0.25">
      <c r="A156" s="10"/>
      <c r="B156" s="10"/>
      <c r="C156" s="36" t="s">
        <v>36</v>
      </c>
      <c r="D156" s="10"/>
      <c r="E156" s="10"/>
      <c r="F156" s="11"/>
      <c r="G156" s="2">
        <f t="shared" si="12"/>
        <v>12629417</v>
      </c>
      <c r="H156" s="73"/>
      <c r="I156" s="40"/>
      <c r="J156" s="67"/>
      <c r="K156" s="11">
        <f t="shared" si="9"/>
        <v>0</v>
      </c>
      <c r="L156" s="2">
        <f t="shared" si="10"/>
        <v>0</v>
      </c>
      <c r="M156" s="147">
        <f t="shared" si="11"/>
        <v>0</v>
      </c>
    </row>
    <row r="157" spans="1:13" x14ac:dyDescent="0.25">
      <c r="A157" s="10"/>
      <c r="B157" s="10"/>
      <c r="C157" s="36" t="s">
        <v>36</v>
      </c>
      <c r="D157" s="10"/>
      <c r="E157" s="11"/>
      <c r="F157" s="11"/>
      <c r="G157" s="2">
        <f t="shared" si="12"/>
        <v>12629417</v>
      </c>
      <c r="H157" s="73"/>
      <c r="I157" s="40"/>
      <c r="J157" s="67"/>
      <c r="K157" s="11">
        <f t="shared" si="9"/>
        <v>0</v>
      </c>
      <c r="L157" s="2">
        <f t="shared" si="10"/>
        <v>0</v>
      </c>
      <c r="M157" s="147">
        <f t="shared" si="11"/>
        <v>0</v>
      </c>
    </row>
    <row r="158" spans="1:13" x14ac:dyDescent="0.25">
      <c r="A158" s="10"/>
      <c r="B158" s="10"/>
      <c r="C158" s="36" t="s">
        <v>36</v>
      </c>
      <c r="D158" s="10"/>
      <c r="E158" s="11"/>
      <c r="F158" s="11"/>
      <c r="G158" s="2">
        <f t="shared" si="12"/>
        <v>12629417</v>
      </c>
      <c r="H158" s="73"/>
      <c r="I158" s="40"/>
      <c r="J158" s="67"/>
      <c r="K158" s="11">
        <f t="shared" si="9"/>
        <v>0</v>
      </c>
      <c r="L158" s="2">
        <f t="shared" si="10"/>
        <v>0</v>
      </c>
      <c r="M158" s="147">
        <f t="shared" si="11"/>
        <v>0</v>
      </c>
    </row>
    <row r="159" spans="1:13" x14ac:dyDescent="0.25">
      <c r="A159" s="10"/>
      <c r="B159" s="10"/>
      <c r="C159" s="36" t="s">
        <v>36</v>
      </c>
      <c r="D159" s="10"/>
      <c r="E159" s="10"/>
      <c r="F159" s="11"/>
      <c r="G159" s="2">
        <f t="shared" si="12"/>
        <v>12629417</v>
      </c>
      <c r="H159" s="73"/>
      <c r="I159" s="40"/>
      <c r="J159" s="67"/>
      <c r="K159" s="11">
        <f t="shared" si="9"/>
        <v>0</v>
      </c>
      <c r="L159" s="2">
        <f t="shared" si="10"/>
        <v>0</v>
      </c>
      <c r="M159" s="147">
        <f t="shared" si="11"/>
        <v>0</v>
      </c>
    </row>
    <row r="160" spans="1:13" x14ac:dyDescent="0.25">
      <c r="A160" s="10"/>
      <c r="B160" s="10"/>
      <c r="C160" s="36" t="s">
        <v>36</v>
      </c>
      <c r="D160" s="10"/>
      <c r="E160" s="10"/>
      <c r="F160" s="11"/>
      <c r="G160" s="2">
        <f t="shared" si="12"/>
        <v>12629417</v>
      </c>
      <c r="H160" s="73"/>
      <c r="I160" s="40"/>
      <c r="J160" s="67"/>
      <c r="K160" s="11">
        <f t="shared" si="9"/>
        <v>0</v>
      </c>
      <c r="L160" s="2">
        <f t="shared" si="10"/>
        <v>0</v>
      </c>
      <c r="M160" s="147">
        <f t="shared" si="11"/>
        <v>0</v>
      </c>
    </row>
    <row r="161" spans="1:13" x14ac:dyDescent="0.25">
      <c r="A161" s="10"/>
      <c r="B161" s="10"/>
      <c r="C161" s="36" t="s">
        <v>36</v>
      </c>
      <c r="D161" s="10"/>
      <c r="E161" s="10"/>
      <c r="F161" s="11"/>
      <c r="G161" s="2">
        <f t="shared" si="12"/>
        <v>12629417</v>
      </c>
      <c r="H161" s="73"/>
      <c r="I161" s="40"/>
      <c r="J161" s="67"/>
      <c r="K161" s="11">
        <f t="shared" si="9"/>
        <v>0</v>
      </c>
      <c r="L161" s="2">
        <f t="shared" si="10"/>
        <v>0</v>
      </c>
      <c r="M161" s="147">
        <f t="shared" si="11"/>
        <v>0</v>
      </c>
    </row>
    <row r="162" spans="1:13" x14ac:dyDescent="0.25">
      <c r="A162" s="10"/>
      <c r="B162" s="10"/>
      <c r="C162" s="36" t="s">
        <v>36</v>
      </c>
      <c r="D162" s="10"/>
      <c r="E162" s="10"/>
      <c r="F162" s="11"/>
      <c r="G162" s="2">
        <f t="shared" si="12"/>
        <v>12629417</v>
      </c>
      <c r="H162" s="73"/>
      <c r="I162" s="40"/>
      <c r="J162" s="67"/>
      <c r="K162" s="11">
        <f t="shared" si="9"/>
        <v>0</v>
      </c>
      <c r="L162" s="2">
        <f t="shared" si="10"/>
        <v>0</v>
      </c>
      <c r="M162" s="147">
        <f t="shared" si="11"/>
        <v>0</v>
      </c>
    </row>
    <row r="163" spans="1:13" x14ac:dyDescent="0.25">
      <c r="A163" s="10"/>
      <c r="B163" s="10"/>
      <c r="C163" s="36" t="s">
        <v>36</v>
      </c>
      <c r="D163" s="10"/>
      <c r="E163" s="11"/>
      <c r="F163" s="11"/>
      <c r="G163" s="2">
        <f t="shared" si="12"/>
        <v>12629417</v>
      </c>
      <c r="H163" s="73"/>
      <c r="I163" s="40"/>
      <c r="J163" s="67"/>
      <c r="K163" s="11">
        <f t="shared" si="9"/>
        <v>0</v>
      </c>
      <c r="L163" s="2">
        <f t="shared" si="10"/>
        <v>0</v>
      </c>
      <c r="M163" s="147">
        <f t="shared" si="11"/>
        <v>0</v>
      </c>
    </row>
    <row r="164" spans="1:13" x14ac:dyDescent="0.25">
      <c r="A164" s="10"/>
      <c r="B164" s="10"/>
      <c r="C164" s="36" t="s">
        <v>36</v>
      </c>
      <c r="D164" s="10"/>
      <c r="E164" s="10"/>
      <c r="F164" s="11"/>
      <c r="G164" s="2">
        <f t="shared" si="12"/>
        <v>12629417</v>
      </c>
      <c r="H164" s="73"/>
      <c r="I164" s="40"/>
      <c r="J164" s="67"/>
      <c r="K164" s="11">
        <f t="shared" si="9"/>
        <v>0</v>
      </c>
      <c r="L164" s="2">
        <f t="shared" si="10"/>
        <v>0</v>
      </c>
      <c r="M164" s="147">
        <f t="shared" si="11"/>
        <v>0</v>
      </c>
    </row>
    <row r="165" spans="1:13" x14ac:dyDescent="0.25">
      <c r="A165" s="10"/>
      <c r="B165" s="10"/>
      <c r="C165" s="36" t="s">
        <v>36</v>
      </c>
      <c r="D165" s="10"/>
      <c r="E165" s="10"/>
      <c r="F165" s="11"/>
      <c r="G165" s="2">
        <f t="shared" si="12"/>
        <v>12629417</v>
      </c>
      <c r="H165" s="73"/>
      <c r="I165" s="40"/>
      <c r="J165" s="67"/>
      <c r="K165" s="11">
        <f t="shared" si="9"/>
        <v>0</v>
      </c>
      <c r="L165" s="2">
        <f t="shared" si="10"/>
        <v>0</v>
      </c>
      <c r="M165" s="147">
        <f t="shared" si="11"/>
        <v>0</v>
      </c>
    </row>
    <row r="166" spans="1:13" x14ac:dyDescent="0.25">
      <c r="A166" s="10"/>
      <c r="B166" s="10"/>
      <c r="C166" s="36" t="s">
        <v>36</v>
      </c>
      <c r="D166" s="10"/>
      <c r="E166" s="10"/>
      <c r="F166" s="11"/>
      <c r="G166" s="2">
        <f t="shared" si="12"/>
        <v>12629417</v>
      </c>
      <c r="H166" s="73"/>
      <c r="I166" s="40"/>
      <c r="J166" s="67"/>
      <c r="K166" s="11">
        <f t="shared" si="9"/>
        <v>0</v>
      </c>
      <c r="L166" s="2">
        <f t="shared" si="10"/>
        <v>0</v>
      </c>
      <c r="M166" s="147">
        <f t="shared" si="11"/>
        <v>0</v>
      </c>
    </row>
    <row r="167" spans="1:13" x14ac:dyDescent="0.25">
      <c r="A167" s="10"/>
      <c r="B167" s="10"/>
      <c r="C167" s="36" t="s">
        <v>36</v>
      </c>
      <c r="D167" s="10"/>
      <c r="E167" s="11"/>
      <c r="F167" s="11"/>
      <c r="G167" s="2">
        <f t="shared" si="12"/>
        <v>12629417</v>
      </c>
      <c r="H167" s="73"/>
      <c r="I167" s="40"/>
      <c r="J167" s="67"/>
      <c r="K167" s="11">
        <f t="shared" si="9"/>
        <v>0</v>
      </c>
      <c r="L167" s="2">
        <f t="shared" si="10"/>
        <v>0</v>
      </c>
      <c r="M167" s="147">
        <f t="shared" si="11"/>
        <v>0</v>
      </c>
    </row>
    <row r="168" spans="1:13" x14ac:dyDescent="0.25">
      <c r="A168" s="10"/>
      <c r="B168" s="10"/>
      <c r="C168" s="36" t="s">
        <v>36</v>
      </c>
      <c r="D168" s="10"/>
      <c r="E168" s="11"/>
      <c r="F168" s="11"/>
      <c r="G168" s="2">
        <f t="shared" si="12"/>
        <v>12629417</v>
      </c>
      <c r="H168" s="73"/>
      <c r="I168" s="40"/>
      <c r="J168" s="67"/>
      <c r="K168" s="11">
        <f t="shared" si="9"/>
        <v>0</v>
      </c>
      <c r="L168" s="2">
        <f t="shared" si="10"/>
        <v>0</v>
      </c>
      <c r="M168" s="147">
        <f t="shared" si="11"/>
        <v>0</v>
      </c>
    </row>
    <row r="169" spans="1:13" x14ac:dyDescent="0.25">
      <c r="A169" s="10"/>
      <c r="B169" s="10"/>
      <c r="C169" s="36" t="s">
        <v>36</v>
      </c>
      <c r="D169" s="10"/>
      <c r="E169" s="11"/>
      <c r="F169" s="11"/>
      <c r="G169" s="2">
        <f t="shared" si="12"/>
        <v>12629417</v>
      </c>
      <c r="H169" s="73"/>
      <c r="I169" s="40"/>
      <c r="J169" s="67"/>
      <c r="K169" s="11">
        <f t="shared" si="9"/>
        <v>0</v>
      </c>
      <c r="L169" s="2">
        <f t="shared" si="10"/>
        <v>0</v>
      </c>
      <c r="M169" s="147">
        <f t="shared" si="11"/>
        <v>0</v>
      </c>
    </row>
    <row r="170" spans="1:13" x14ac:dyDescent="0.25">
      <c r="A170" s="10"/>
      <c r="B170" s="10"/>
      <c r="C170" s="36" t="s">
        <v>36</v>
      </c>
      <c r="D170" s="10"/>
      <c r="E170" s="10"/>
      <c r="F170" s="11"/>
      <c r="G170" s="2">
        <f t="shared" si="12"/>
        <v>12629417</v>
      </c>
      <c r="H170" s="73"/>
      <c r="I170" s="40"/>
      <c r="J170" s="67"/>
      <c r="K170" s="11">
        <f t="shared" si="9"/>
        <v>0</v>
      </c>
      <c r="L170" s="2">
        <f t="shared" si="10"/>
        <v>0</v>
      </c>
      <c r="M170" s="147">
        <f t="shared" si="11"/>
        <v>0</v>
      </c>
    </row>
    <row r="171" spans="1:13" x14ac:dyDescent="0.25">
      <c r="A171" s="10"/>
      <c r="B171" s="10"/>
      <c r="C171" s="36" t="s">
        <v>36</v>
      </c>
      <c r="D171" s="10"/>
      <c r="E171" s="10"/>
      <c r="F171" s="11"/>
      <c r="G171" s="2">
        <f t="shared" si="12"/>
        <v>12629417</v>
      </c>
      <c r="H171" s="73"/>
      <c r="I171" s="40"/>
      <c r="J171" s="67"/>
      <c r="K171" s="11">
        <f t="shared" si="9"/>
        <v>0</v>
      </c>
      <c r="L171" s="2">
        <f t="shared" si="10"/>
        <v>0</v>
      </c>
      <c r="M171" s="147">
        <f t="shared" si="11"/>
        <v>0</v>
      </c>
    </row>
    <row r="172" spans="1:13" x14ac:dyDescent="0.25">
      <c r="A172" s="10"/>
      <c r="B172" s="10"/>
      <c r="C172" s="36" t="s">
        <v>36</v>
      </c>
      <c r="D172" s="10"/>
      <c r="E172" s="10"/>
      <c r="F172" s="11"/>
      <c r="G172" s="2">
        <f t="shared" si="12"/>
        <v>12629417</v>
      </c>
      <c r="H172" s="73"/>
      <c r="I172" s="40"/>
      <c r="J172" s="67"/>
      <c r="K172" s="11">
        <f t="shared" si="9"/>
        <v>0</v>
      </c>
      <c r="L172" s="2">
        <f t="shared" si="10"/>
        <v>0</v>
      </c>
      <c r="M172" s="147">
        <f t="shared" si="11"/>
        <v>0</v>
      </c>
    </row>
    <row r="173" spans="1:13" x14ac:dyDescent="0.25">
      <c r="A173" s="10"/>
      <c r="B173" s="10"/>
      <c r="C173" s="36" t="s">
        <v>36</v>
      </c>
      <c r="D173" s="10"/>
      <c r="E173" s="10"/>
      <c r="F173" s="11"/>
      <c r="G173" s="2">
        <f t="shared" si="12"/>
        <v>12629417</v>
      </c>
      <c r="H173" s="73"/>
      <c r="I173" s="40"/>
      <c r="J173" s="67"/>
      <c r="K173" s="11">
        <f t="shared" si="9"/>
        <v>0</v>
      </c>
      <c r="L173" s="2">
        <f t="shared" si="10"/>
        <v>0</v>
      </c>
      <c r="M173" s="147">
        <f t="shared" si="11"/>
        <v>0</v>
      </c>
    </row>
    <row r="174" spans="1:13" x14ac:dyDescent="0.25">
      <c r="A174" s="10"/>
      <c r="B174" s="10"/>
      <c r="C174" s="36" t="s">
        <v>36</v>
      </c>
      <c r="D174" s="10"/>
      <c r="E174" s="10"/>
      <c r="F174" s="11"/>
      <c r="G174" s="2">
        <f t="shared" si="12"/>
        <v>12629417</v>
      </c>
      <c r="H174" s="73"/>
      <c r="I174" s="40"/>
      <c r="J174" s="67"/>
      <c r="K174" s="11">
        <f t="shared" si="9"/>
        <v>0</v>
      </c>
      <c r="L174" s="2">
        <f t="shared" si="10"/>
        <v>0</v>
      </c>
      <c r="M174" s="147">
        <f t="shared" si="11"/>
        <v>0</v>
      </c>
    </row>
    <row r="175" spans="1:13" x14ac:dyDescent="0.25">
      <c r="A175" s="10"/>
      <c r="B175" s="10"/>
      <c r="C175" s="36" t="s">
        <v>36</v>
      </c>
      <c r="D175" s="10"/>
      <c r="E175" s="10"/>
      <c r="F175" s="11"/>
      <c r="G175" s="2">
        <f t="shared" si="12"/>
        <v>12629417</v>
      </c>
      <c r="H175" s="73"/>
      <c r="I175" s="40"/>
      <c r="J175" s="67"/>
      <c r="K175" s="11">
        <f t="shared" si="9"/>
        <v>0</v>
      </c>
      <c r="L175" s="2">
        <f t="shared" si="10"/>
        <v>0</v>
      </c>
      <c r="M175" s="147">
        <f t="shared" si="11"/>
        <v>0</v>
      </c>
    </row>
    <row r="176" spans="1:13" x14ac:dyDescent="0.25">
      <c r="A176" s="10"/>
      <c r="B176" s="10"/>
      <c r="C176" s="36" t="s">
        <v>36</v>
      </c>
      <c r="D176" s="10"/>
      <c r="E176" s="11"/>
      <c r="F176" s="11"/>
      <c r="G176" s="2">
        <f t="shared" si="12"/>
        <v>12629417</v>
      </c>
      <c r="H176" s="73"/>
      <c r="I176" s="40"/>
      <c r="J176" s="67"/>
      <c r="K176" s="11">
        <f t="shared" si="9"/>
        <v>0</v>
      </c>
      <c r="L176" s="2">
        <f t="shared" si="10"/>
        <v>0</v>
      </c>
      <c r="M176" s="147">
        <f t="shared" si="11"/>
        <v>0</v>
      </c>
    </row>
    <row r="177" spans="1:13" x14ac:dyDescent="0.25">
      <c r="A177" s="10"/>
      <c r="B177" s="10"/>
      <c r="C177" s="36" t="s">
        <v>36</v>
      </c>
      <c r="D177" s="10"/>
      <c r="E177" s="11"/>
      <c r="F177" s="11"/>
      <c r="G177" s="2">
        <f t="shared" si="12"/>
        <v>12629417</v>
      </c>
      <c r="H177" s="73"/>
      <c r="I177" s="40"/>
      <c r="J177" s="67"/>
      <c r="K177" s="11">
        <f t="shared" si="9"/>
        <v>0</v>
      </c>
      <c r="L177" s="2">
        <f t="shared" si="10"/>
        <v>0</v>
      </c>
      <c r="M177" s="147">
        <f t="shared" si="11"/>
        <v>0</v>
      </c>
    </row>
    <row r="178" spans="1:13" x14ac:dyDescent="0.25">
      <c r="A178" s="10"/>
      <c r="B178" s="10"/>
      <c r="C178" s="36" t="s">
        <v>36</v>
      </c>
      <c r="D178" s="10"/>
      <c r="E178" s="10"/>
      <c r="F178" s="11"/>
      <c r="G178" s="2">
        <f t="shared" si="12"/>
        <v>12629417</v>
      </c>
      <c r="H178" s="73"/>
      <c r="I178" s="40"/>
      <c r="J178" s="67"/>
      <c r="K178" s="11">
        <f t="shared" si="9"/>
        <v>0</v>
      </c>
      <c r="L178" s="2">
        <f t="shared" si="10"/>
        <v>0</v>
      </c>
      <c r="M178" s="147">
        <f t="shared" si="11"/>
        <v>0</v>
      </c>
    </row>
    <row r="179" spans="1:13" x14ac:dyDescent="0.25">
      <c r="A179" s="10"/>
      <c r="B179" s="10"/>
      <c r="C179" s="36" t="s">
        <v>36</v>
      </c>
      <c r="D179" s="10"/>
      <c r="E179" s="10"/>
      <c r="F179" s="11"/>
      <c r="G179" s="2">
        <f t="shared" si="12"/>
        <v>12629417</v>
      </c>
      <c r="H179" s="73"/>
      <c r="I179" s="40"/>
      <c r="J179" s="67"/>
      <c r="K179" s="11">
        <f t="shared" si="9"/>
        <v>0</v>
      </c>
      <c r="L179" s="2">
        <f t="shared" si="10"/>
        <v>0</v>
      </c>
      <c r="M179" s="147">
        <f t="shared" si="11"/>
        <v>0</v>
      </c>
    </row>
    <row r="180" spans="1:13" x14ac:dyDescent="0.25">
      <c r="A180" s="10"/>
      <c r="B180" s="10"/>
      <c r="C180" s="36" t="s">
        <v>36</v>
      </c>
      <c r="D180" s="10"/>
      <c r="E180" s="10"/>
      <c r="F180" s="11"/>
      <c r="G180" s="2">
        <f t="shared" si="12"/>
        <v>12629417</v>
      </c>
      <c r="H180" s="73"/>
      <c r="I180" s="40"/>
      <c r="J180" s="67"/>
      <c r="K180" s="11">
        <f t="shared" si="9"/>
        <v>0</v>
      </c>
      <c r="L180" s="2">
        <f t="shared" si="10"/>
        <v>0</v>
      </c>
      <c r="M180" s="147">
        <f t="shared" si="11"/>
        <v>0</v>
      </c>
    </row>
    <row r="181" spans="1:13" x14ac:dyDescent="0.25">
      <c r="A181" s="10"/>
      <c r="B181" s="10"/>
      <c r="C181" s="36" t="s">
        <v>36</v>
      </c>
      <c r="D181" s="10"/>
      <c r="E181" s="10"/>
      <c r="F181" s="11"/>
      <c r="G181" s="2">
        <f t="shared" si="12"/>
        <v>12629417</v>
      </c>
      <c r="H181" s="73"/>
      <c r="I181" s="40"/>
      <c r="J181" s="67"/>
      <c r="K181" s="11">
        <f t="shared" si="9"/>
        <v>0</v>
      </c>
      <c r="L181" s="2">
        <f t="shared" si="10"/>
        <v>0</v>
      </c>
      <c r="M181" s="147">
        <f t="shared" si="11"/>
        <v>0</v>
      </c>
    </row>
    <row r="182" spans="1:13" x14ac:dyDescent="0.25">
      <c r="A182" s="10"/>
      <c r="B182" s="10"/>
      <c r="C182" s="36" t="s">
        <v>36</v>
      </c>
      <c r="D182" s="10"/>
      <c r="E182" s="10"/>
      <c r="F182" s="11"/>
      <c r="G182" s="2">
        <f t="shared" si="12"/>
        <v>12629417</v>
      </c>
      <c r="H182" s="73"/>
      <c r="I182" s="40"/>
      <c r="J182" s="67"/>
      <c r="K182" s="11">
        <f t="shared" si="9"/>
        <v>0</v>
      </c>
      <c r="L182" s="2">
        <f t="shared" si="10"/>
        <v>0</v>
      </c>
      <c r="M182" s="147">
        <f t="shared" si="11"/>
        <v>0</v>
      </c>
    </row>
    <row r="183" spans="1:13" x14ac:dyDescent="0.25">
      <c r="A183" s="10"/>
      <c r="B183" s="10"/>
      <c r="C183" s="36" t="s">
        <v>36</v>
      </c>
      <c r="D183" s="10"/>
      <c r="E183" s="10"/>
      <c r="F183" s="11"/>
      <c r="G183" s="2">
        <f t="shared" si="12"/>
        <v>12629417</v>
      </c>
      <c r="H183" s="73"/>
      <c r="I183" s="40"/>
      <c r="J183" s="67"/>
      <c r="K183" s="11">
        <f t="shared" si="9"/>
        <v>0</v>
      </c>
      <c r="L183" s="2">
        <f t="shared" si="10"/>
        <v>0</v>
      </c>
      <c r="M183" s="147">
        <f t="shared" si="11"/>
        <v>0</v>
      </c>
    </row>
    <row r="184" spans="1:13" x14ac:dyDescent="0.25">
      <c r="A184" s="10"/>
      <c r="B184" s="10"/>
      <c r="C184" s="36" t="s">
        <v>36</v>
      </c>
      <c r="D184" s="10"/>
      <c r="E184" s="11"/>
      <c r="F184" s="11"/>
      <c r="G184" s="2">
        <f t="shared" si="12"/>
        <v>12629417</v>
      </c>
      <c r="H184" s="73"/>
      <c r="I184" s="40"/>
      <c r="J184" s="67"/>
      <c r="K184" s="11">
        <f t="shared" si="9"/>
        <v>0</v>
      </c>
      <c r="L184" s="2">
        <f t="shared" si="10"/>
        <v>0</v>
      </c>
      <c r="M184" s="147">
        <f t="shared" si="11"/>
        <v>0</v>
      </c>
    </row>
    <row r="185" spans="1:13" x14ac:dyDescent="0.25">
      <c r="A185" s="10"/>
      <c r="B185" s="10"/>
      <c r="C185" s="36" t="s">
        <v>36</v>
      </c>
      <c r="D185" s="10"/>
      <c r="E185" s="10"/>
      <c r="F185" s="11"/>
      <c r="G185" s="2">
        <f t="shared" si="12"/>
        <v>12629417</v>
      </c>
      <c r="H185" s="73"/>
      <c r="I185" s="40"/>
      <c r="J185" s="67"/>
      <c r="K185" s="11">
        <f t="shared" si="9"/>
        <v>0</v>
      </c>
      <c r="L185" s="2">
        <f t="shared" si="10"/>
        <v>0</v>
      </c>
      <c r="M185" s="147">
        <f t="shared" si="11"/>
        <v>0</v>
      </c>
    </row>
    <row r="186" spans="1:13" x14ac:dyDescent="0.25">
      <c r="A186" s="10"/>
      <c r="B186" s="10"/>
      <c r="C186" s="36" t="s">
        <v>36</v>
      </c>
      <c r="D186" s="10"/>
      <c r="E186" s="10"/>
      <c r="F186" s="11"/>
      <c r="G186" s="2">
        <f t="shared" si="12"/>
        <v>12629417</v>
      </c>
      <c r="H186" s="73"/>
      <c r="I186" s="40"/>
      <c r="J186" s="67"/>
      <c r="K186" s="11">
        <f t="shared" si="9"/>
        <v>0</v>
      </c>
      <c r="L186" s="2">
        <f t="shared" si="10"/>
        <v>0</v>
      </c>
      <c r="M186" s="147">
        <f t="shared" si="11"/>
        <v>0</v>
      </c>
    </row>
    <row r="187" spans="1:13" x14ac:dyDescent="0.25">
      <c r="A187" s="10"/>
      <c r="B187" s="10"/>
      <c r="C187" s="36" t="s">
        <v>36</v>
      </c>
      <c r="D187" s="10"/>
      <c r="E187" s="10"/>
      <c r="F187" s="11"/>
      <c r="G187" s="2">
        <f t="shared" si="12"/>
        <v>12629417</v>
      </c>
      <c r="H187" s="73"/>
      <c r="I187" s="40"/>
      <c r="J187" s="67"/>
      <c r="K187" s="11">
        <f t="shared" si="9"/>
        <v>0</v>
      </c>
      <c r="L187" s="2">
        <f t="shared" si="10"/>
        <v>0</v>
      </c>
      <c r="M187" s="147">
        <f t="shared" si="11"/>
        <v>0</v>
      </c>
    </row>
    <row r="188" spans="1:13" x14ac:dyDescent="0.25">
      <c r="A188" s="10"/>
      <c r="B188" s="10"/>
      <c r="C188" s="36" t="s">
        <v>36</v>
      </c>
      <c r="D188" s="10"/>
      <c r="E188" s="11"/>
      <c r="F188" s="11"/>
      <c r="G188" s="2">
        <f t="shared" si="12"/>
        <v>12629417</v>
      </c>
      <c r="H188" s="73"/>
      <c r="I188" s="40"/>
      <c r="J188" s="67"/>
      <c r="K188" s="11">
        <f t="shared" si="9"/>
        <v>0</v>
      </c>
      <c r="L188" s="2">
        <f t="shared" si="10"/>
        <v>0</v>
      </c>
      <c r="M188" s="147">
        <f t="shared" si="11"/>
        <v>0</v>
      </c>
    </row>
    <row r="189" spans="1:13" x14ac:dyDescent="0.25">
      <c r="A189" s="10"/>
      <c r="B189" s="10"/>
      <c r="C189" s="36" t="s">
        <v>36</v>
      </c>
      <c r="D189" s="10"/>
      <c r="E189" s="10"/>
      <c r="F189" s="11"/>
      <c r="G189" s="2">
        <f t="shared" si="12"/>
        <v>12629417</v>
      </c>
      <c r="H189" s="73"/>
      <c r="I189" s="40"/>
      <c r="J189" s="67"/>
      <c r="K189" s="11">
        <f t="shared" si="9"/>
        <v>0</v>
      </c>
      <c r="L189" s="2">
        <f t="shared" si="10"/>
        <v>0</v>
      </c>
      <c r="M189" s="147">
        <f t="shared" si="11"/>
        <v>0</v>
      </c>
    </row>
    <row r="190" spans="1:13" x14ac:dyDescent="0.25">
      <c r="A190" s="10"/>
      <c r="B190" s="10"/>
      <c r="C190" s="36" t="s">
        <v>36</v>
      </c>
      <c r="D190" s="10"/>
      <c r="E190" s="10"/>
      <c r="F190" s="11"/>
      <c r="G190" s="2">
        <f t="shared" si="12"/>
        <v>12629417</v>
      </c>
      <c r="H190" s="73"/>
      <c r="I190" s="40"/>
      <c r="J190" s="67"/>
      <c r="K190" s="11">
        <f t="shared" si="9"/>
        <v>0</v>
      </c>
      <c r="L190" s="2">
        <f t="shared" si="10"/>
        <v>0</v>
      </c>
      <c r="M190" s="147">
        <f t="shared" si="11"/>
        <v>0</v>
      </c>
    </row>
    <row r="191" spans="1:13" x14ac:dyDescent="0.25">
      <c r="A191" s="10"/>
      <c r="B191" s="10"/>
      <c r="C191" s="36" t="s">
        <v>36</v>
      </c>
      <c r="D191" s="10"/>
      <c r="E191" s="10"/>
      <c r="F191" s="11"/>
      <c r="G191" s="2">
        <f t="shared" si="12"/>
        <v>12629417</v>
      </c>
      <c r="H191" s="73"/>
      <c r="I191" s="40"/>
      <c r="J191" s="67"/>
      <c r="K191" s="11">
        <f t="shared" si="9"/>
        <v>0</v>
      </c>
      <c r="L191" s="2">
        <f t="shared" si="10"/>
        <v>0</v>
      </c>
      <c r="M191" s="147">
        <f t="shared" si="11"/>
        <v>0</v>
      </c>
    </row>
    <row r="192" spans="1:13" x14ac:dyDescent="0.25">
      <c r="A192" s="10"/>
      <c r="B192" s="10"/>
      <c r="C192" s="36" t="s">
        <v>36</v>
      </c>
      <c r="D192" s="10"/>
      <c r="E192" s="10"/>
      <c r="F192" s="11"/>
      <c r="G192" s="2">
        <f t="shared" si="12"/>
        <v>12629417</v>
      </c>
      <c r="H192" s="73"/>
      <c r="I192" s="40"/>
      <c r="J192" s="67"/>
      <c r="K192" s="11">
        <f t="shared" si="9"/>
        <v>0</v>
      </c>
      <c r="L192" s="2">
        <f t="shared" si="10"/>
        <v>0</v>
      </c>
      <c r="M192" s="147">
        <f t="shared" si="11"/>
        <v>0</v>
      </c>
    </row>
    <row r="193" spans="1:13" x14ac:dyDescent="0.25">
      <c r="A193" s="10"/>
      <c r="B193" s="10"/>
      <c r="C193" s="36" t="s">
        <v>36</v>
      </c>
      <c r="D193" s="10"/>
      <c r="E193" s="11"/>
      <c r="F193" s="11"/>
      <c r="G193" s="2">
        <f t="shared" si="12"/>
        <v>12629417</v>
      </c>
      <c r="H193" s="73"/>
      <c r="I193" s="40"/>
      <c r="J193" s="67"/>
      <c r="K193" s="11">
        <f t="shared" si="9"/>
        <v>0</v>
      </c>
      <c r="L193" s="2">
        <f t="shared" si="10"/>
        <v>0</v>
      </c>
      <c r="M193" s="147">
        <f t="shared" si="11"/>
        <v>0</v>
      </c>
    </row>
    <row r="194" spans="1:13" x14ac:dyDescent="0.25">
      <c r="A194" s="10"/>
      <c r="B194" s="10"/>
      <c r="C194" s="36" t="s">
        <v>36</v>
      </c>
      <c r="D194" s="10"/>
      <c r="E194" s="11"/>
      <c r="F194" s="11"/>
      <c r="G194" s="2">
        <f t="shared" si="12"/>
        <v>12629417</v>
      </c>
      <c r="H194" s="73"/>
      <c r="I194" s="40"/>
      <c r="J194" s="67"/>
      <c r="K194" s="11">
        <f t="shared" si="9"/>
        <v>0</v>
      </c>
      <c r="L194" s="2">
        <f t="shared" si="10"/>
        <v>0</v>
      </c>
      <c r="M194" s="147">
        <f t="shared" si="11"/>
        <v>0</v>
      </c>
    </row>
    <row r="195" spans="1:13" x14ac:dyDescent="0.25">
      <c r="A195" s="10"/>
      <c r="B195" s="10"/>
      <c r="C195" s="36" t="s">
        <v>36</v>
      </c>
      <c r="D195" s="10"/>
      <c r="E195" s="10"/>
      <c r="F195" s="11"/>
      <c r="G195" s="2">
        <f t="shared" si="12"/>
        <v>12629417</v>
      </c>
      <c r="H195" s="73"/>
      <c r="I195" s="40"/>
      <c r="J195" s="67"/>
      <c r="K195" s="11">
        <f t="shared" si="9"/>
        <v>0</v>
      </c>
      <c r="L195" s="2">
        <f t="shared" si="10"/>
        <v>0</v>
      </c>
      <c r="M195" s="147">
        <f t="shared" si="11"/>
        <v>0</v>
      </c>
    </row>
    <row r="196" spans="1:13" x14ac:dyDescent="0.25">
      <c r="A196" s="10"/>
      <c r="B196" s="10"/>
      <c r="C196" s="36" t="s">
        <v>36</v>
      </c>
      <c r="D196" s="10"/>
      <c r="E196" s="10"/>
      <c r="F196" s="11"/>
      <c r="G196" s="2">
        <f t="shared" si="12"/>
        <v>12629417</v>
      </c>
      <c r="H196" s="73"/>
      <c r="I196" s="40"/>
      <c r="J196" s="67"/>
      <c r="K196" s="11">
        <f t="shared" si="9"/>
        <v>0</v>
      </c>
      <c r="L196" s="2">
        <f t="shared" si="10"/>
        <v>0</v>
      </c>
      <c r="M196" s="147">
        <f t="shared" si="11"/>
        <v>0</v>
      </c>
    </row>
    <row r="197" spans="1:13" x14ac:dyDescent="0.25">
      <c r="A197" s="10"/>
      <c r="B197" s="10"/>
      <c r="C197" s="36" t="s">
        <v>36</v>
      </c>
      <c r="D197" s="10"/>
      <c r="E197" s="11"/>
      <c r="F197" s="11"/>
      <c r="G197" s="2">
        <f t="shared" si="12"/>
        <v>12629417</v>
      </c>
      <c r="H197" s="73"/>
      <c r="I197" s="40"/>
      <c r="J197" s="67"/>
      <c r="K197" s="11">
        <f t="shared" si="9"/>
        <v>0</v>
      </c>
      <c r="L197" s="2">
        <f t="shared" si="10"/>
        <v>0</v>
      </c>
      <c r="M197" s="147">
        <f t="shared" si="11"/>
        <v>0</v>
      </c>
    </row>
    <row r="198" spans="1:13" x14ac:dyDescent="0.25">
      <c r="A198" s="10"/>
      <c r="B198" s="10"/>
      <c r="C198" s="36" t="s">
        <v>36</v>
      </c>
      <c r="D198" s="10"/>
      <c r="E198" s="11"/>
      <c r="F198" s="11"/>
      <c r="G198" s="2">
        <f t="shared" si="12"/>
        <v>12629417</v>
      </c>
      <c r="H198" s="73"/>
      <c r="I198" s="40"/>
      <c r="J198" s="67"/>
      <c r="K198" s="11">
        <f t="shared" ref="K198:K261" si="13">H198+I198-J198</f>
        <v>0</v>
      </c>
      <c r="L198" s="2">
        <f t="shared" ref="L198:L261" si="14">H198+I198+J198-F198</f>
        <v>0</v>
      </c>
      <c r="M198" s="147">
        <f t="shared" ref="M198:M261" si="15">F198*0.2</f>
        <v>0</v>
      </c>
    </row>
    <row r="199" spans="1:13" x14ac:dyDescent="0.25">
      <c r="A199" s="10"/>
      <c r="B199" s="10"/>
      <c r="C199" s="36" t="s">
        <v>36</v>
      </c>
      <c r="D199" s="10"/>
      <c r="E199" s="10"/>
      <c r="F199" s="11"/>
      <c r="G199" s="2">
        <f t="shared" si="12"/>
        <v>12629417</v>
      </c>
      <c r="H199" s="73"/>
      <c r="I199" s="40"/>
      <c r="J199" s="67"/>
      <c r="K199" s="11">
        <f t="shared" si="13"/>
        <v>0</v>
      </c>
      <c r="L199" s="2">
        <f t="shared" si="14"/>
        <v>0</v>
      </c>
      <c r="M199" s="147">
        <f t="shared" si="15"/>
        <v>0</v>
      </c>
    </row>
    <row r="200" spans="1:13" x14ac:dyDescent="0.25">
      <c r="A200" s="10"/>
      <c r="B200" s="10"/>
      <c r="C200" s="36" t="s">
        <v>36</v>
      </c>
      <c r="D200" s="10"/>
      <c r="E200" s="10"/>
      <c r="F200" s="11"/>
      <c r="G200" s="2">
        <f t="shared" si="12"/>
        <v>12629417</v>
      </c>
      <c r="H200" s="73"/>
      <c r="I200" s="40"/>
      <c r="J200" s="67"/>
      <c r="K200" s="11">
        <f t="shared" si="13"/>
        <v>0</v>
      </c>
      <c r="L200" s="2">
        <f t="shared" si="14"/>
        <v>0</v>
      </c>
      <c r="M200" s="147">
        <f t="shared" si="15"/>
        <v>0</v>
      </c>
    </row>
    <row r="201" spans="1:13" x14ac:dyDescent="0.25">
      <c r="A201" s="10"/>
      <c r="B201" s="10"/>
      <c r="C201" s="36" t="s">
        <v>36</v>
      </c>
      <c r="D201" s="10"/>
      <c r="E201" s="10"/>
      <c r="F201" s="11"/>
      <c r="G201" s="2">
        <f t="shared" si="12"/>
        <v>12629417</v>
      </c>
      <c r="H201" s="73"/>
      <c r="I201" s="40"/>
      <c r="J201" s="67"/>
      <c r="K201" s="11">
        <f t="shared" si="13"/>
        <v>0</v>
      </c>
      <c r="L201" s="2">
        <f t="shared" si="14"/>
        <v>0</v>
      </c>
      <c r="M201" s="147">
        <f t="shared" si="15"/>
        <v>0</v>
      </c>
    </row>
    <row r="202" spans="1:13" x14ac:dyDescent="0.25">
      <c r="A202" s="10"/>
      <c r="B202" s="10"/>
      <c r="C202" s="36" t="s">
        <v>36</v>
      </c>
      <c r="D202" s="10"/>
      <c r="E202" s="10"/>
      <c r="F202" s="11"/>
      <c r="G202" s="2">
        <f t="shared" si="12"/>
        <v>12629417</v>
      </c>
      <c r="H202" s="73"/>
      <c r="I202" s="40"/>
      <c r="J202" s="67"/>
      <c r="K202" s="11">
        <f t="shared" si="13"/>
        <v>0</v>
      </c>
      <c r="L202" s="2">
        <f t="shared" si="14"/>
        <v>0</v>
      </c>
      <c r="M202" s="147">
        <f t="shared" si="15"/>
        <v>0</v>
      </c>
    </row>
    <row r="203" spans="1:13" x14ac:dyDescent="0.25">
      <c r="A203" s="10"/>
      <c r="B203" s="10"/>
      <c r="C203" s="36" t="s">
        <v>36</v>
      </c>
      <c r="D203" s="10"/>
      <c r="E203" s="10"/>
      <c r="F203" s="11"/>
      <c r="G203" s="2">
        <f t="shared" si="12"/>
        <v>12629417</v>
      </c>
      <c r="H203" s="73"/>
      <c r="I203" s="40"/>
      <c r="J203" s="67"/>
      <c r="K203" s="11">
        <f t="shared" si="13"/>
        <v>0</v>
      </c>
      <c r="L203" s="2">
        <f t="shared" si="14"/>
        <v>0</v>
      </c>
      <c r="M203" s="147">
        <f t="shared" si="15"/>
        <v>0</v>
      </c>
    </row>
    <row r="204" spans="1:13" x14ac:dyDescent="0.25">
      <c r="A204" s="10"/>
      <c r="B204" s="10"/>
      <c r="C204" s="36" t="s">
        <v>36</v>
      </c>
      <c r="D204" s="10"/>
      <c r="E204" s="10"/>
      <c r="F204" s="11"/>
      <c r="G204" s="2">
        <f t="shared" si="12"/>
        <v>12629417</v>
      </c>
      <c r="H204" s="73"/>
      <c r="I204" s="40"/>
      <c r="J204" s="67"/>
      <c r="K204" s="11">
        <f t="shared" si="13"/>
        <v>0</v>
      </c>
      <c r="L204" s="2">
        <f t="shared" si="14"/>
        <v>0</v>
      </c>
      <c r="M204" s="147">
        <f t="shared" si="15"/>
        <v>0</v>
      </c>
    </row>
    <row r="205" spans="1:13" x14ac:dyDescent="0.25">
      <c r="A205" s="10"/>
      <c r="B205" s="10"/>
      <c r="C205" s="36" t="s">
        <v>36</v>
      </c>
      <c r="D205" s="10"/>
      <c r="E205" s="10"/>
      <c r="F205" s="11"/>
      <c r="G205" s="2">
        <f t="shared" si="12"/>
        <v>12629417</v>
      </c>
      <c r="H205" s="73"/>
      <c r="I205" s="40"/>
      <c r="J205" s="67"/>
      <c r="K205" s="11">
        <f t="shared" si="13"/>
        <v>0</v>
      </c>
      <c r="L205" s="2">
        <f t="shared" si="14"/>
        <v>0</v>
      </c>
      <c r="M205" s="147">
        <f t="shared" si="15"/>
        <v>0</v>
      </c>
    </row>
    <row r="206" spans="1:13" x14ac:dyDescent="0.25">
      <c r="A206" s="10"/>
      <c r="B206" s="10"/>
      <c r="C206" s="36" t="s">
        <v>36</v>
      </c>
      <c r="D206" s="10"/>
      <c r="E206" s="10"/>
      <c r="F206" s="11"/>
      <c r="G206" s="2">
        <f t="shared" si="12"/>
        <v>12629417</v>
      </c>
      <c r="H206" s="73"/>
      <c r="I206" s="40"/>
      <c r="J206" s="67"/>
      <c r="K206" s="11">
        <f t="shared" si="13"/>
        <v>0</v>
      </c>
      <c r="L206" s="2">
        <f t="shared" si="14"/>
        <v>0</v>
      </c>
      <c r="M206" s="147">
        <f t="shared" si="15"/>
        <v>0</v>
      </c>
    </row>
    <row r="207" spans="1:13" x14ac:dyDescent="0.25">
      <c r="A207" s="10"/>
      <c r="B207" s="10"/>
      <c r="C207" s="36" t="s">
        <v>36</v>
      </c>
      <c r="D207" s="10"/>
      <c r="E207" s="11"/>
      <c r="F207" s="11"/>
      <c r="G207" s="2">
        <f t="shared" si="12"/>
        <v>12629417</v>
      </c>
      <c r="H207" s="73"/>
      <c r="I207" s="40"/>
      <c r="J207" s="67"/>
      <c r="K207" s="11">
        <f t="shared" si="13"/>
        <v>0</v>
      </c>
      <c r="L207" s="2">
        <f t="shared" si="14"/>
        <v>0</v>
      </c>
      <c r="M207" s="147">
        <f t="shared" si="15"/>
        <v>0</v>
      </c>
    </row>
    <row r="208" spans="1:13" x14ac:dyDescent="0.25">
      <c r="A208" s="10"/>
      <c r="B208" s="10"/>
      <c r="C208" s="36" t="s">
        <v>36</v>
      </c>
      <c r="D208" s="10"/>
      <c r="E208" s="10"/>
      <c r="F208" s="11"/>
      <c r="G208" s="2">
        <f t="shared" si="12"/>
        <v>12629417</v>
      </c>
      <c r="H208" s="73"/>
      <c r="I208" s="40"/>
      <c r="J208" s="67"/>
      <c r="K208" s="11">
        <f t="shared" si="13"/>
        <v>0</v>
      </c>
      <c r="L208" s="2">
        <f t="shared" si="14"/>
        <v>0</v>
      </c>
      <c r="M208" s="147">
        <f t="shared" si="15"/>
        <v>0</v>
      </c>
    </row>
    <row r="209" spans="1:13" x14ac:dyDescent="0.25">
      <c r="A209" s="10"/>
      <c r="B209" s="10"/>
      <c r="C209" s="36" t="s">
        <v>36</v>
      </c>
      <c r="D209" s="10"/>
      <c r="E209" s="11"/>
      <c r="F209" s="11"/>
      <c r="G209" s="2">
        <f t="shared" ref="G209:G272" si="16">G208+E209-F209</f>
        <v>12629417</v>
      </c>
      <c r="H209" s="73"/>
      <c r="I209" s="40"/>
      <c r="J209" s="67"/>
      <c r="K209" s="11">
        <f t="shared" si="13"/>
        <v>0</v>
      </c>
      <c r="L209" s="2">
        <f t="shared" si="14"/>
        <v>0</v>
      </c>
      <c r="M209" s="147">
        <f t="shared" si="15"/>
        <v>0</v>
      </c>
    </row>
    <row r="210" spans="1:13" x14ac:dyDescent="0.25">
      <c r="A210" s="10"/>
      <c r="B210" s="10"/>
      <c r="C210" s="36" t="s">
        <v>36</v>
      </c>
      <c r="D210" s="10"/>
      <c r="E210" s="10"/>
      <c r="F210" s="11"/>
      <c r="G210" s="2">
        <f t="shared" si="16"/>
        <v>12629417</v>
      </c>
      <c r="H210" s="73"/>
      <c r="I210" s="40"/>
      <c r="J210" s="67"/>
      <c r="K210" s="11">
        <f t="shared" si="13"/>
        <v>0</v>
      </c>
      <c r="L210" s="2">
        <f t="shared" si="14"/>
        <v>0</v>
      </c>
      <c r="M210" s="147">
        <f t="shared" si="15"/>
        <v>0</v>
      </c>
    </row>
    <row r="211" spans="1:13" x14ac:dyDescent="0.25">
      <c r="A211" s="10"/>
      <c r="B211" s="10"/>
      <c r="C211" s="36" t="s">
        <v>36</v>
      </c>
      <c r="D211" s="10"/>
      <c r="E211" s="10"/>
      <c r="F211" s="11"/>
      <c r="G211" s="2">
        <f t="shared" si="16"/>
        <v>12629417</v>
      </c>
      <c r="H211" s="73"/>
      <c r="I211" s="40"/>
      <c r="J211" s="67"/>
      <c r="K211" s="11">
        <f t="shared" si="13"/>
        <v>0</v>
      </c>
      <c r="L211" s="2">
        <f t="shared" si="14"/>
        <v>0</v>
      </c>
      <c r="M211" s="147">
        <f t="shared" si="15"/>
        <v>0</v>
      </c>
    </row>
    <row r="212" spans="1:13" x14ac:dyDescent="0.25">
      <c r="A212" s="10"/>
      <c r="B212" s="10"/>
      <c r="C212" s="36" t="s">
        <v>36</v>
      </c>
      <c r="D212" s="10"/>
      <c r="E212" s="10"/>
      <c r="F212" s="11"/>
      <c r="G212" s="2">
        <f t="shared" si="16"/>
        <v>12629417</v>
      </c>
      <c r="H212" s="73"/>
      <c r="I212" s="40"/>
      <c r="J212" s="67"/>
      <c r="K212" s="11">
        <f t="shared" si="13"/>
        <v>0</v>
      </c>
      <c r="L212" s="2">
        <f t="shared" si="14"/>
        <v>0</v>
      </c>
      <c r="M212" s="147">
        <f t="shared" si="15"/>
        <v>0</v>
      </c>
    </row>
    <row r="213" spans="1:13" x14ac:dyDescent="0.25">
      <c r="A213" s="10"/>
      <c r="B213" s="10"/>
      <c r="C213" s="36" t="s">
        <v>36</v>
      </c>
      <c r="D213" s="10"/>
      <c r="E213" s="10"/>
      <c r="F213" s="11"/>
      <c r="G213" s="2">
        <f t="shared" si="16"/>
        <v>12629417</v>
      </c>
      <c r="H213" s="73"/>
      <c r="I213" s="40"/>
      <c r="J213" s="67"/>
      <c r="K213" s="11">
        <f t="shared" si="13"/>
        <v>0</v>
      </c>
      <c r="L213" s="2">
        <f t="shared" si="14"/>
        <v>0</v>
      </c>
      <c r="M213" s="147">
        <f t="shared" si="15"/>
        <v>0</v>
      </c>
    </row>
    <row r="214" spans="1:13" x14ac:dyDescent="0.25">
      <c r="A214" s="10"/>
      <c r="B214" s="10"/>
      <c r="C214" s="36" t="s">
        <v>36</v>
      </c>
      <c r="D214" s="10"/>
      <c r="E214" s="10"/>
      <c r="F214" s="11"/>
      <c r="G214" s="2">
        <f t="shared" si="16"/>
        <v>12629417</v>
      </c>
      <c r="H214" s="73"/>
      <c r="I214" s="40"/>
      <c r="J214" s="67"/>
      <c r="K214" s="11">
        <f t="shared" si="13"/>
        <v>0</v>
      </c>
      <c r="L214" s="2">
        <f t="shared" si="14"/>
        <v>0</v>
      </c>
      <c r="M214" s="147">
        <f t="shared" si="15"/>
        <v>0</v>
      </c>
    </row>
    <row r="215" spans="1:13" x14ac:dyDescent="0.25">
      <c r="A215" s="10"/>
      <c r="B215" s="10"/>
      <c r="C215" s="36" t="s">
        <v>36</v>
      </c>
      <c r="D215" s="10"/>
      <c r="E215" s="10"/>
      <c r="F215" s="11"/>
      <c r="G215" s="2">
        <f t="shared" si="16"/>
        <v>12629417</v>
      </c>
      <c r="H215" s="73"/>
      <c r="I215" s="40"/>
      <c r="J215" s="67"/>
      <c r="K215" s="11">
        <f t="shared" si="13"/>
        <v>0</v>
      </c>
      <c r="L215" s="2">
        <f t="shared" si="14"/>
        <v>0</v>
      </c>
      <c r="M215" s="147">
        <f t="shared" si="15"/>
        <v>0</v>
      </c>
    </row>
    <row r="216" spans="1:13" x14ac:dyDescent="0.25">
      <c r="A216" s="10"/>
      <c r="B216" s="10"/>
      <c r="C216" s="36" t="s">
        <v>36</v>
      </c>
      <c r="D216" s="10"/>
      <c r="E216" s="10"/>
      <c r="F216" s="11"/>
      <c r="G216" s="2">
        <f t="shared" si="16"/>
        <v>12629417</v>
      </c>
      <c r="H216" s="73"/>
      <c r="I216" s="40"/>
      <c r="J216" s="67"/>
      <c r="K216" s="11">
        <f t="shared" si="13"/>
        <v>0</v>
      </c>
      <c r="L216" s="2">
        <f t="shared" si="14"/>
        <v>0</v>
      </c>
      <c r="M216" s="147">
        <f t="shared" si="15"/>
        <v>0</v>
      </c>
    </row>
    <row r="217" spans="1:13" x14ac:dyDescent="0.25">
      <c r="A217" s="10"/>
      <c r="B217" s="10"/>
      <c r="C217" s="36" t="s">
        <v>36</v>
      </c>
      <c r="D217" s="10"/>
      <c r="E217" s="11"/>
      <c r="F217" s="11"/>
      <c r="G217" s="2">
        <f t="shared" si="16"/>
        <v>12629417</v>
      </c>
      <c r="H217" s="73"/>
      <c r="I217" s="40"/>
      <c r="J217" s="67"/>
      <c r="K217" s="11">
        <f t="shared" si="13"/>
        <v>0</v>
      </c>
      <c r="L217" s="2">
        <f t="shared" si="14"/>
        <v>0</v>
      </c>
      <c r="M217" s="147">
        <f t="shared" si="15"/>
        <v>0</v>
      </c>
    </row>
    <row r="218" spans="1:13" x14ac:dyDescent="0.25">
      <c r="A218" s="10"/>
      <c r="B218" s="10"/>
      <c r="C218" s="36" t="s">
        <v>36</v>
      </c>
      <c r="D218" s="10"/>
      <c r="E218" s="10"/>
      <c r="F218" s="11"/>
      <c r="G218" s="2">
        <f t="shared" si="16"/>
        <v>12629417</v>
      </c>
      <c r="H218" s="73"/>
      <c r="I218" s="40"/>
      <c r="J218" s="67"/>
      <c r="K218" s="11">
        <f t="shared" si="13"/>
        <v>0</v>
      </c>
      <c r="L218" s="2">
        <f t="shared" si="14"/>
        <v>0</v>
      </c>
      <c r="M218" s="147">
        <f t="shared" si="15"/>
        <v>0</v>
      </c>
    </row>
    <row r="219" spans="1:13" x14ac:dyDescent="0.25">
      <c r="A219" s="10"/>
      <c r="B219" s="10"/>
      <c r="C219" s="36" t="s">
        <v>36</v>
      </c>
      <c r="D219" s="10"/>
      <c r="E219" s="11"/>
      <c r="F219" s="11"/>
      <c r="G219" s="2">
        <f t="shared" si="16"/>
        <v>12629417</v>
      </c>
      <c r="H219" s="73"/>
      <c r="I219" s="40"/>
      <c r="J219" s="67"/>
      <c r="K219" s="11">
        <f t="shared" si="13"/>
        <v>0</v>
      </c>
      <c r="L219" s="2">
        <f t="shared" si="14"/>
        <v>0</v>
      </c>
      <c r="M219" s="147">
        <f t="shared" si="15"/>
        <v>0</v>
      </c>
    </row>
    <row r="220" spans="1:13" x14ac:dyDescent="0.25">
      <c r="A220" s="10"/>
      <c r="B220" s="10"/>
      <c r="C220" s="36" t="s">
        <v>36</v>
      </c>
      <c r="D220" s="10"/>
      <c r="E220" s="11"/>
      <c r="F220" s="11"/>
      <c r="G220" s="2">
        <f t="shared" si="16"/>
        <v>12629417</v>
      </c>
      <c r="H220" s="73"/>
      <c r="I220" s="40"/>
      <c r="J220" s="67"/>
      <c r="K220" s="11">
        <f t="shared" si="13"/>
        <v>0</v>
      </c>
      <c r="L220" s="2">
        <f t="shared" si="14"/>
        <v>0</v>
      </c>
      <c r="M220" s="147">
        <f t="shared" si="15"/>
        <v>0</v>
      </c>
    </row>
    <row r="221" spans="1:13" x14ac:dyDescent="0.25">
      <c r="A221" s="10"/>
      <c r="B221" s="10"/>
      <c r="C221" s="36" t="s">
        <v>36</v>
      </c>
      <c r="D221" s="10"/>
      <c r="E221" s="10"/>
      <c r="F221" s="11"/>
      <c r="G221" s="2">
        <f t="shared" si="16"/>
        <v>12629417</v>
      </c>
      <c r="H221" s="73"/>
      <c r="I221" s="40"/>
      <c r="J221" s="67"/>
      <c r="K221" s="11">
        <f t="shared" si="13"/>
        <v>0</v>
      </c>
      <c r="L221" s="2">
        <f t="shared" si="14"/>
        <v>0</v>
      </c>
      <c r="M221" s="147">
        <f t="shared" si="15"/>
        <v>0</v>
      </c>
    </row>
    <row r="222" spans="1:13" x14ac:dyDescent="0.25">
      <c r="A222" s="10"/>
      <c r="B222" s="10"/>
      <c r="C222" s="36" t="s">
        <v>36</v>
      </c>
      <c r="D222" s="10"/>
      <c r="E222" s="10"/>
      <c r="F222" s="11"/>
      <c r="G222" s="2">
        <f t="shared" si="16"/>
        <v>12629417</v>
      </c>
      <c r="H222" s="73"/>
      <c r="I222" s="40"/>
      <c r="J222" s="67"/>
      <c r="K222" s="11">
        <f t="shared" si="13"/>
        <v>0</v>
      </c>
      <c r="L222" s="2">
        <f t="shared" si="14"/>
        <v>0</v>
      </c>
      <c r="M222" s="147">
        <f t="shared" si="15"/>
        <v>0</v>
      </c>
    </row>
    <row r="223" spans="1:13" x14ac:dyDescent="0.25">
      <c r="A223" s="10"/>
      <c r="B223" s="10"/>
      <c r="C223" s="36" t="s">
        <v>36</v>
      </c>
      <c r="D223" s="10"/>
      <c r="E223" s="10"/>
      <c r="F223" s="11"/>
      <c r="G223" s="2">
        <f t="shared" si="16"/>
        <v>12629417</v>
      </c>
      <c r="H223" s="73"/>
      <c r="I223" s="40"/>
      <c r="J223" s="67"/>
      <c r="K223" s="11">
        <f t="shared" si="13"/>
        <v>0</v>
      </c>
      <c r="L223" s="2">
        <f t="shared" si="14"/>
        <v>0</v>
      </c>
      <c r="M223" s="147">
        <f t="shared" si="15"/>
        <v>0</v>
      </c>
    </row>
    <row r="224" spans="1:13" x14ac:dyDescent="0.25">
      <c r="A224" s="10"/>
      <c r="B224" s="10"/>
      <c r="C224" s="36" t="s">
        <v>36</v>
      </c>
      <c r="D224" s="10"/>
      <c r="E224" s="11"/>
      <c r="F224" s="11"/>
      <c r="G224" s="2">
        <f t="shared" si="16"/>
        <v>12629417</v>
      </c>
      <c r="H224" s="73"/>
      <c r="I224" s="40"/>
      <c r="J224" s="67"/>
      <c r="K224" s="11">
        <f t="shared" si="13"/>
        <v>0</v>
      </c>
      <c r="L224" s="2">
        <f t="shared" si="14"/>
        <v>0</v>
      </c>
      <c r="M224" s="147">
        <f t="shared" si="15"/>
        <v>0</v>
      </c>
    </row>
    <row r="225" spans="1:13" x14ac:dyDescent="0.25">
      <c r="A225" s="10"/>
      <c r="B225" s="10"/>
      <c r="C225" s="36" t="s">
        <v>36</v>
      </c>
      <c r="D225" s="10"/>
      <c r="E225" s="11"/>
      <c r="F225" s="11"/>
      <c r="G225" s="2">
        <f t="shared" si="16"/>
        <v>12629417</v>
      </c>
      <c r="H225" s="73"/>
      <c r="I225" s="40"/>
      <c r="J225" s="67"/>
      <c r="K225" s="11">
        <f t="shared" si="13"/>
        <v>0</v>
      </c>
      <c r="L225" s="2">
        <f t="shared" si="14"/>
        <v>0</v>
      </c>
      <c r="M225" s="147">
        <f t="shared" si="15"/>
        <v>0</v>
      </c>
    </row>
    <row r="226" spans="1:13" x14ac:dyDescent="0.25">
      <c r="A226" s="10"/>
      <c r="B226" s="10"/>
      <c r="C226" s="36" t="s">
        <v>36</v>
      </c>
      <c r="D226" s="10"/>
      <c r="E226" s="11"/>
      <c r="F226" s="11"/>
      <c r="G226" s="2">
        <f t="shared" si="16"/>
        <v>12629417</v>
      </c>
      <c r="H226" s="73"/>
      <c r="I226" s="40"/>
      <c r="J226" s="67"/>
      <c r="K226" s="11">
        <f t="shared" si="13"/>
        <v>0</v>
      </c>
      <c r="L226" s="2">
        <f t="shared" si="14"/>
        <v>0</v>
      </c>
      <c r="M226" s="147">
        <f t="shared" si="15"/>
        <v>0</v>
      </c>
    </row>
    <row r="227" spans="1:13" x14ac:dyDescent="0.25">
      <c r="A227" s="10"/>
      <c r="B227" s="10"/>
      <c r="C227" s="36" t="s">
        <v>36</v>
      </c>
      <c r="D227" s="10"/>
      <c r="E227" s="10"/>
      <c r="F227" s="11"/>
      <c r="G227" s="2">
        <f t="shared" si="16"/>
        <v>12629417</v>
      </c>
      <c r="H227" s="73"/>
      <c r="I227" s="40"/>
      <c r="J227" s="67"/>
      <c r="K227" s="11">
        <f t="shared" si="13"/>
        <v>0</v>
      </c>
      <c r="L227" s="2">
        <f t="shared" si="14"/>
        <v>0</v>
      </c>
      <c r="M227" s="147">
        <f t="shared" si="15"/>
        <v>0</v>
      </c>
    </row>
    <row r="228" spans="1:13" x14ac:dyDescent="0.25">
      <c r="A228" s="10"/>
      <c r="B228" s="10"/>
      <c r="C228" s="36" t="s">
        <v>36</v>
      </c>
      <c r="D228" s="10"/>
      <c r="E228" s="10"/>
      <c r="F228" s="11"/>
      <c r="G228" s="2">
        <f t="shared" si="16"/>
        <v>12629417</v>
      </c>
      <c r="H228" s="73"/>
      <c r="I228" s="40"/>
      <c r="J228" s="67"/>
      <c r="K228" s="11">
        <f t="shared" si="13"/>
        <v>0</v>
      </c>
      <c r="L228" s="2">
        <f t="shared" si="14"/>
        <v>0</v>
      </c>
      <c r="M228" s="147">
        <f t="shared" si="15"/>
        <v>0</v>
      </c>
    </row>
    <row r="229" spans="1:13" x14ac:dyDescent="0.25">
      <c r="A229" s="10"/>
      <c r="B229" s="10"/>
      <c r="C229" s="36" t="s">
        <v>36</v>
      </c>
      <c r="D229" s="10"/>
      <c r="E229" s="10"/>
      <c r="F229" s="11"/>
      <c r="G229" s="2">
        <f t="shared" si="16"/>
        <v>12629417</v>
      </c>
      <c r="H229" s="73"/>
      <c r="I229" s="40"/>
      <c r="J229" s="67"/>
      <c r="K229" s="11">
        <f t="shared" si="13"/>
        <v>0</v>
      </c>
      <c r="L229" s="2">
        <f t="shared" si="14"/>
        <v>0</v>
      </c>
      <c r="M229" s="147">
        <f t="shared" si="15"/>
        <v>0</v>
      </c>
    </row>
    <row r="230" spans="1:13" x14ac:dyDescent="0.25">
      <c r="A230" s="10"/>
      <c r="B230" s="10"/>
      <c r="C230" s="36" t="s">
        <v>36</v>
      </c>
      <c r="D230" s="10"/>
      <c r="E230" s="10"/>
      <c r="F230" s="11"/>
      <c r="G230" s="2">
        <f t="shared" si="16"/>
        <v>12629417</v>
      </c>
      <c r="H230" s="73"/>
      <c r="I230" s="40"/>
      <c r="J230" s="67"/>
      <c r="K230" s="11">
        <f t="shared" si="13"/>
        <v>0</v>
      </c>
      <c r="L230" s="2">
        <f t="shared" si="14"/>
        <v>0</v>
      </c>
      <c r="M230" s="147">
        <f t="shared" si="15"/>
        <v>0</v>
      </c>
    </row>
    <row r="231" spans="1:13" x14ac:dyDescent="0.25">
      <c r="A231" s="10"/>
      <c r="B231" s="10"/>
      <c r="C231" s="36" t="s">
        <v>36</v>
      </c>
      <c r="D231" s="10"/>
      <c r="E231" s="10"/>
      <c r="F231" s="11"/>
      <c r="G231" s="2">
        <f t="shared" si="16"/>
        <v>12629417</v>
      </c>
      <c r="H231" s="73"/>
      <c r="I231" s="40"/>
      <c r="J231" s="67"/>
      <c r="K231" s="11">
        <f t="shared" si="13"/>
        <v>0</v>
      </c>
      <c r="L231" s="2">
        <f t="shared" si="14"/>
        <v>0</v>
      </c>
      <c r="M231" s="147">
        <f t="shared" si="15"/>
        <v>0</v>
      </c>
    </row>
    <row r="232" spans="1:13" x14ac:dyDescent="0.25">
      <c r="A232" s="10"/>
      <c r="B232" s="10"/>
      <c r="C232" s="36" t="s">
        <v>36</v>
      </c>
      <c r="D232" s="10"/>
      <c r="E232" s="10"/>
      <c r="F232" s="11"/>
      <c r="G232" s="2">
        <f t="shared" si="16"/>
        <v>12629417</v>
      </c>
      <c r="H232" s="73"/>
      <c r="I232" s="40"/>
      <c r="J232" s="67"/>
      <c r="K232" s="11">
        <f t="shared" si="13"/>
        <v>0</v>
      </c>
      <c r="L232" s="2">
        <f t="shared" si="14"/>
        <v>0</v>
      </c>
      <c r="M232" s="147">
        <f t="shared" si="15"/>
        <v>0</v>
      </c>
    </row>
    <row r="233" spans="1:13" x14ac:dyDescent="0.25">
      <c r="A233" s="10"/>
      <c r="B233" s="10"/>
      <c r="C233" s="36" t="s">
        <v>36</v>
      </c>
      <c r="D233" s="10"/>
      <c r="E233" s="10"/>
      <c r="F233" s="11"/>
      <c r="G233" s="2">
        <f t="shared" si="16"/>
        <v>12629417</v>
      </c>
      <c r="H233" s="73"/>
      <c r="I233" s="40"/>
      <c r="J233" s="67"/>
      <c r="K233" s="11">
        <f t="shared" si="13"/>
        <v>0</v>
      </c>
      <c r="L233" s="2">
        <f t="shared" si="14"/>
        <v>0</v>
      </c>
      <c r="M233" s="147">
        <f t="shared" si="15"/>
        <v>0</v>
      </c>
    </row>
    <row r="234" spans="1:13" x14ac:dyDescent="0.25">
      <c r="A234" s="10"/>
      <c r="B234" s="10"/>
      <c r="C234" s="36" t="s">
        <v>36</v>
      </c>
      <c r="D234" s="10"/>
      <c r="E234" s="10"/>
      <c r="F234" s="11"/>
      <c r="G234" s="2">
        <f t="shared" si="16"/>
        <v>12629417</v>
      </c>
      <c r="H234" s="73"/>
      <c r="I234" s="40"/>
      <c r="J234" s="67"/>
      <c r="K234" s="11">
        <f t="shared" si="13"/>
        <v>0</v>
      </c>
      <c r="L234" s="2">
        <f t="shared" si="14"/>
        <v>0</v>
      </c>
      <c r="M234" s="147">
        <f t="shared" si="15"/>
        <v>0</v>
      </c>
    </row>
    <row r="235" spans="1:13" x14ac:dyDescent="0.25">
      <c r="A235" s="10"/>
      <c r="B235" s="10"/>
      <c r="C235" s="36" t="s">
        <v>36</v>
      </c>
      <c r="D235" s="10"/>
      <c r="E235" s="10"/>
      <c r="F235" s="11"/>
      <c r="G235" s="2">
        <f t="shared" si="16"/>
        <v>12629417</v>
      </c>
      <c r="H235" s="73"/>
      <c r="I235" s="40"/>
      <c r="J235" s="67"/>
      <c r="K235" s="11">
        <f t="shared" si="13"/>
        <v>0</v>
      </c>
      <c r="L235" s="2">
        <f t="shared" si="14"/>
        <v>0</v>
      </c>
      <c r="M235" s="147">
        <f t="shared" si="15"/>
        <v>0</v>
      </c>
    </row>
    <row r="236" spans="1:13" x14ac:dyDescent="0.25">
      <c r="A236" s="10"/>
      <c r="B236" s="10"/>
      <c r="C236" s="36" t="s">
        <v>36</v>
      </c>
      <c r="D236" s="10"/>
      <c r="E236" s="10"/>
      <c r="F236" s="11"/>
      <c r="G236" s="2">
        <f t="shared" si="16"/>
        <v>12629417</v>
      </c>
      <c r="H236" s="73"/>
      <c r="I236" s="40"/>
      <c r="J236" s="67"/>
      <c r="K236" s="11">
        <f t="shared" si="13"/>
        <v>0</v>
      </c>
      <c r="L236" s="2">
        <f t="shared" si="14"/>
        <v>0</v>
      </c>
      <c r="M236" s="147">
        <f t="shared" si="15"/>
        <v>0</v>
      </c>
    </row>
    <row r="237" spans="1:13" x14ac:dyDescent="0.25">
      <c r="A237" s="10"/>
      <c r="B237" s="10"/>
      <c r="C237" s="36" t="s">
        <v>36</v>
      </c>
      <c r="D237" s="10"/>
      <c r="E237" s="10"/>
      <c r="F237" s="11"/>
      <c r="G237" s="2">
        <f t="shared" si="16"/>
        <v>12629417</v>
      </c>
      <c r="H237" s="73"/>
      <c r="I237" s="40"/>
      <c r="J237" s="67"/>
      <c r="K237" s="11">
        <f t="shared" si="13"/>
        <v>0</v>
      </c>
      <c r="L237" s="2">
        <f t="shared" si="14"/>
        <v>0</v>
      </c>
      <c r="M237" s="147">
        <f t="shared" si="15"/>
        <v>0</v>
      </c>
    </row>
    <row r="238" spans="1:13" x14ac:dyDescent="0.25">
      <c r="A238" s="10"/>
      <c r="B238" s="10"/>
      <c r="C238" s="36" t="s">
        <v>36</v>
      </c>
      <c r="D238" s="10"/>
      <c r="E238" s="10"/>
      <c r="F238" s="11"/>
      <c r="G238" s="2">
        <f t="shared" si="16"/>
        <v>12629417</v>
      </c>
      <c r="H238" s="73"/>
      <c r="I238" s="40"/>
      <c r="J238" s="67"/>
      <c r="K238" s="11">
        <f t="shared" si="13"/>
        <v>0</v>
      </c>
      <c r="L238" s="2">
        <f t="shared" si="14"/>
        <v>0</v>
      </c>
      <c r="M238" s="147">
        <f t="shared" si="15"/>
        <v>0</v>
      </c>
    </row>
    <row r="239" spans="1:13" x14ac:dyDescent="0.25">
      <c r="A239" s="10"/>
      <c r="B239" s="10"/>
      <c r="C239" s="36" t="s">
        <v>36</v>
      </c>
      <c r="D239" s="10"/>
      <c r="E239" s="10"/>
      <c r="F239" s="11"/>
      <c r="G239" s="2">
        <f t="shared" si="16"/>
        <v>12629417</v>
      </c>
      <c r="H239" s="73"/>
      <c r="I239" s="40"/>
      <c r="J239" s="67"/>
      <c r="K239" s="11">
        <f t="shared" si="13"/>
        <v>0</v>
      </c>
      <c r="L239" s="2">
        <f t="shared" si="14"/>
        <v>0</v>
      </c>
      <c r="M239" s="147">
        <f t="shared" si="15"/>
        <v>0</v>
      </c>
    </row>
    <row r="240" spans="1:13" x14ac:dyDescent="0.25">
      <c r="A240" s="10"/>
      <c r="B240" s="10"/>
      <c r="C240" s="36" t="s">
        <v>36</v>
      </c>
      <c r="D240" s="10"/>
      <c r="E240" s="10"/>
      <c r="F240" s="11"/>
      <c r="G240" s="2">
        <f t="shared" si="16"/>
        <v>12629417</v>
      </c>
      <c r="H240" s="73"/>
      <c r="I240" s="40"/>
      <c r="J240" s="67"/>
      <c r="K240" s="11">
        <f t="shared" si="13"/>
        <v>0</v>
      </c>
      <c r="L240" s="2">
        <f t="shared" si="14"/>
        <v>0</v>
      </c>
      <c r="M240" s="147">
        <f t="shared" si="15"/>
        <v>0</v>
      </c>
    </row>
    <row r="241" spans="1:13" x14ac:dyDescent="0.25">
      <c r="A241" s="10"/>
      <c r="B241" s="10"/>
      <c r="C241" s="36" t="s">
        <v>36</v>
      </c>
      <c r="D241" s="10"/>
      <c r="E241" s="10"/>
      <c r="F241" s="11"/>
      <c r="G241" s="2">
        <f t="shared" si="16"/>
        <v>12629417</v>
      </c>
      <c r="H241" s="73"/>
      <c r="I241" s="40"/>
      <c r="J241" s="67"/>
      <c r="K241" s="11">
        <f t="shared" si="13"/>
        <v>0</v>
      </c>
      <c r="L241" s="2">
        <f t="shared" si="14"/>
        <v>0</v>
      </c>
      <c r="M241" s="147">
        <f t="shared" si="15"/>
        <v>0</v>
      </c>
    </row>
    <row r="242" spans="1:13" x14ac:dyDescent="0.25">
      <c r="A242" s="10"/>
      <c r="B242" s="10"/>
      <c r="C242" s="36" t="s">
        <v>36</v>
      </c>
      <c r="D242" s="10"/>
      <c r="E242" s="10"/>
      <c r="F242" s="11"/>
      <c r="G242" s="2">
        <f t="shared" si="16"/>
        <v>12629417</v>
      </c>
      <c r="H242" s="73"/>
      <c r="I242" s="40"/>
      <c r="J242" s="67"/>
      <c r="K242" s="11">
        <f t="shared" si="13"/>
        <v>0</v>
      </c>
      <c r="L242" s="2">
        <f t="shared" si="14"/>
        <v>0</v>
      </c>
      <c r="M242" s="147">
        <f t="shared" si="15"/>
        <v>0</v>
      </c>
    </row>
    <row r="243" spans="1:13" x14ac:dyDescent="0.25">
      <c r="A243" s="10"/>
      <c r="B243" s="10"/>
      <c r="C243" s="36" t="s">
        <v>36</v>
      </c>
      <c r="D243" s="10"/>
      <c r="E243" s="10"/>
      <c r="F243" s="11"/>
      <c r="G243" s="2">
        <f t="shared" si="16"/>
        <v>12629417</v>
      </c>
      <c r="H243" s="73"/>
      <c r="I243" s="40"/>
      <c r="J243" s="67"/>
      <c r="K243" s="11">
        <f t="shared" si="13"/>
        <v>0</v>
      </c>
      <c r="L243" s="2">
        <f t="shared" si="14"/>
        <v>0</v>
      </c>
      <c r="M243" s="147">
        <f t="shared" si="15"/>
        <v>0</v>
      </c>
    </row>
    <row r="244" spans="1:13" x14ac:dyDescent="0.25">
      <c r="A244" s="10"/>
      <c r="B244" s="10"/>
      <c r="C244" s="36" t="s">
        <v>36</v>
      </c>
      <c r="D244" s="10"/>
      <c r="E244" s="10"/>
      <c r="F244" s="11"/>
      <c r="G244" s="2">
        <f t="shared" si="16"/>
        <v>12629417</v>
      </c>
      <c r="H244" s="73"/>
      <c r="I244" s="40"/>
      <c r="J244" s="67"/>
      <c r="K244" s="11">
        <f t="shared" si="13"/>
        <v>0</v>
      </c>
      <c r="L244" s="2">
        <f t="shared" si="14"/>
        <v>0</v>
      </c>
      <c r="M244" s="147">
        <f t="shared" si="15"/>
        <v>0</v>
      </c>
    </row>
    <row r="245" spans="1:13" x14ac:dyDescent="0.25">
      <c r="A245" s="10"/>
      <c r="B245" s="10"/>
      <c r="C245" s="36" t="s">
        <v>36</v>
      </c>
      <c r="D245" s="10"/>
      <c r="E245" s="10"/>
      <c r="F245" s="11"/>
      <c r="G245" s="2">
        <f t="shared" si="16"/>
        <v>12629417</v>
      </c>
      <c r="H245" s="73"/>
      <c r="I245" s="40"/>
      <c r="J245" s="67"/>
      <c r="K245" s="11">
        <f t="shared" si="13"/>
        <v>0</v>
      </c>
      <c r="L245" s="2">
        <f t="shared" si="14"/>
        <v>0</v>
      </c>
      <c r="M245" s="147">
        <f t="shared" si="15"/>
        <v>0</v>
      </c>
    </row>
    <row r="246" spans="1:13" x14ac:dyDescent="0.25">
      <c r="A246" s="10"/>
      <c r="B246" s="10"/>
      <c r="C246" s="36" t="s">
        <v>36</v>
      </c>
      <c r="D246" s="10"/>
      <c r="E246" s="10"/>
      <c r="F246" s="11"/>
      <c r="G246" s="2">
        <f t="shared" si="16"/>
        <v>12629417</v>
      </c>
      <c r="H246" s="73"/>
      <c r="I246" s="40"/>
      <c r="J246" s="67"/>
      <c r="K246" s="11">
        <f t="shared" si="13"/>
        <v>0</v>
      </c>
      <c r="L246" s="2">
        <f t="shared" si="14"/>
        <v>0</v>
      </c>
      <c r="M246" s="147">
        <f t="shared" si="15"/>
        <v>0</v>
      </c>
    </row>
    <row r="247" spans="1:13" x14ac:dyDescent="0.25">
      <c r="A247" s="10"/>
      <c r="B247" s="10"/>
      <c r="C247" s="36" t="s">
        <v>36</v>
      </c>
      <c r="D247" s="10"/>
      <c r="E247" s="10"/>
      <c r="F247" s="11"/>
      <c r="G247" s="2">
        <f t="shared" si="16"/>
        <v>12629417</v>
      </c>
      <c r="H247" s="73"/>
      <c r="I247" s="40"/>
      <c r="J247" s="67"/>
      <c r="K247" s="11">
        <f t="shared" si="13"/>
        <v>0</v>
      </c>
      <c r="L247" s="2">
        <f t="shared" si="14"/>
        <v>0</v>
      </c>
      <c r="M247" s="147">
        <f t="shared" si="15"/>
        <v>0</v>
      </c>
    </row>
    <row r="248" spans="1:13" x14ac:dyDescent="0.25">
      <c r="A248" s="10"/>
      <c r="B248" s="10"/>
      <c r="C248" s="36" t="s">
        <v>36</v>
      </c>
      <c r="D248" s="10"/>
      <c r="E248" s="10"/>
      <c r="F248" s="11"/>
      <c r="G248" s="2">
        <f t="shared" si="16"/>
        <v>12629417</v>
      </c>
      <c r="H248" s="73"/>
      <c r="I248" s="40"/>
      <c r="J248" s="67"/>
      <c r="K248" s="11">
        <f t="shared" si="13"/>
        <v>0</v>
      </c>
      <c r="L248" s="2">
        <f t="shared" si="14"/>
        <v>0</v>
      </c>
      <c r="M248" s="147">
        <f t="shared" si="15"/>
        <v>0</v>
      </c>
    </row>
    <row r="249" spans="1:13" x14ac:dyDescent="0.25">
      <c r="A249" s="10"/>
      <c r="B249" s="10"/>
      <c r="C249" s="36" t="s">
        <v>36</v>
      </c>
      <c r="D249" s="10"/>
      <c r="E249" s="10"/>
      <c r="F249" s="11"/>
      <c r="G249" s="2">
        <f t="shared" si="16"/>
        <v>12629417</v>
      </c>
      <c r="H249" s="73"/>
      <c r="I249" s="40"/>
      <c r="J249" s="67"/>
      <c r="K249" s="11">
        <f t="shared" si="13"/>
        <v>0</v>
      </c>
      <c r="L249" s="2">
        <f t="shared" si="14"/>
        <v>0</v>
      </c>
      <c r="M249" s="147">
        <f t="shared" si="15"/>
        <v>0</v>
      </c>
    </row>
    <row r="250" spans="1:13" x14ac:dyDescent="0.25">
      <c r="A250" s="10"/>
      <c r="B250" s="10"/>
      <c r="C250" s="36" t="s">
        <v>36</v>
      </c>
      <c r="D250" s="10"/>
      <c r="E250" s="10"/>
      <c r="F250" s="11"/>
      <c r="G250" s="2">
        <f t="shared" si="16"/>
        <v>12629417</v>
      </c>
      <c r="H250" s="73"/>
      <c r="I250" s="40"/>
      <c r="J250" s="67"/>
      <c r="K250" s="11">
        <f t="shared" si="13"/>
        <v>0</v>
      </c>
      <c r="L250" s="2">
        <f t="shared" si="14"/>
        <v>0</v>
      </c>
      <c r="M250" s="147">
        <f t="shared" si="15"/>
        <v>0</v>
      </c>
    </row>
    <row r="251" spans="1:13" x14ac:dyDescent="0.25">
      <c r="A251" s="10"/>
      <c r="B251" s="10"/>
      <c r="C251" s="36" t="s">
        <v>36</v>
      </c>
      <c r="D251" s="10"/>
      <c r="E251" s="10"/>
      <c r="F251" s="11"/>
      <c r="G251" s="2">
        <f t="shared" si="16"/>
        <v>12629417</v>
      </c>
      <c r="H251" s="73"/>
      <c r="I251" s="40"/>
      <c r="J251" s="67"/>
      <c r="K251" s="11">
        <f t="shared" si="13"/>
        <v>0</v>
      </c>
      <c r="L251" s="2">
        <f t="shared" si="14"/>
        <v>0</v>
      </c>
      <c r="M251" s="147">
        <f t="shared" si="15"/>
        <v>0</v>
      </c>
    </row>
    <row r="252" spans="1:13" x14ac:dyDescent="0.25">
      <c r="A252" s="10"/>
      <c r="B252" s="10"/>
      <c r="C252" s="36" t="s">
        <v>36</v>
      </c>
      <c r="D252" s="10"/>
      <c r="E252" s="10"/>
      <c r="F252" s="11"/>
      <c r="G252" s="2">
        <f t="shared" si="16"/>
        <v>12629417</v>
      </c>
      <c r="H252" s="73"/>
      <c r="I252" s="40"/>
      <c r="J252" s="67"/>
      <c r="K252" s="11">
        <f t="shared" si="13"/>
        <v>0</v>
      </c>
      <c r="L252" s="2">
        <f t="shared" si="14"/>
        <v>0</v>
      </c>
      <c r="M252" s="147">
        <f t="shared" si="15"/>
        <v>0</v>
      </c>
    </row>
    <row r="253" spans="1:13" x14ac:dyDescent="0.25">
      <c r="A253" s="10"/>
      <c r="B253" s="10"/>
      <c r="C253" s="36" t="s">
        <v>36</v>
      </c>
      <c r="D253" s="10"/>
      <c r="E253" s="10"/>
      <c r="F253" s="11"/>
      <c r="G253" s="2">
        <f t="shared" si="16"/>
        <v>12629417</v>
      </c>
      <c r="H253" s="73"/>
      <c r="I253" s="40"/>
      <c r="J253" s="67"/>
      <c r="K253" s="11">
        <f t="shared" si="13"/>
        <v>0</v>
      </c>
      <c r="L253" s="2">
        <f t="shared" si="14"/>
        <v>0</v>
      </c>
      <c r="M253" s="147">
        <f t="shared" si="15"/>
        <v>0</v>
      </c>
    </row>
    <row r="254" spans="1:13" x14ac:dyDescent="0.25">
      <c r="A254" s="10"/>
      <c r="B254" s="10"/>
      <c r="C254" s="36" t="s">
        <v>36</v>
      </c>
      <c r="D254" s="10"/>
      <c r="E254" s="10"/>
      <c r="F254" s="11"/>
      <c r="G254" s="2">
        <f t="shared" si="16"/>
        <v>12629417</v>
      </c>
      <c r="H254" s="73"/>
      <c r="I254" s="40"/>
      <c r="J254" s="67"/>
      <c r="K254" s="11">
        <f t="shared" si="13"/>
        <v>0</v>
      </c>
      <c r="L254" s="2">
        <f t="shared" si="14"/>
        <v>0</v>
      </c>
      <c r="M254" s="147">
        <f t="shared" si="15"/>
        <v>0</v>
      </c>
    </row>
    <row r="255" spans="1:13" x14ac:dyDescent="0.25">
      <c r="A255" s="10"/>
      <c r="B255" s="10"/>
      <c r="C255" s="36" t="s">
        <v>36</v>
      </c>
      <c r="D255" s="10"/>
      <c r="E255" s="10"/>
      <c r="F255" s="11"/>
      <c r="G255" s="2">
        <f t="shared" si="16"/>
        <v>12629417</v>
      </c>
      <c r="H255" s="73"/>
      <c r="I255" s="40"/>
      <c r="J255" s="67"/>
      <c r="K255" s="11">
        <f t="shared" si="13"/>
        <v>0</v>
      </c>
      <c r="L255" s="2">
        <f t="shared" si="14"/>
        <v>0</v>
      </c>
      <c r="M255" s="147">
        <f t="shared" si="15"/>
        <v>0</v>
      </c>
    </row>
    <row r="256" spans="1:13" x14ac:dyDescent="0.25">
      <c r="A256" s="10"/>
      <c r="B256" s="10"/>
      <c r="C256" s="36" t="s">
        <v>36</v>
      </c>
      <c r="D256" s="10"/>
      <c r="E256" s="10"/>
      <c r="F256" s="11"/>
      <c r="G256" s="2">
        <f t="shared" si="16"/>
        <v>12629417</v>
      </c>
      <c r="H256" s="73"/>
      <c r="I256" s="40"/>
      <c r="J256" s="67"/>
      <c r="K256" s="11">
        <f t="shared" si="13"/>
        <v>0</v>
      </c>
      <c r="L256" s="2">
        <f t="shared" si="14"/>
        <v>0</v>
      </c>
      <c r="M256" s="147">
        <f t="shared" si="15"/>
        <v>0</v>
      </c>
    </row>
    <row r="257" spans="1:13" x14ac:dyDescent="0.25">
      <c r="A257" s="10"/>
      <c r="B257" s="10"/>
      <c r="C257" s="36" t="s">
        <v>36</v>
      </c>
      <c r="D257" s="10"/>
      <c r="E257" s="10"/>
      <c r="F257" s="11"/>
      <c r="G257" s="2">
        <f t="shared" si="16"/>
        <v>12629417</v>
      </c>
      <c r="H257" s="73"/>
      <c r="I257" s="40"/>
      <c r="J257" s="67"/>
      <c r="K257" s="11">
        <f t="shared" si="13"/>
        <v>0</v>
      </c>
      <c r="L257" s="2">
        <f t="shared" si="14"/>
        <v>0</v>
      </c>
      <c r="M257" s="147">
        <f t="shared" si="15"/>
        <v>0</v>
      </c>
    </row>
    <row r="258" spans="1:13" x14ac:dyDescent="0.25">
      <c r="A258" s="10"/>
      <c r="B258" s="10"/>
      <c r="C258" s="36" t="s">
        <v>36</v>
      </c>
      <c r="D258" s="10"/>
      <c r="E258" s="10"/>
      <c r="F258" s="11"/>
      <c r="G258" s="2">
        <f t="shared" si="16"/>
        <v>12629417</v>
      </c>
      <c r="H258" s="73"/>
      <c r="I258" s="40"/>
      <c r="J258" s="67"/>
      <c r="K258" s="11">
        <f t="shared" si="13"/>
        <v>0</v>
      </c>
      <c r="L258" s="2">
        <f t="shared" si="14"/>
        <v>0</v>
      </c>
      <c r="M258" s="147">
        <f t="shared" si="15"/>
        <v>0</v>
      </c>
    </row>
    <row r="259" spans="1:13" x14ac:dyDescent="0.25">
      <c r="A259" s="10"/>
      <c r="B259" s="10"/>
      <c r="C259" s="36" t="s">
        <v>36</v>
      </c>
      <c r="D259" s="10"/>
      <c r="E259" s="10"/>
      <c r="F259" s="11"/>
      <c r="G259" s="2">
        <f t="shared" si="16"/>
        <v>12629417</v>
      </c>
      <c r="H259" s="73"/>
      <c r="I259" s="40"/>
      <c r="J259" s="67"/>
      <c r="K259" s="11">
        <f t="shared" si="13"/>
        <v>0</v>
      </c>
      <c r="L259" s="2">
        <f t="shared" si="14"/>
        <v>0</v>
      </c>
      <c r="M259" s="147">
        <f t="shared" si="15"/>
        <v>0</v>
      </c>
    </row>
    <row r="260" spans="1:13" x14ac:dyDescent="0.25">
      <c r="A260" s="10"/>
      <c r="B260" s="10"/>
      <c r="C260" s="36" t="s">
        <v>36</v>
      </c>
      <c r="D260" s="10"/>
      <c r="E260" s="10"/>
      <c r="F260" s="11"/>
      <c r="G260" s="2">
        <f t="shared" si="16"/>
        <v>12629417</v>
      </c>
      <c r="H260" s="73"/>
      <c r="I260" s="40"/>
      <c r="J260" s="67"/>
      <c r="K260" s="11">
        <f t="shared" si="13"/>
        <v>0</v>
      </c>
      <c r="L260" s="2">
        <f t="shared" si="14"/>
        <v>0</v>
      </c>
      <c r="M260" s="147">
        <f t="shared" si="15"/>
        <v>0</v>
      </c>
    </row>
    <row r="261" spans="1:13" x14ac:dyDescent="0.25">
      <c r="A261" s="10"/>
      <c r="B261" s="10"/>
      <c r="C261" s="36" t="s">
        <v>36</v>
      </c>
      <c r="D261" s="10"/>
      <c r="E261" s="10"/>
      <c r="F261" s="11"/>
      <c r="G261" s="2">
        <f t="shared" si="16"/>
        <v>12629417</v>
      </c>
      <c r="H261" s="73"/>
      <c r="I261" s="40"/>
      <c r="J261" s="67"/>
      <c r="K261" s="11">
        <f t="shared" si="13"/>
        <v>0</v>
      </c>
      <c r="L261" s="2">
        <f t="shared" si="14"/>
        <v>0</v>
      </c>
      <c r="M261" s="147">
        <f t="shared" si="15"/>
        <v>0</v>
      </c>
    </row>
    <row r="262" spans="1:13" x14ac:dyDescent="0.25">
      <c r="A262" s="10"/>
      <c r="B262" s="10"/>
      <c r="C262" s="36" t="s">
        <v>36</v>
      </c>
      <c r="D262" s="10"/>
      <c r="E262" s="10"/>
      <c r="F262" s="11"/>
      <c r="G262" s="2">
        <f t="shared" si="16"/>
        <v>12629417</v>
      </c>
      <c r="H262" s="73"/>
      <c r="I262" s="40"/>
      <c r="J262" s="67"/>
      <c r="K262" s="11">
        <f t="shared" ref="K262:K323" si="17">H262+I262-J262</f>
        <v>0</v>
      </c>
      <c r="L262" s="2">
        <f t="shared" ref="L262:L323" si="18">H262+I262+J262-F262</f>
        <v>0</v>
      </c>
      <c r="M262" s="147">
        <f t="shared" ref="M262:M323" si="19">F262*0.2</f>
        <v>0</v>
      </c>
    </row>
    <row r="263" spans="1:13" x14ac:dyDescent="0.25">
      <c r="A263" s="10"/>
      <c r="B263" s="10"/>
      <c r="C263" s="36" t="s">
        <v>36</v>
      </c>
      <c r="D263" s="10"/>
      <c r="E263" s="10"/>
      <c r="F263" s="11"/>
      <c r="G263" s="2">
        <f t="shared" si="16"/>
        <v>12629417</v>
      </c>
      <c r="H263" s="73"/>
      <c r="I263" s="40"/>
      <c r="J263" s="67"/>
      <c r="K263" s="11">
        <f t="shared" si="17"/>
        <v>0</v>
      </c>
      <c r="L263" s="2">
        <f t="shared" si="18"/>
        <v>0</v>
      </c>
      <c r="M263" s="147">
        <f t="shared" si="19"/>
        <v>0</v>
      </c>
    </row>
    <row r="264" spans="1:13" x14ac:dyDescent="0.25">
      <c r="A264" s="10"/>
      <c r="B264" s="10"/>
      <c r="C264" s="36" t="s">
        <v>36</v>
      </c>
      <c r="D264" s="10"/>
      <c r="E264" s="10"/>
      <c r="F264" s="11"/>
      <c r="G264" s="2">
        <f t="shared" si="16"/>
        <v>12629417</v>
      </c>
      <c r="H264" s="73"/>
      <c r="I264" s="40"/>
      <c r="J264" s="67"/>
      <c r="K264" s="11">
        <f t="shared" si="17"/>
        <v>0</v>
      </c>
      <c r="L264" s="2">
        <f t="shared" si="18"/>
        <v>0</v>
      </c>
      <c r="M264" s="147">
        <f t="shared" si="19"/>
        <v>0</v>
      </c>
    </row>
    <row r="265" spans="1:13" x14ac:dyDescent="0.25">
      <c r="A265" s="10"/>
      <c r="B265" s="10"/>
      <c r="C265" s="36" t="s">
        <v>36</v>
      </c>
      <c r="D265" s="10"/>
      <c r="E265" s="10"/>
      <c r="F265" s="11"/>
      <c r="G265" s="2">
        <f t="shared" si="16"/>
        <v>12629417</v>
      </c>
      <c r="H265" s="73"/>
      <c r="I265" s="40"/>
      <c r="J265" s="67"/>
      <c r="K265" s="11">
        <f t="shared" si="17"/>
        <v>0</v>
      </c>
      <c r="L265" s="2">
        <f t="shared" si="18"/>
        <v>0</v>
      </c>
      <c r="M265" s="147">
        <f t="shared" si="19"/>
        <v>0</v>
      </c>
    </row>
    <row r="266" spans="1:13" x14ac:dyDescent="0.25">
      <c r="A266" s="10"/>
      <c r="B266" s="10"/>
      <c r="C266" s="36" t="s">
        <v>36</v>
      </c>
      <c r="D266" s="10"/>
      <c r="E266" s="10"/>
      <c r="F266" s="11"/>
      <c r="G266" s="2">
        <f t="shared" si="16"/>
        <v>12629417</v>
      </c>
      <c r="H266" s="73"/>
      <c r="I266" s="40"/>
      <c r="J266" s="67"/>
      <c r="K266" s="11">
        <f t="shared" si="17"/>
        <v>0</v>
      </c>
      <c r="L266" s="2">
        <f t="shared" si="18"/>
        <v>0</v>
      </c>
      <c r="M266" s="147">
        <f t="shared" si="19"/>
        <v>0</v>
      </c>
    </row>
    <row r="267" spans="1:13" x14ac:dyDescent="0.25">
      <c r="A267" s="10"/>
      <c r="B267" s="10"/>
      <c r="C267" s="36" t="s">
        <v>36</v>
      </c>
      <c r="D267" s="10"/>
      <c r="E267" s="10"/>
      <c r="F267" s="11"/>
      <c r="G267" s="2">
        <f t="shared" si="16"/>
        <v>12629417</v>
      </c>
      <c r="H267" s="73"/>
      <c r="I267" s="40"/>
      <c r="J267" s="67"/>
      <c r="K267" s="11">
        <f t="shared" si="17"/>
        <v>0</v>
      </c>
      <c r="L267" s="2">
        <f t="shared" si="18"/>
        <v>0</v>
      </c>
      <c r="M267" s="147">
        <f t="shared" si="19"/>
        <v>0</v>
      </c>
    </row>
    <row r="268" spans="1:13" x14ac:dyDescent="0.25">
      <c r="A268" s="10"/>
      <c r="B268" s="10"/>
      <c r="C268" s="36" t="s">
        <v>36</v>
      </c>
      <c r="D268" s="10"/>
      <c r="E268" s="10"/>
      <c r="F268" s="11"/>
      <c r="G268" s="2">
        <f t="shared" si="16"/>
        <v>12629417</v>
      </c>
      <c r="H268" s="73"/>
      <c r="I268" s="40"/>
      <c r="J268" s="67"/>
      <c r="K268" s="11">
        <f t="shared" si="17"/>
        <v>0</v>
      </c>
      <c r="L268" s="2">
        <f t="shared" si="18"/>
        <v>0</v>
      </c>
      <c r="M268" s="147">
        <f t="shared" si="19"/>
        <v>0</v>
      </c>
    </row>
    <row r="269" spans="1:13" x14ac:dyDescent="0.25">
      <c r="A269" s="10"/>
      <c r="B269" s="10"/>
      <c r="C269" s="36" t="s">
        <v>36</v>
      </c>
      <c r="D269" s="10"/>
      <c r="E269" s="10"/>
      <c r="F269" s="11"/>
      <c r="G269" s="2">
        <f t="shared" si="16"/>
        <v>12629417</v>
      </c>
      <c r="H269" s="73"/>
      <c r="I269" s="40"/>
      <c r="J269" s="67"/>
      <c r="K269" s="11">
        <f t="shared" si="17"/>
        <v>0</v>
      </c>
      <c r="L269" s="2">
        <f t="shared" si="18"/>
        <v>0</v>
      </c>
      <c r="M269" s="147">
        <f t="shared" si="19"/>
        <v>0</v>
      </c>
    </row>
    <row r="270" spans="1:13" x14ac:dyDescent="0.25">
      <c r="A270" s="10"/>
      <c r="B270" s="10"/>
      <c r="C270" s="36" t="s">
        <v>36</v>
      </c>
      <c r="D270" s="10"/>
      <c r="E270" s="10"/>
      <c r="F270" s="11"/>
      <c r="G270" s="2">
        <f t="shared" si="16"/>
        <v>12629417</v>
      </c>
      <c r="H270" s="73"/>
      <c r="I270" s="40"/>
      <c r="J270" s="67"/>
      <c r="K270" s="11">
        <f t="shared" si="17"/>
        <v>0</v>
      </c>
      <c r="L270" s="2">
        <f t="shared" si="18"/>
        <v>0</v>
      </c>
      <c r="M270" s="147">
        <f t="shared" si="19"/>
        <v>0</v>
      </c>
    </row>
    <row r="271" spans="1:13" x14ac:dyDescent="0.25">
      <c r="A271" s="10"/>
      <c r="B271" s="10"/>
      <c r="C271" s="36" t="s">
        <v>36</v>
      </c>
      <c r="D271" s="10"/>
      <c r="E271" s="10"/>
      <c r="F271" s="11"/>
      <c r="G271" s="2">
        <f t="shared" si="16"/>
        <v>12629417</v>
      </c>
      <c r="H271" s="73"/>
      <c r="I271" s="40"/>
      <c r="J271" s="67"/>
      <c r="K271" s="11">
        <f t="shared" si="17"/>
        <v>0</v>
      </c>
      <c r="L271" s="2">
        <f t="shared" si="18"/>
        <v>0</v>
      </c>
      <c r="M271" s="147">
        <f t="shared" si="19"/>
        <v>0</v>
      </c>
    </row>
    <row r="272" spans="1:13" x14ac:dyDescent="0.25">
      <c r="A272" s="10"/>
      <c r="B272" s="10"/>
      <c r="C272" s="36" t="s">
        <v>36</v>
      </c>
      <c r="D272" s="10"/>
      <c r="E272" s="10"/>
      <c r="F272" s="11"/>
      <c r="G272" s="2">
        <f t="shared" si="16"/>
        <v>12629417</v>
      </c>
      <c r="H272" s="73"/>
      <c r="I272" s="40"/>
      <c r="J272" s="67"/>
      <c r="K272" s="11">
        <f t="shared" si="17"/>
        <v>0</v>
      </c>
      <c r="L272" s="2">
        <f t="shared" si="18"/>
        <v>0</v>
      </c>
      <c r="M272" s="147">
        <f t="shared" si="19"/>
        <v>0</v>
      </c>
    </row>
    <row r="273" spans="1:13" x14ac:dyDescent="0.25">
      <c r="A273" s="10"/>
      <c r="B273" s="10"/>
      <c r="C273" s="36" t="s">
        <v>36</v>
      </c>
      <c r="D273" s="10"/>
      <c r="E273" s="10"/>
      <c r="F273" s="11"/>
      <c r="G273" s="2">
        <f t="shared" ref="G273:G323" si="20">G272+E273-F273</f>
        <v>12629417</v>
      </c>
      <c r="H273" s="73"/>
      <c r="I273" s="40"/>
      <c r="J273" s="67"/>
      <c r="K273" s="11">
        <f t="shared" si="17"/>
        <v>0</v>
      </c>
      <c r="L273" s="2">
        <f t="shared" si="18"/>
        <v>0</v>
      </c>
      <c r="M273" s="147">
        <f t="shared" si="19"/>
        <v>0</v>
      </c>
    </row>
    <row r="274" spans="1:13" x14ac:dyDescent="0.25">
      <c r="A274" s="10"/>
      <c r="B274" s="10"/>
      <c r="C274" s="36" t="s">
        <v>36</v>
      </c>
      <c r="D274" s="10"/>
      <c r="E274" s="10"/>
      <c r="F274" s="11"/>
      <c r="G274" s="2">
        <f t="shared" si="20"/>
        <v>12629417</v>
      </c>
      <c r="H274" s="73"/>
      <c r="I274" s="40"/>
      <c r="J274" s="67"/>
      <c r="K274" s="11">
        <f t="shared" si="17"/>
        <v>0</v>
      </c>
      <c r="L274" s="2">
        <f t="shared" si="18"/>
        <v>0</v>
      </c>
      <c r="M274" s="147">
        <f t="shared" si="19"/>
        <v>0</v>
      </c>
    </row>
    <row r="275" spans="1:13" x14ac:dyDescent="0.25">
      <c r="A275" s="10"/>
      <c r="B275" s="10"/>
      <c r="C275" s="36"/>
      <c r="D275" s="10"/>
      <c r="E275" s="10"/>
      <c r="F275" s="11"/>
      <c r="G275" s="2">
        <f t="shared" si="20"/>
        <v>12629417</v>
      </c>
      <c r="H275" s="73"/>
      <c r="I275" s="40"/>
      <c r="J275" s="67"/>
      <c r="K275" s="11">
        <f t="shared" si="17"/>
        <v>0</v>
      </c>
      <c r="L275" s="2">
        <f t="shared" si="18"/>
        <v>0</v>
      </c>
      <c r="M275" s="147">
        <f t="shared" si="19"/>
        <v>0</v>
      </c>
    </row>
    <row r="276" spans="1:13" x14ac:dyDescent="0.25">
      <c r="A276" s="10"/>
      <c r="B276" s="10"/>
      <c r="C276" s="36"/>
      <c r="D276" s="10"/>
      <c r="E276" s="10"/>
      <c r="F276" s="11"/>
      <c r="G276" s="2">
        <f t="shared" si="20"/>
        <v>12629417</v>
      </c>
      <c r="H276" s="73"/>
      <c r="I276" s="40"/>
      <c r="J276" s="67"/>
      <c r="K276" s="11">
        <f t="shared" si="17"/>
        <v>0</v>
      </c>
      <c r="L276" s="2">
        <f t="shared" si="18"/>
        <v>0</v>
      </c>
      <c r="M276" s="147">
        <f t="shared" si="19"/>
        <v>0</v>
      </c>
    </row>
    <row r="277" spans="1:13" x14ac:dyDescent="0.25">
      <c r="A277" s="10"/>
      <c r="B277" s="10"/>
      <c r="C277" s="36"/>
      <c r="D277" s="10"/>
      <c r="E277" s="10"/>
      <c r="F277" s="11"/>
      <c r="G277" s="2">
        <f t="shared" si="20"/>
        <v>12629417</v>
      </c>
      <c r="H277" s="73"/>
      <c r="I277" s="40"/>
      <c r="J277" s="67"/>
      <c r="K277" s="11">
        <f t="shared" si="17"/>
        <v>0</v>
      </c>
      <c r="L277" s="2">
        <f t="shared" si="18"/>
        <v>0</v>
      </c>
      <c r="M277" s="147">
        <f t="shared" si="19"/>
        <v>0</v>
      </c>
    </row>
    <row r="278" spans="1:13" x14ac:dyDescent="0.25">
      <c r="A278" s="10"/>
      <c r="B278" s="10"/>
      <c r="C278" s="36" t="s">
        <v>28</v>
      </c>
      <c r="D278" s="10"/>
      <c r="E278" s="10"/>
      <c r="F278" s="11"/>
      <c r="G278" s="2">
        <f t="shared" si="20"/>
        <v>12629417</v>
      </c>
      <c r="H278" s="73"/>
      <c r="I278" s="40"/>
      <c r="J278" s="67"/>
      <c r="K278" s="11">
        <f t="shared" si="17"/>
        <v>0</v>
      </c>
      <c r="L278" s="2">
        <f t="shared" si="18"/>
        <v>0</v>
      </c>
      <c r="M278" s="147">
        <f t="shared" si="19"/>
        <v>0</v>
      </c>
    </row>
    <row r="279" spans="1:13" x14ac:dyDescent="0.25">
      <c r="A279" s="10"/>
      <c r="B279" s="10"/>
      <c r="C279" s="36" t="s">
        <v>28</v>
      </c>
      <c r="D279" s="10"/>
      <c r="E279" s="10"/>
      <c r="F279" s="11"/>
      <c r="G279" s="2">
        <f t="shared" si="20"/>
        <v>12629417</v>
      </c>
      <c r="H279" s="73"/>
      <c r="I279" s="40"/>
      <c r="J279" s="67"/>
      <c r="K279" s="11">
        <f t="shared" si="17"/>
        <v>0</v>
      </c>
      <c r="L279" s="2">
        <f t="shared" si="18"/>
        <v>0</v>
      </c>
      <c r="M279" s="147">
        <f t="shared" si="19"/>
        <v>0</v>
      </c>
    </row>
    <row r="280" spans="1:13" x14ac:dyDescent="0.25">
      <c r="A280" s="10"/>
      <c r="B280" s="10"/>
      <c r="C280" s="36" t="s">
        <v>28</v>
      </c>
      <c r="D280" s="10"/>
      <c r="E280" s="10"/>
      <c r="F280" s="11"/>
      <c r="G280" s="2">
        <f t="shared" si="20"/>
        <v>12629417</v>
      </c>
      <c r="H280" s="73"/>
      <c r="I280" s="40"/>
      <c r="J280" s="67"/>
      <c r="K280" s="11">
        <f t="shared" si="17"/>
        <v>0</v>
      </c>
      <c r="L280" s="2">
        <f t="shared" si="18"/>
        <v>0</v>
      </c>
      <c r="M280" s="147">
        <f t="shared" si="19"/>
        <v>0</v>
      </c>
    </row>
    <row r="281" spans="1:13" x14ac:dyDescent="0.25">
      <c r="A281" s="10"/>
      <c r="B281" s="10"/>
      <c r="C281" s="36" t="s">
        <v>28</v>
      </c>
      <c r="D281" s="10"/>
      <c r="E281" s="10"/>
      <c r="F281" s="11"/>
      <c r="G281" s="2">
        <f t="shared" si="20"/>
        <v>12629417</v>
      </c>
      <c r="H281" s="73"/>
      <c r="I281" s="40"/>
      <c r="J281" s="67"/>
      <c r="K281" s="11">
        <f t="shared" si="17"/>
        <v>0</v>
      </c>
      <c r="L281" s="2">
        <f t="shared" si="18"/>
        <v>0</v>
      </c>
      <c r="M281" s="147">
        <f t="shared" si="19"/>
        <v>0</v>
      </c>
    </row>
    <row r="282" spans="1:13" x14ac:dyDescent="0.25">
      <c r="A282" s="10"/>
      <c r="B282" s="10"/>
      <c r="C282" s="36" t="s">
        <v>28</v>
      </c>
      <c r="D282" s="10"/>
      <c r="E282" s="10"/>
      <c r="F282" s="11"/>
      <c r="G282" s="2">
        <f t="shared" si="20"/>
        <v>12629417</v>
      </c>
      <c r="H282" s="73"/>
      <c r="I282" s="40"/>
      <c r="J282" s="67"/>
      <c r="K282" s="11">
        <f t="shared" si="17"/>
        <v>0</v>
      </c>
      <c r="L282" s="2">
        <f t="shared" si="18"/>
        <v>0</v>
      </c>
      <c r="M282" s="147">
        <f t="shared" si="19"/>
        <v>0</v>
      </c>
    </row>
    <row r="283" spans="1:13" x14ac:dyDescent="0.25">
      <c r="A283" s="10"/>
      <c r="B283" s="10"/>
      <c r="C283" s="36" t="s">
        <v>28</v>
      </c>
      <c r="D283" s="10"/>
      <c r="E283" s="10"/>
      <c r="F283" s="11"/>
      <c r="G283" s="2">
        <f t="shared" si="20"/>
        <v>12629417</v>
      </c>
      <c r="H283" s="73"/>
      <c r="I283" s="40"/>
      <c r="J283" s="67"/>
      <c r="K283" s="11">
        <f t="shared" si="17"/>
        <v>0</v>
      </c>
      <c r="L283" s="2">
        <f t="shared" si="18"/>
        <v>0</v>
      </c>
      <c r="M283" s="147">
        <f t="shared" si="19"/>
        <v>0</v>
      </c>
    </row>
    <row r="284" spans="1:13" x14ac:dyDescent="0.25">
      <c r="A284" s="10"/>
      <c r="B284" s="10"/>
      <c r="C284" s="36" t="s">
        <v>28</v>
      </c>
      <c r="D284" s="10"/>
      <c r="E284" s="10"/>
      <c r="F284" s="11"/>
      <c r="G284" s="2">
        <f t="shared" si="20"/>
        <v>12629417</v>
      </c>
      <c r="H284" s="73"/>
      <c r="I284" s="40"/>
      <c r="J284" s="67"/>
      <c r="K284" s="11">
        <f t="shared" si="17"/>
        <v>0</v>
      </c>
      <c r="L284" s="2">
        <f t="shared" si="18"/>
        <v>0</v>
      </c>
      <c r="M284" s="147">
        <f t="shared" si="19"/>
        <v>0</v>
      </c>
    </row>
    <row r="285" spans="1:13" x14ac:dyDescent="0.25">
      <c r="A285" s="10"/>
      <c r="B285" s="10"/>
      <c r="C285" s="36" t="s">
        <v>28</v>
      </c>
      <c r="D285" s="10"/>
      <c r="E285" s="10"/>
      <c r="F285" s="11"/>
      <c r="G285" s="2">
        <f t="shared" si="20"/>
        <v>12629417</v>
      </c>
      <c r="H285" s="73"/>
      <c r="I285" s="40"/>
      <c r="J285" s="67"/>
      <c r="K285" s="11">
        <f t="shared" si="17"/>
        <v>0</v>
      </c>
      <c r="L285" s="2">
        <f t="shared" si="18"/>
        <v>0</v>
      </c>
      <c r="M285" s="147">
        <f t="shared" si="19"/>
        <v>0</v>
      </c>
    </row>
    <row r="286" spans="1:13" x14ac:dyDescent="0.25">
      <c r="A286" s="10"/>
      <c r="B286" s="10"/>
      <c r="C286" s="36" t="s">
        <v>28</v>
      </c>
      <c r="D286" s="10"/>
      <c r="E286" s="10"/>
      <c r="F286" s="11"/>
      <c r="G286" s="2">
        <f t="shared" si="20"/>
        <v>12629417</v>
      </c>
      <c r="H286" s="73"/>
      <c r="I286" s="40"/>
      <c r="J286" s="67"/>
      <c r="K286" s="11">
        <f t="shared" si="17"/>
        <v>0</v>
      </c>
      <c r="L286" s="2">
        <f t="shared" si="18"/>
        <v>0</v>
      </c>
      <c r="M286" s="147">
        <f t="shared" si="19"/>
        <v>0</v>
      </c>
    </row>
    <row r="287" spans="1:13" x14ac:dyDescent="0.25">
      <c r="A287" s="10"/>
      <c r="B287" s="10"/>
      <c r="C287" s="36" t="s">
        <v>28</v>
      </c>
      <c r="D287" s="10"/>
      <c r="E287" s="10"/>
      <c r="F287" s="11"/>
      <c r="G287" s="2">
        <f t="shared" si="20"/>
        <v>12629417</v>
      </c>
      <c r="H287" s="73"/>
      <c r="I287" s="40"/>
      <c r="J287" s="67"/>
      <c r="K287" s="11">
        <f t="shared" si="17"/>
        <v>0</v>
      </c>
      <c r="L287" s="2">
        <f t="shared" si="18"/>
        <v>0</v>
      </c>
      <c r="M287" s="147">
        <f t="shared" si="19"/>
        <v>0</v>
      </c>
    </row>
    <row r="288" spans="1:13" x14ac:dyDescent="0.25">
      <c r="A288" s="10"/>
      <c r="B288" s="10"/>
      <c r="C288" s="36" t="s">
        <v>28</v>
      </c>
      <c r="D288" s="10"/>
      <c r="E288" s="10"/>
      <c r="F288" s="11"/>
      <c r="G288" s="2">
        <f t="shared" si="20"/>
        <v>12629417</v>
      </c>
      <c r="H288" s="73"/>
      <c r="I288" s="40"/>
      <c r="J288" s="67"/>
      <c r="K288" s="11">
        <f t="shared" si="17"/>
        <v>0</v>
      </c>
      <c r="L288" s="2">
        <f t="shared" si="18"/>
        <v>0</v>
      </c>
      <c r="M288" s="147">
        <f t="shared" si="19"/>
        <v>0</v>
      </c>
    </row>
    <row r="289" spans="1:13" x14ac:dyDescent="0.25">
      <c r="A289" s="10"/>
      <c r="B289" s="10"/>
      <c r="C289" s="36" t="s">
        <v>28</v>
      </c>
      <c r="D289" s="10"/>
      <c r="E289" s="10"/>
      <c r="F289" s="11"/>
      <c r="G289" s="2">
        <f t="shared" si="20"/>
        <v>12629417</v>
      </c>
      <c r="H289" s="73"/>
      <c r="I289" s="40"/>
      <c r="J289" s="67"/>
      <c r="K289" s="11">
        <f t="shared" si="17"/>
        <v>0</v>
      </c>
      <c r="L289" s="2">
        <f t="shared" si="18"/>
        <v>0</v>
      </c>
      <c r="M289" s="147">
        <f t="shared" si="19"/>
        <v>0</v>
      </c>
    </row>
    <row r="290" spans="1:13" x14ac:dyDescent="0.25">
      <c r="A290" s="10"/>
      <c r="B290" s="10"/>
      <c r="C290" s="36" t="s">
        <v>28</v>
      </c>
      <c r="D290" s="10"/>
      <c r="E290" s="10"/>
      <c r="F290" s="11"/>
      <c r="G290" s="2">
        <f t="shared" si="20"/>
        <v>12629417</v>
      </c>
      <c r="H290" s="73"/>
      <c r="I290" s="40"/>
      <c r="J290" s="67"/>
      <c r="K290" s="11">
        <f t="shared" si="17"/>
        <v>0</v>
      </c>
      <c r="L290" s="2">
        <f t="shared" si="18"/>
        <v>0</v>
      </c>
      <c r="M290" s="147">
        <f t="shared" si="19"/>
        <v>0</v>
      </c>
    </row>
    <row r="291" spans="1:13" x14ac:dyDescent="0.25">
      <c r="A291" s="10"/>
      <c r="B291" s="10"/>
      <c r="C291" s="36" t="s">
        <v>28</v>
      </c>
      <c r="D291" s="10"/>
      <c r="E291" s="10"/>
      <c r="F291" s="11"/>
      <c r="G291" s="2">
        <f t="shared" si="20"/>
        <v>12629417</v>
      </c>
      <c r="H291" s="73"/>
      <c r="I291" s="40"/>
      <c r="J291" s="67"/>
      <c r="K291" s="11">
        <f t="shared" si="17"/>
        <v>0</v>
      </c>
      <c r="L291" s="2">
        <f t="shared" si="18"/>
        <v>0</v>
      </c>
      <c r="M291" s="147">
        <f t="shared" si="19"/>
        <v>0</v>
      </c>
    </row>
    <row r="292" spans="1:13" x14ac:dyDescent="0.25">
      <c r="A292" s="10"/>
      <c r="B292" s="10"/>
      <c r="C292" s="36" t="s">
        <v>28</v>
      </c>
      <c r="D292" s="10"/>
      <c r="E292" s="10"/>
      <c r="F292" s="11"/>
      <c r="G292" s="2">
        <f t="shared" si="20"/>
        <v>12629417</v>
      </c>
      <c r="H292" s="73"/>
      <c r="I292" s="40"/>
      <c r="J292" s="67"/>
      <c r="K292" s="11">
        <f t="shared" si="17"/>
        <v>0</v>
      </c>
      <c r="L292" s="2">
        <f t="shared" si="18"/>
        <v>0</v>
      </c>
      <c r="M292" s="147">
        <f t="shared" si="19"/>
        <v>0</v>
      </c>
    </row>
    <row r="293" spans="1:13" x14ac:dyDescent="0.25">
      <c r="A293" s="10"/>
      <c r="B293" s="10"/>
      <c r="C293" s="36" t="s">
        <v>28</v>
      </c>
      <c r="D293" s="10"/>
      <c r="E293" s="10"/>
      <c r="F293" s="11"/>
      <c r="G293" s="2">
        <f t="shared" si="20"/>
        <v>12629417</v>
      </c>
      <c r="H293" s="73"/>
      <c r="I293" s="40"/>
      <c r="J293" s="67"/>
      <c r="K293" s="11">
        <f t="shared" si="17"/>
        <v>0</v>
      </c>
      <c r="L293" s="2">
        <f t="shared" si="18"/>
        <v>0</v>
      </c>
      <c r="M293" s="147">
        <f t="shared" si="19"/>
        <v>0</v>
      </c>
    </row>
    <row r="294" spans="1:13" x14ac:dyDescent="0.25">
      <c r="A294" s="10"/>
      <c r="B294" s="10"/>
      <c r="C294" s="36" t="s">
        <v>28</v>
      </c>
      <c r="D294" s="10"/>
      <c r="E294" s="10"/>
      <c r="F294" s="11"/>
      <c r="G294" s="2">
        <f t="shared" si="20"/>
        <v>12629417</v>
      </c>
      <c r="H294" s="73"/>
      <c r="I294" s="40"/>
      <c r="J294" s="67"/>
      <c r="K294" s="11">
        <f t="shared" si="17"/>
        <v>0</v>
      </c>
      <c r="L294" s="2">
        <f t="shared" si="18"/>
        <v>0</v>
      </c>
      <c r="M294" s="147">
        <f t="shared" si="19"/>
        <v>0</v>
      </c>
    </row>
    <row r="295" spans="1:13" x14ac:dyDescent="0.25">
      <c r="A295" s="10"/>
      <c r="B295" s="10"/>
      <c r="C295" s="36" t="s">
        <v>28</v>
      </c>
      <c r="D295" s="10"/>
      <c r="E295" s="10"/>
      <c r="F295" s="11"/>
      <c r="G295" s="2">
        <f t="shared" si="20"/>
        <v>12629417</v>
      </c>
      <c r="H295" s="73"/>
      <c r="I295" s="40"/>
      <c r="J295" s="67"/>
      <c r="K295" s="11">
        <f t="shared" si="17"/>
        <v>0</v>
      </c>
      <c r="L295" s="2">
        <f t="shared" si="18"/>
        <v>0</v>
      </c>
      <c r="M295" s="147">
        <f t="shared" si="19"/>
        <v>0</v>
      </c>
    </row>
    <row r="296" spans="1:13" x14ac:dyDescent="0.25">
      <c r="A296" s="10"/>
      <c r="B296" s="10"/>
      <c r="C296" s="36" t="s">
        <v>28</v>
      </c>
      <c r="D296" s="10"/>
      <c r="E296" s="10"/>
      <c r="F296" s="11"/>
      <c r="G296" s="2">
        <f t="shared" si="20"/>
        <v>12629417</v>
      </c>
      <c r="H296" s="73"/>
      <c r="I296" s="40"/>
      <c r="J296" s="67"/>
      <c r="K296" s="11">
        <f t="shared" si="17"/>
        <v>0</v>
      </c>
      <c r="L296" s="2">
        <f t="shared" si="18"/>
        <v>0</v>
      </c>
      <c r="M296" s="147">
        <f t="shared" si="19"/>
        <v>0</v>
      </c>
    </row>
    <row r="297" spans="1:13" x14ac:dyDescent="0.25">
      <c r="A297" s="10"/>
      <c r="B297" s="10"/>
      <c r="C297" s="36" t="s">
        <v>28</v>
      </c>
      <c r="D297" s="10"/>
      <c r="E297" s="10"/>
      <c r="F297" s="11"/>
      <c r="G297" s="2">
        <f t="shared" si="20"/>
        <v>12629417</v>
      </c>
      <c r="H297" s="73"/>
      <c r="I297" s="40"/>
      <c r="J297" s="67"/>
      <c r="K297" s="11">
        <f t="shared" si="17"/>
        <v>0</v>
      </c>
      <c r="L297" s="2">
        <f t="shared" si="18"/>
        <v>0</v>
      </c>
      <c r="M297" s="147">
        <f t="shared" si="19"/>
        <v>0</v>
      </c>
    </row>
    <row r="298" spans="1:13" x14ac:dyDescent="0.25">
      <c r="A298" s="10"/>
      <c r="B298" s="10"/>
      <c r="C298" s="36" t="s">
        <v>28</v>
      </c>
      <c r="D298" s="10"/>
      <c r="E298" s="10"/>
      <c r="F298" s="11"/>
      <c r="G298" s="2">
        <f t="shared" si="20"/>
        <v>12629417</v>
      </c>
      <c r="H298" s="73"/>
      <c r="I298" s="40"/>
      <c r="J298" s="67"/>
      <c r="K298" s="11">
        <f t="shared" si="17"/>
        <v>0</v>
      </c>
      <c r="L298" s="2">
        <f t="shared" si="18"/>
        <v>0</v>
      </c>
      <c r="M298" s="147">
        <f t="shared" si="19"/>
        <v>0</v>
      </c>
    </row>
    <row r="299" spans="1:13" x14ac:dyDescent="0.25">
      <c r="A299" s="10"/>
      <c r="B299" s="10"/>
      <c r="C299" s="36" t="s">
        <v>28</v>
      </c>
      <c r="D299" s="10"/>
      <c r="E299" s="10"/>
      <c r="F299" s="11"/>
      <c r="G299" s="2">
        <f t="shared" si="20"/>
        <v>12629417</v>
      </c>
      <c r="H299" s="73"/>
      <c r="I299" s="40"/>
      <c r="J299" s="67"/>
      <c r="K299" s="11">
        <f t="shared" si="17"/>
        <v>0</v>
      </c>
      <c r="L299" s="2">
        <f t="shared" si="18"/>
        <v>0</v>
      </c>
      <c r="M299" s="147">
        <f t="shared" si="19"/>
        <v>0</v>
      </c>
    </row>
    <row r="300" spans="1:13" x14ac:dyDescent="0.25">
      <c r="A300" s="10"/>
      <c r="B300" s="10"/>
      <c r="C300" s="36" t="s">
        <v>28</v>
      </c>
      <c r="D300" s="10"/>
      <c r="E300" s="10"/>
      <c r="F300" s="11"/>
      <c r="G300" s="2">
        <f t="shared" si="20"/>
        <v>12629417</v>
      </c>
      <c r="H300" s="73"/>
      <c r="I300" s="40"/>
      <c r="J300" s="67"/>
      <c r="K300" s="11">
        <f t="shared" si="17"/>
        <v>0</v>
      </c>
      <c r="L300" s="2">
        <f t="shared" si="18"/>
        <v>0</v>
      </c>
      <c r="M300" s="147">
        <f t="shared" si="19"/>
        <v>0</v>
      </c>
    </row>
    <row r="301" spans="1:13" x14ac:dyDescent="0.25">
      <c r="A301" s="10"/>
      <c r="B301" s="10"/>
      <c r="C301" s="36" t="s">
        <v>28</v>
      </c>
      <c r="D301" s="10"/>
      <c r="E301" s="10"/>
      <c r="F301" s="11"/>
      <c r="G301" s="2">
        <f t="shared" si="20"/>
        <v>12629417</v>
      </c>
      <c r="H301" s="73"/>
      <c r="I301" s="40"/>
      <c r="J301" s="67"/>
      <c r="K301" s="11">
        <f t="shared" si="17"/>
        <v>0</v>
      </c>
      <c r="L301" s="2">
        <f t="shared" si="18"/>
        <v>0</v>
      </c>
      <c r="M301" s="147">
        <f t="shared" si="19"/>
        <v>0</v>
      </c>
    </row>
    <row r="302" spans="1:13" x14ac:dyDescent="0.25">
      <c r="A302" s="10"/>
      <c r="B302" s="10"/>
      <c r="C302" s="36" t="s">
        <v>28</v>
      </c>
      <c r="D302" s="10"/>
      <c r="E302" s="10"/>
      <c r="F302" s="11"/>
      <c r="G302" s="2">
        <f t="shared" si="20"/>
        <v>12629417</v>
      </c>
      <c r="H302" s="73"/>
      <c r="I302" s="40"/>
      <c r="J302" s="67"/>
      <c r="K302" s="11">
        <f t="shared" si="17"/>
        <v>0</v>
      </c>
      <c r="L302" s="2">
        <f t="shared" si="18"/>
        <v>0</v>
      </c>
      <c r="M302" s="147">
        <f t="shared" si="19"/>
        <v>0</v>
      </c>
    </row>
    <row r="303" spans="1:13" x14ac:dyDescent="0.25">
      <c r="A303" s="10"/>
      <c r="B303" s="10"/>
      <c r="C303" s="36" t="s">
        <v>28</v>
      </c>
      <c r="D303" s="10"/>
      <c r="E303" s="10"/>
      <c r="F303" s="11"/>
      <c r="G303" s="2">
        <f t="shared" si="20"/>
        <v>12629417</v>
      </c>
      <c r="H303" s="73"/>
      <c r="I303" s="40"/>
      <c r="J303" s="67"/>
      <c r="K303" s="11">
        <f t="shared" si="17"/>
        <v>0</v>
      </c>
      <c r="L303" s="2">
        <f t="shared" si="18"/>
        <v>0</v>
      </c>
      <c r="M303" s="147">
        <f t="shared" si="19"/>
        <v>0</v>
      </c>
    </row>
    <row r="304" spans="1:13" x14ac:dyDescent="0.25">
      <c r="A304" s="10"/>
      <c r="B304" s="10"/>
      <c r="C304" s="36" t="s">
        <v>28</v>
      </c>
      <c r="D304" s="10"/>
      <c r="E304" s="10"/>
      <c r="F304" s="11"/>
      <c r="G304" s="2">
        <f t="shared" si="20"/>
        <v>12629417</v>
      </c>
      <c r="H304" s="73"/>
      <c r="I304" s="40"/>
      <c r="J304" s="67"/>
      <c r="K304" s="11">
        <f t="shared" si="17"/>
        <v>0</v>
      </c>
      <c r="L304" s="2">
        <f t="shared" si="18"/>
        <v>0</v>
      </c>
      <c r="M304" s="147">
        <f t="shared" si="19"/>
        <v>0</v>
      </c>
    </row>
    <row r="305" spans="1:13" x14ac:dyDescent="0.25">
      <c r="A305" s="10"/>
      <c r="B305" s="10"/>
      <c r="C305" s="36" t="s">
        <v>28</v>
      </c>
      <c r="D305" s="10"/>
      <c r="E305" s="10"/>
      <c r="F305" s="11"/>
      <c r="G305" s="2">
        <f t="shared" si="20"/>
        <v>12629417</v>
      </c>
      <c r="H305" s="73"/>
      <c r="I305" s="40"/>
      <c r="J305" s="67"/>
      <c r="K305" s="11">
        <f t="shared" si="17"/>
        <v>0</v>
      </c>
      <c r="L305" s="2">
        <f t="shared" si="18"/>
        <v>0</v>
      </c>
      <c r="M305" s="147">
        <f t="shared" si="19"/>
        <v>0</v>
      </c>
    </row>
    <row r="306" spans="1:13" x14ac:dyDescent="0.25">
      <c r="A306" s="10"/>
      <c r="B306" s="10"/>
      <c r="C306" s="36" t="s">
        <v>28</v>
      </c>
      <c r="D306" s="10"/>
      <c r="E306" s="10"/>
      <c r="F306" s="11"/>
      <c r="G306" s="2">
        <f t="shared" si="20"/>
        <v>12629417</v>
      </c>
      <c r="H306" s="73"/>
      <c r="I306" s="40"/>
      <c r="J306" s="67"/>
      <c r="K306" s="11">
        <f t="shared" si="17"/>
        <v>0</v>
      </c>
      <c r="L306" s="2">
        <f t="shared" si="18"/>
        <v>0</v>
      </c>
      <c r="M306" s="147">
        <f t="shared" si="19"/>
        <v>0</v>
      </c>
    </row>
    <row r="307" spans="1:13" x14ac:dyDescent="0.25">
      <c r="A307" s="10"/>
      <c r="B307" s="10"/>
      <c r="C307" s="36" t="s">
        <v>28</v>
      </c>
      <c r="D307" s="10"/>
      <c r="E307" s="10"/>
      <c r="F307" s="11"/>
      <c r="G307" s="2">
        <f t="shared" si="20"/>
        <v>12629417</v>
      </c>
      <c r="H307" s="73"/>
      <c r="I307" s="40"/>
      <c r="J307" s="67"/>
      <c r="K307" s="11">
        <f t="shared" si="17"/>
        <v>0</v>
      </c>
      <c r="L307" s="2">
        <f t="shared" si="18"/>
        <v>0</v>
      </c>
      <c r="M307" s="147">
        <f t="shared" si="19"/>
        <v>0</v>
      </c>
    </row>
    <row r="308" spans="1:13" x14ac:dyDescent="0.25">
      <c r="A308" s="10"/>
      <c r="B308" s="10"/>
      <c r="C308" s="36" t="s">
        <v>28</v>
      </c>
      <c r="D308" s="10"/>
      <c r="E308" s="10"/>
      <c r="F308" s="11"/>
      <c r="G308" s="2">
        <f t="shared" si="20"/>
        <v>12629417</v>
      </c>
      <c r="H308" s="73"/>
      <c r="I308" s="40"/>
      <c r="J308" s="67"/>
      <c r="K308" s="11">
        <f t="shared" si="17"/>
        <v>0</v>
      </c>
      <c r="L308" s="2">
        <f t="shared" si="18"/>
        <v>0</v>
      </c>
      <c r="M308" s="147">
        <f t="shared" si="19"/>
        <v>0</v>
      </c>
    </row>
    <row r="309" spans="1:13" x14ac:dyDescent="0.25">
      <c r="A309" s="10"/>
      <c r="B309" s="10"/>
      <c r="C309" s="36" t="s">
        <v>28</v>
      </c>
      <c r="D309" s="10"/>
      <c r="E309" s="10"/>
      <c r="F309" s="11"/>
      <c r="G309" s="2">
        <f t="shared" si="20"/>
        <v>12629417</v>
      </c>
      <c r="H309" s="73"/>
      <c r="I309" s="40"/>
      <c r="J309" s="67"/>
      <c r="K309" s="11">
        <f t="shared" si="17"/>
        <v>0</v>
      </c>
      <c r="L309" s="2">
        <f t="shared" si="18"/>
        <v>0</v>
      </c>
      <c r="M309" s="147">
        <f t="shared" si="19"/>
        <v>0</v>
      </c>
    </row>
    <row r="310" spans="1:13" x14ac:dyDescent="0.25">
      <c r="A310" s="10"/>
      <c r="B310" s="10"/>
      <c r="C310" s="36" t="s">
        <v>28</v>
      </c>
      <c r="D310" s="10"/>
      <c r="E310" s="10"/>
      <c r="F310" s="11"/>
      <c r="G310" s="2">
        <f t="shared" si="20"/>
        <v>12629417</v>
      </c>
      <c r="H310" s="73"/>
      <c r="I310" s="40"/>
      <c r="J310" s="67"/>
      <c r="K310" s="11">
        <f t="shared" si="17"/>
        <v>0</v>
      </c>
      <c r="L310" s="2">
        <f t="shared" si="18"/>
        <v>0</v>
      </c>
      <c r="M310" s="147">
        <f t="shared" si="19"/>
        <v>0</v>
      </c>
    </row>
    <row r="311" spans="1:13" x14ac:dyDescent="0.25">
      <c r="A311" s="10"/>
      <c r="B311" s="10"/>
      <c r="C311" s="36" t="s">
        <v>28</v>
      </c>
      <c r="D311" s="10"/>
      <c r="E311" s="10"/>
      <c r="F311" s="11"/>
      <c r="G311" s="2">
        <f t="shared" si="20"/>
        <v>12629417</v>
      </c>
      <c r="H311" s="73"/>
      <c r="I311" s="40"/>
      <c r="J311" s="67"/>
      <c r="K311" s="11">
        <f t="shared" si="17"/>
        <v>0</v>
      </c>
      <c r="L311" s="2">
        <f t="shared" si="18"/>
        <v>0</v>
      </c>
      <c r="M311" s="147">
        <f t="shared" si="19"/>
        <v>0</v>
      </c>
    </row>
    <row r="312" spans="1:13" x14ac:dyDescent="0.25">
      <c r="A312" s="10"/>
      <c r="B312" s="10"/>
      <c r="C312" s="36" t="s">
        <v>28</v>
      </c>
      <c r="D312" s="10"/>
      <c r="E312" s="10"/>
      <c r="F312" s="11"/>
      <c r="G312" s="2">
        <f t="shared" si="20"/>
        <v>12629417</v>
      </c>
      <c r="H312" s="73"/>
      <c r="I312" s="40"/>
      <c r="J312" s="67"/>
      <c r="K312" s="11">
        <f t="shared" si="17"/>
        <v>0</v>
      </c>
      <c r="L312" s="2">
        <f t="shared" si="18"/>
        <v>0</v>
      </c>
      <c r="M312" s="147">
        <f t="shared" si="19"/>
        <v>0</v>
      </c>
    </row>
    <row r="313" spans="1:13" x14ac:dyDescent="0.25">
      <c r="A313" s="10"/>
      <c r="B313" s="10"/>
      <c r="C313" s="36" t="s">
        <v>28</v>
      </c>
      <c r="D313" s="10"/>
      <c r="E313" s="10"/>
      <c r="F313" s="11"/>
      <c r="G313" s="2">
        <f t="shared" si="20"/>
        <v>12629417</v>
      </c>
      <c r="H313" s="73"/>
      <c r="I313" s="40"/>
      <c r="J313" s="67"/>
      <c r="K313" s="11">
        <f t="shared" si="17"/>
        <v>0</v>
      </c>
      <c r="L313" s="2">
        <f t="shared" si="18"/>
        <v>0</v>
      </c>
      <c r="M313" s="147">
        <f t="shared" si="19"/>
        <v>0</v>
      </c>
    </row>
    <row r="314" spans="1:13" x14ac:dyDescent="0.25">
      <c r="A314" s="10"/>
      <c r="B314" s="10"/>
      <c r="C314" s="36" t="s">
        <v>28</v>
      </c>
      <c r="D314" s="10"/>
      <c r="E314" s="10"/>
      <c r="F314" s="11"/>
      <c r="G314" s="2">
        <f t="shared" si="20"/>
        <v>12629417</v>
      </c>
      <c r="H314" s="73"/>
      <c r="I314" s="40"/>
      <c r="J314" s="67"/>
      <c r="K314" s="11">
        <f t="shared" si="17"/>
        <v>0</v>
      </c>
      <c r="L314" s="2">
        <f t="shared" si="18"/>
        <v>0</v>
      </c>
      <c r="M314" s="147">
        <f t="shared" si="19"/>
        <v>0</v>
      </c>
    </row>
    <row r="315" spans="1:13" x14ac:dyDescent="0.25">
      <c r="A315" s="10"/>
      <c r="B315" s="10"/>
      <c r="C315" s="36" t="s">
        <v>28</v>
      </c>
      <c r="D315" s="10"/>
      <c r="E315" s="10"/>
      <c r="F315" s="11"/>
      <c r="G315" s="2">
        <f t="shared" si="20"/>
        <v>12629417</v>
      </c>
      <c r="H315" s="73"/>
      <c r="I315" s="40"/>
      <c r="J315" s="67"/>
      <c r="K315" s="11">
        <f t="shared" si="17"/>
        <v>0</v>
      </c>
      <c r="L315" s="2">
        <f t="shared" si="18"/>
        <v>0</v>
      </c>
      <c r="M315" s="147">
        <f t="shared" si="19"/>
        <v>0</v>
      </c>
    </row>
    <row r="316" spans="1:13" x14ac:dyDescent="0.25">
      <c r="A316" s="10"/>
      <c r="B316" s="10"/>
      <c r="C316" s="10"/>
      <c r="D316" s="10"/>
      <c r="E316" s="10"/>
      <c r="F316" s="11"/>
      <c r="G316" s="2">
        <f t="shared" si="20"/>
        <v>12629417</v>
      </c>
      <c r="H316" s="73"/>
      <c r="I316" s="40"/>
      <c r="J316" s="67"/>
      <c r="K316" s="11">
        <f t="shared" si="17"/>
        <v>0</v>
      </c>
      <c r="L316" s="2">
        <f t="shared" si="18"/>
        <v>0</v>
      </c>
      <c r="M316" s="147">
        <f t="shared" si="19"/>
        <v>0</v>
      </c>
    </row>
    <row r="317" spans="1:13" x14ac:dyDescent="0.25">
      <c r="A317" s="10"/>
      <c r="B317" s="10"/>
      <c r="C317" s="10"/>
      <c r="D317" s="10"/>
      <c r="E317" s="10"/>
      <c r="F317" s="11"/>
      <c r="G317" s="2">
        <f t="shared" si="20"/>
        <v>12629417</v>
      </c>
      <c r="H317" s="73"/>
      <c r="I317" s="40"/>
      <c r="J317" s="67"/>
      <c r="K317" s="11">
        <f t="shared" si="17"/>
        <v>0</v>
      </c>
      <c r="L317" s="2">
        <f t="shared" si="18"/>
        <v>0</v>
      </c>
      <c r="M317" s="147">
        <f t="shared" si="19"/>
        <v>0</v>
      </c>
    </row>
    <row r="318" spans="1:13" x14ac:dyDescent="0.25">
      <c r="A318" s="10"/>
      <c r="B318" s="10"/>
      <c r="C318" s="10"/>
      <c r="D318" s="10"/>
      <c r="E318" s="10"/>
      <c r="F318" s="11"/>
      <c r="G318" s="2">
        <f t="shared" si="20"/>
        <v>12629417</v>
      </c>
      <c r="H318" s="73"/>
      <c r="I318" s="40"/>
      <c r="J318" s="67"/>
      <c r="K318" s="11">
        <f t="shared" si="17"/>
        <v>0</v>
      </c>
      <c r="L318" s="2">
        <f t="shared" si="18"/>
        <v>0</v>
      </c>
      <c r="M318" s="147">
        <f t="shared" si="19"/>
        <v>0</v>
      </c>
    </row>
    <row r="319" spans="1:13" x14ac:dyDescent="0.25">
      <c r="A319" s="10"/>
      <c r="B319" s="10"/>
      <c r="C319" s="10"/>
      <c r="D319" s="10"/>
      <c r="E319" s="10"/>
      <c r="F319" s="11"/>
      <c r="G319" s="2">
        <f t="shared" si="20"/>
        <v>12629417</v>
      </c>
      <c r="H319" s="73"/>
      <c r="I319" s="40"/>
      <c r="J319" s="67"/>
      <c r="K319" s="11">
        <f t="shared" si="17"/>
        <v>0</v>
      </c>
      <c r="L319" s="2">
        <f t="shared" si="18"/>
        <v>0</v>
      </c>
      <c r="M319" s="147">
        <f t="shared" si="19"/>
        <v>0</v>
      </c>
    </row>
    <row r="320" spans="1:13" x14ac:dyDescent="0.25">
      <c r="A320" s="10"/>
      <c r="B320" s="10"/>
      <c r="C320" s="10"/>
      <c r="D320" s="10"/>
      <c r="E320" s="10"/>
      <c r="F320" s="11"/>
      <c r="G320" s="2">
        <f t="shared" si="20"/>
        <v>12629417</v>
      </c>
      <c r="H320" s="73"/>
      <c r="I320" s="40"/>
      <c r="J320" s="67"/>
      <c r="K320" s="11">
        <f t="shared" si="17"/>
        <v>0</v>
      </c>
      <c r="L320" s="2">
        <f t="shared" si="18"/>
        <v>0</v>
      </c>
      <c r="M320" s="147">
        <f t="shared" si="19"/>
        <v>0</v>
      </c>
    </row>
    <row r="321" spans="1:13" x14ac:dyDescent="0.25">
      <c r="A321" s="10"/>
      <c r="B321" s="10"/>
      <c r="C321" s="10"/>
      <c r="D321" s="10"/>
      <c r="E321" s="10"/>
      <c r="F321" s="11"/>
      <c r="G321" s="2">
        <f t="shared" si="20"/>
        <v>12629417</v>
      </c>
      <c r="H321" s="73"/>
      <c r="I321" s="40"/>
      <c r="J321" s="67"/>
      <c r="K321" s="11">
        <f t="shared" si="17"/>
        <v>0</v>
      </c>
      <c r="L321" s="2">
        <f t="shared" si="18"/>
        <v>0</v>
      </c>
      <c r="M321" s="147">
        <f t="shared" si="19"/>
        <v>0</v>
      </c>
    </row>
    <row r="322" spans="1:13" x14ac:dyDescent="0.25">
      <c r="A322" s="10"/>
      <c r="B322" s="10"/>
      <c r="C322" s="10"/>
      <c r="D322" s="10"/>
      <c r="E322" s="10"/>
      <c r="F322" s="11"/>
      <c r="G322" s="2">
        <f t="shared" si="20"/>
        <v>12629417</v>
      </c>
      <c r="H322" s="73"/>
      <c r="I322" s="40"/>
      <c r="J322" s="67"/>
      <c r="K322" s="11">
        <f t="shared" si="17"/>
        <v>0</v>
      </c>
      <c r="L322" s="2">
        <f t="shared" si="18"/>
        <v>0</v>
      </c>
      <c r="M322" s="147">
        <f t="shared" si="19"/>
        <v>0</v>
      </c>
    </row>
    <row r="323" spans="1:13" x14ac:dyDescent="0.25">
      <c r="A323" s="10"/>
      <c r="B323" s="10"/>
      <c r="C323" s="10"/>
      <c r="D323" s="10"/>
      <c r="E323" s="10"/>
      <c r="F323" s="11"/>
      <c r="G323" s="95">
        <f t="shared" si="20"/>
        <v>12629417</v>
      </c>
      <c r="H323" s="73"/>
      <c r="I323" s="40"/>
      <c r="J323" s="67"/>
      <c r="K323" s="11">
        <f t="shared" si="17"/>
        <v>0</v>
      </c>
      <c r="L323" s="2">
        <f t="shared" si="18"/>
        <v>0</v>
      </c>
      <c r="M323" s="147">
        <f t="shared" si="19"/>
        <v>0</v>
      </c>
    </row>
    <row r="324" spans="1:13" x14ac:dyDescent="0.25">
      <c r="G324" s="98"/>
    </row>
  </sheetData>
  <dataValidations count="1">
    <dataValidation type="list" allowBlank="1" showInputMessage="1" showErrorMessage="1" sqref="C5:C323" xr:uid="{B3E2F492-51EE-422F-BB1D-3C233E5952EB}">
      <formula1>OPERACION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TOTALES</vt:lpstr>
      <vt:lpstr>04143192117</vt:lpstr>
      <vt:lpstr>04242099286</vt:lpstr>
      <vt:lpstr>Hoja1</vt:lpstr>
      <vt:lpstr>04143182190</vt:lpstr>
      <vt:lpstr>04242061519</vt:lpstr>
      <vt:lpstr>04241083350</vt:lpstr>
      <vt:lpstr>04241815693</vt:lpstr>
      <vt:lpstr>04128128014</vt:lpstr>
      <vt:lpstr>04128124511</vt:lpstr>
      <vt:lpstr>04241102899</vt:lpstr>
      <vt:lpstr>04128113024</vt:lpstr>
      <vt:lpstr>04242099312</vt:lpstr>
      <vt:lpstr>Hoja2</vt:lpstr>
      <vt:lpstr>OPERACION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BOVEDA-P</cp:lastModifiedBy>
  <cp:lastPrinted>2019-06-28T11:23:04Z</cp:lastPrinted>
  <dcterms:created xsi:type="dcterms:W3CDTF">2018-02-10T14:01:51Z</dcterms:created>
  <dcterms:modified xsi:type="dcterms:W3CDTF">2020-10-04T13:50:47Z</dcterms:modified>
</cp:coreProperties>
</file>