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 activeTab="1"/>
  </bookViews>
  <sheets>
    <sheet name="PEDIDO" sheetId="1" r:id="rId1"/>
    <sheet name="ANALIS" sheetId="2" r:id="rId2"/>
    <sheet name="CUADRO FINAL" sheetId="3" r:id="rId3"/>
  </sheets>
  <calcPr calcId="144525"/>
</workbook>
</file>

<file path=xl/calcChain.xml><?xml version="1.0" encoding="utf-8"?>
<calcChain xmlns="http://schemas.openxmlformats.org/spreadsheetml/2006/main">
  <c r="N15" i="3" l="1"/>
  <c r="M15" i="3"/>
  <c r="E74" i="2"/>
  <c r="E73" i="2"/>
  <c r="E72" i="2" l="1"/>
  <c r="E71" i="2"/>
  <c r="J7" i="3" l="1"/>
  <c r="K8" i="3"/>
  <c r="J6" i="3"/>
  <c r="E60" i="2" l="1"/>
  <c r="E59" i="2"/>
  <c r="L14" i="3"/>
  <c r="N14" i="3" s="1"/>
  <c r="L13" i="3"/>
  <c r="N13" i="3" s="1"/>
  <c r="E61" i="2" l="1"/>
  <c r="E50" i="2"/>
  <c r="E49" i="2"/>
  <c r="E51" i="2" l="1"/>
  <c r="E41" i="2"/>
  <c r="E40" i="2"/>
  <c r="M13" i="3"/>
  <c r="M14" i="3"/>
  <c r="E42" i="2" l="1"/>
  <c r="K7" i="3"/>
  <c r="K6" i="3"/>
  <c r="E26" i="2" l="1"/>
  <c r="E25" i="2"/>
  <c r="E27" i="2" l="1"/>
  <c r="E10" i="2"/>
  <c r="E9" i="2"/>
  <c r="E11" i="2" s="1"/>
</calcChain>
</file>

<file path=xl/comments1.xml><?xml version="1.0" encoding="utf-8"?>
<comments xmlns="http://schemas.openxmlformats.org/spreadsheetml/2006/main">
  <authors>
    <author>Tesoreria-12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 xml:space="preserve">CON ESTE  CORTE SE CANCELA LA TOTALIDAD  POR NOTA DE ENTREGA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<sst xmlns="http://schemas.openxmlformats.org/spreadsheetml/2006/main" count="99" uniqueCount="46">
  <si>
    <t xml:space="preserve">PEDIDO  ACONSIGNACION </t>
  </si>
  <si>
    <t xml:space="preserve">DISTRIBUIDORA  ARTIGAS  L &amp; D  2018 C.A </t>
  </si>
  <si>
    <t>CAFÉ  500 GR LA PROTECTORA</t>
  </si>
  <si>
    <t>CAFÉ  200  GR LA PROTECTORA</t>
  </si>
  <si>
    <t>AUTOMERCADO EXPRES 2707</t>
  </si>
  <si>
    <t xml:space="preserve">LA PROTECTORA </t>
  </si>
  <si>
    <t xml:space="preserve">PRECIO POR UNIDAD </t>
  </si>
  <si>
    <t xml:space="preserve">VENTAS POR UNIDAD </t>
  </si>
  <si>
    <t xml:space="preserve">TOTAL </t>
  </si>
  <si>
    <t xml:space="preserve">TOTAL A PAGAR </t>
  </si>
  <si>
    <t>CAFÉ  500   GR LA PROTECTORA</t>
  </si>
  <si>
    <t>ANALISIS DE VENTAS  DEL 15 DE   MARZO AL 12  DE ABRIL 2022</t>
  </si>
  <si>
    <t>NOTA</t>
  </si>
  <si>
    <t>FALLA SISTEMA</t>
  </si>
  <si>
    <t xml:space="preserve">  20 DE ABRIL DE  2022</t>
  </si>
  <si>
    <t xml:space="preserve">NUMEROS DE NOTAS </t>
  </si>
  <si>
    <t>total uni</t>
  </si>
  <si>
    <t>BUTO</t>
  </si>
  <si>
    <t xml:space="preserve">FECHAS DE CORTES </t>
  </si>
  <si>
    <t>bulto</t>
  </si>
  <si>
    <t>HB-0162</t>
  </si>
  <si>
    <t>HB-0260</t>
  </si>
  <si>
    <t>5 DE MAYO 2022</t>
  </si>
  <si>
    <t xml:space="preserve">30  BULTOS </t>
  </si>
  <si>
    <t xml:space="preserve">40 BULTOS </t>
  </si>
  <si>
    <t>HB 332</t>
  </si>
  <si>
    <t>ANALISIS DE VENTAS  DEL 13 DEABRIL  AL 03 DE MAYO DE 2022</t>
  </si>
  <si>
    <t>ANALISIS DE VENTAS  DESDE EL 4  AL 24  DE DE MAYO DE 2022</t>
  </si>
  <si>
    <t>ANALISIS DE VENTAS  DESDE EL 25 DE MAYO AL 8 DE JUNIO  2022</t>
  </si>
  <si>
    <t>HB390</t>
  </si>
  <si>
    <t>HB0515</t>
  </si>
  <si>
    <t>ANALISIS DE VENTAS  DESDE EL, 9  DE JUNIO  AL  7  DE JULIO   2022</t>
  </si>
  <si>
    <t>pendiente</t>
  </si>
  <si>
    <t>CAFÉ  200 GR LA PROTECTORA</t>
  </si>
  <si>
    <t>CAFÉ  250  GR LA PROTECTORA</t>
  </si>
  <si>
    <t xml:space="preserve">20 BULTOS </t>
  </si>
  <si>
    <t>HB0039</t>
  </si>
  <si>
    <t>AUTO</t>
  </si>
  <si>
    <t>EXQ</t>
  </si>
  <si>
    <t>MOD</t>
  </si>
  <si>
    <t>TOTAL</t>
  </si>
  <si>
    <t>ANALISIS DE VENTAS  DESDE EL, 8   AL 26  DE JULIO   2022</t>
  </si>
  <si>
    <t>VENTAS DESDES  EL 8   26  DE JULIO  2022</t>
  </si>
  <si>
    <t>pagado</t>
  </si>
  <si>
    <t>total paga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</si>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</sst>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Algerian"/>
      <family val="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i/>
      <sz val="10"/>
      <color theme="1"/>
      <name val="Algerian"/>
      <family val="5"/>
    </font>
    <font>
      <b/>
      <sz val="12"/>
      <color theme="1"/>
      <name val="Algerian"/>
      <family val="5"/>
    </font>
    <font>
      <b/>
      <i/>
      <sz val="11"/>
      <color theme="1"/>
      <name val="Algerian"/>
      <family val="5"/>
    </font>
    <font>
      <sz val="11"/>
      <color theme="1"/>
      <name val="Aharoni"/>
      <charset val="177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Berlin Sans FB Dem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/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4" fillId="3" borderId="1" xfId="0" applyFont="1" applyFill="1" applyBorder="1"/>
    <xf numFmtId="0" fontId="1" fillId="5" borderId="0" xfId="0" applyFont="1" applyFill="1" applyBorder="1"/>
    <xf numFmtId="0" fontId="0" fillId="5" borderId="0" xfId="0" applyFill="1" applyAlignment="1">
      <alignment horizontal="center"/>
    </xf>
    <xf numFmtId="0" fontId="2" fillId="6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7" fontId="7" fillId="0" borderId="0" xfId="0" applyNumberFormat="1" applyFont="1"/>
    <xf numFmtId="0" fontId="7" fillId="0" borderId="0" xfId="0" applyFont="1"/>
    <xf numFmtId="0" fontId="2" fillId="0" borderId="0" xfId="0" applyFont="1"/>
    <xf numFmtId="0" fontId="0" fillId="2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16" fontId="8" fillId="2" borderId="13" xfId="0" applyNumberFormat="1" applyFont="1" applyFill="1" applyBorder="1" applyAlignment="1">
      <alignment horizontal="center"/>
    </xf>
    <xf numFmtId="16" fontId="8" fillId="2" borderId="6" xfId="0" applyNumberFormat="1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8" fillId="6" borderId="1" xfId="0" applyNumberFormat="1" applyFont="1" applyFill="1" applyBorder="1" applyAlignment="1">
      <alignment horizontal="center"/>
    </xf>
    <xf numFmtId="0" fontId="8" fillId="6" borderId="1" xfId="0" applyNumberFormat="1" applyFont="1" applyFill="1" applyBorder="1"/>
    <xf numFmtId="0" fontId="0" fillId="7" borderId="1" xfId="0" applyFill="1" applyBorder="1"/>
    <xf numFmtId="0" fontId="9" fillId="8" borderId="2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" fontId="2" fillId="2" borderId="3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3" borderId="15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18" xfId="0" applyBorder="1"/>
    <xf numFmtId="0" fontId="0" fillId="0" borderId="19" xfId="0" applyBorder="1"/>
    <xf numFmtId="0" fontId="14" fillId="11" borderId="6" xfId="0" applyFont="1" applyFill="1" applyBorder="1" applyAlignment="1"/>
    <xf numFmtId="0" fontId="14" fillId="11" borderId="7" xfId="0" applyFont="1" applyFill="1" applyBorder="1" applyAlignment="1"/>
    <xf numFmtId="0" fontId="14" fillId="11" borderId="8" xfId="0" applyFont="1" applyFill="1" applyBorder="1" applyAlignment="1">
      <alignment wrapText="1"/>
    </xf>
    <xf numFmtId="0" fontId="15" fillId="11" borderId="8" xfId="0" applyFont="1" applyFill="1" applyBorder="1"/>
    <xf numFmtId="16" fontId="2" fillId="0" borderId="0" xfId="0" applyNumberFormat="1" applyFont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14" fillId="13" borderId="6" xfId="0" applyFont="1" applyFill="1" applyBorder="1" applyAlignment="1"/>
    <xf numFmtId="0" fontId="14" fillId="13" borderId="7" xfId="0" applyFont="1" applyFill="1" applyBorder="1" applyAlignment="1"/>
    <xf numFmtId="0" fontId="14" fillId="13" borderId="8" xfId="0" applyFont="1" applyFill="1" applyBorder="1" applyAlignment="1">
      <alignment wrapText="1"/>
    </xf>
    <xf numFmtId="0" fontId="15" fillId="13" borderId="8" xfId="0" applyFont="1" applyFill="1" applyBorder="1"/>
    <xf numFmtId="0" fontId="0" fillId="0" borderId="1" xfId="0" applyBorder="1"/>
    <xf numFmtId="0" fontId="2" fillId="0" borderId="1" xfId="0" applyFont="1" applyBorder="1"/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2" borderId="1" xfId="0" applyFill="1" applyBorder="1"/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6" fillId="14" borderId="15" xfId="0" applyFont="1" applyFill="1" applyBorder="1" applyAlignment="1">
      <alignment horizontal="center" wrapText="1"/>
    </xf>
    <xf numFmtId="0" fontId="16" fillId="14" borderId="16" xfId="0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wrapText="1"/>
    </xf>
    <xf numFmtId="0" fontId="11" fillId="12" borderId="15" xfId="0" applyFont="1" applyFill="1" applyBorder="1" applyAlignment="1">
      <alignment horizontal="center" wrapText="1"/>
    </xf>
    <xf numFmtId="0" fontId="11" fillId="12" borderId="16" xfId="0" applyFont="1" applyFill="1" applyBorder="1" applyAlignment="1">
      <alignment horizontal="center" wrapText="1"/>
    </xf>
    <xf numFmtId="0" fontId="11" fillId="12" borderId="1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12</xdr:row>
      <xdr:rowOff>1</xdr:rowOff>
    </xdr:from>
    <xdr:to>
      <xdr:col>4</xdr:col>
      <xdr:colOff>342900</xdr:colOff>
      <xdr:row>14</xdr:row>
      <xdr:rowOff>171451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2152651"/>
          <a:ext cx="25527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228600</xdr:rowOff>
    </xdr:from>
    <xdr:to>
      <xdr:col>3</xdr:col>
      <xdr:colOff>323850</xdr:colOff>
      <xdr:row>1</xdr:row>
      <xdr:rowOff>564515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28600"/>
          <a:ext cx="2990850" cy="669290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14</xdr:row>
      <xdr:rowOff>85725</xdr:rowOff>
    </xdr:from>
    <xdr:ext cx="2990850" cy="669290"/>
    <xdr:pic>
      <xdr:nvPicPr>
        <xdr:cNvPr id="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276600"/>
          <a:ext cx="2990850" cy="669290"/>
        </a:xfrm>
        <a:prstGeom prst="rect">
          <a:avLst/>
        </a:prstGeom>
      </xdr:spPr>
    </xdr:pic>
    <xdr:clientData/>
  </xdr:oneCellAnchor>
  <xdr:oneCellAnchor>
    <xdr:from>
      <xdr:col>1</xdr:col>
      <xdr:colOff>838200</xdr:colOff>
      <xdr:row>63</xdr:row>
      <xdr:rowOff>19051</xdr:rowOff>
    </xdr:from>
    <xdr:ext cx="3600450" cy="564514"/>
    <xdr:pic>
      <xdr:nvPicPr>
        <xdr:cNvPr id="5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13430251"/>
          <a:ext cx="3600450" cy="5645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4"/>
  <sheetViews>
    <sheetView topLeftCell="A10" workbookViewId="0">
      <selection activeCell="B39" sqref="B39"/>
    </sheetView>
  </sheetViews>
  <sheetFormatPr baseColWidth="10" defaultRowHeight="15" x14ac:dyDescent="0.25"/>
  <cols>
    <col min="2" max="2" width="31.140625" customWidth="1"/>
    <col min="3" max="3" width="9" customWidth="1"/>
    <col min="4" max="4" width="9.28515625" customWidth="1"/>
    <col min="5" max="5" width="8.5703125" customWidth="1"/>
    <col min="6" max="6" width="9" customWidth="1"/>
    <col min="7" max="7" width="8.5703125" customWidth="1"/>
  </cols>
  <sheetData>
    <row r="4" spans="2:5" ht="15.75" thickBot="1" x14ac:dyDescent="0.3">
      <c r="B4" s="7" t="s">
        <v>22</v>
      </c>
      <c r="D4" s="53"/>
    </row>
    <row r="5" spans="2:5" ht="16.5" thickBot="1" x14ac:dyDescent="0.3">
      <c r="B5" s="79" t="s">
        <v>0</v>
      </c>
      <c r="C5" s="80"/>
      <c r="D5" s="54"/>
    </row>
    <row r="6" spans="2:5" ht="15.75" hidden="1" x14ac:dyDescent="0.25">
      <c r="B6" s="2"/>
      <c r="C6" s="2"/>
      <c r="D6" s="51"/>
    </row>
    <row r="7" spans="2:5" ht="15.75" x14ac:dyDescent="0.25">
      <c r="B7" s="3" t="s">
        <v>1</v>
      </c>
      <c r="C7" s="52"/>
      <c r="D7" s="51"/>
      <c r="E7" s="1"/>
    </row>
    <row r="8" spans="2:5" hidden="1" x14ac:dyDescent="0.25">
      <c r="B8" s="1"/>
      <c r="C8" s="1"/>
      <c r="D8" s="1"/>
      <c r="E8" s="1"/>
    </row>
    <row r="9" spans="2:5" ht="31.5" x14ac:dyDescent="0.25">
      <c r="B9" s="4" t="s">
        <v>5</v>
      </c>
      <c r="C9" s="5" t="s">
        <v>4</v>
      </c>
    </row>
    <row r="10" spans="2:5" x14ac:dyDescent="0.25">
      <c r="B10" s="6" t="s">
        <v>2</v>
      </c>
      <c r="C10" s="6" t="s">
        <v>23</v>
      </c>
    </row>
    <row r="11" spans="2:5" x14ac:dyDescent="0.25">
      <c r="B11" s="6" t="s">
        <v>3</v>
      </c>
      <c r="C11" s="6" t="s">
        <v>24</v>
      </c>
    </row>
    <row r="15" spans="2:5" ht="15.75" thickBot="1" x14ac:dyDescent="0.3">
      <c r="B15" s="64">
        <v>44754</v>
      </c>
    </row>
    <row r="16" spans="2:5" ht="16.5" thickBot="1" x14ac:dyDescent="0.3">
      <c r="B16" s="79" t="s">
        <v>0</v>
      </c>
      <c r="C16" s="80"/>
    </row>
    <row r="17" spans="2:6" ht="15.75" x14ac:dyDescent="0.25">
      <c r="B17" s="3" t="s">
        <v>1</v>
      </c>
      <c r="C17" s="52"/>
    </row>
    <row r="18" spans="2:6" ht="31.5" x14ac:dyDescent="0.25">
      <c r="B18" s="4" t="s">
        <v>5</v>
      </c>
      <c r="C18" s="5" t="s">
        <v>4</v>
      </c>
    </row>
    <row r="19" spans="2:6" x14ac:dyDescent="0.25">
      <c r="B19" s="6" t="s">
        <v>33</v>
      </c>
      <c r="C19" s="6" t="s">
        <v>23</v>
      </c>
    </row>
    <row r="20" spans="2:6" x14ac:dyDescent="0.25">
      <c r="B20" s="6" t="s">
        <v>34</v>
      </c>
      <c r="C20" s="6" t="s">
        <v>35</v>
      </c>
    </row>
    <row r="23" spans="2:6" x14ac:dyDescent="0.25">
      <c r="B23" s="71" t="s">
        <v>42</v>
      </c>
      <c r="C23" s="71"/>
      <c r="D23" s="26"/>
    </row>
    <row r="24" spans="2:6" ht="15.75" x14ac:dyDescent="0.25">
      <c r="B24" s="3" t="s">
        <v>1</v>
      </c>
      <c r="C24" s="52"/>
    </row>
    <row r="25" spans="2:6" ht="15.75" x14ac:dyDescent="0.25">
      <c r="B25" s="4" t="s">
        <v>5</v>
      </c>
      <c r="C25" s="5" t="s">
        <v>37</v>
      </c>
      <c r="D25" s="6" t="s">
        <v>38</v>
      </c>
      <c r="E25" s="6" t="s">
        <v>39</v>
      </c>
      <c r="F25" s="6" t="s">
        <v>40</v>
      </c>
    </row>
    <row r="26" spans="2:6" x14ac:dyDescent="0.25">
      <c r="B26" s="6" t="s">
        <v>33</v>
      </c>
      <c r="C26" s="6"/>
      <c r="D26" s="70"/>
      <c r="E26" s="70"/>
      <c r="F26" s="70"/>
    </row>
    <row r="27" spans="2:6" x14ac:dyDescent="0.25">
      <c r="B27" s="6" t="s">
        <v>34</v>
      </c>
      <c r="C27" s="6"/>
      <c r="D27" s="70"/>
      <c r="E27" s="70"/>
      <c r="F27" s="70"/>
    </row>
    <row r="34" ht="32.25" customHeight="1" x14ac:dyDescent="0.25"/>
  </sheetData>
  <mergeCells count="2">
    <mergeCell ref="B5:C5"/>
    <mergeCell ref="B16:C16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abSelected="1" topLeftCell="A59" workbookViewId="0">
      <selection activeCell="G87" sqref="F87:G87"/>
    </sheetView>
  </sheetViews>
  <sheetFormatPr baseColWidth="10" defaultRowHeight="15" x14ac:dyDescent="0.25"/>
  <cols>
    <col min="1" max="1" width="7.7109375" customWidth="1"/>
    <col min="2" max="2" width="33.42578125" customWidth="1"/>
    <col min="3" max="3" width="13.42578125" customWidth="1"/>
    <col min="4" max="4" width="15.140625" customWidth="1"/>
    <col min="5" max="6" width="11.42578125" customWidth="1"/>
  </cols>
  <sheetData>
    <row r="1" spans="2:5" ht="26.25" customHeight="1" x14ac:dyDescent="0.25"/>
    <row r="2" spans="2:5" ht="45" customHeight="1" thickBot="1" x14ac:dyDescent="0.3"/>
    <row r="3" spans="2:5" ht="15.75" thickBot="1" x14ac:dyDescent="0.3">
      <c r="B3" s="12" t="s">
        <v>11</v>
      </c>
      <c r="C3" s="13"/>
      <c r="D3" s="14"/>
    </row>
    <row r="4" spans="2:5" ht="17.25" customHeight="1" x14ac:dyDescent="0.25">
      <c r="B4" s="87" t="s">
        <v>0</v>
      </c>
      <c r="C4" s="87"/>
      <c r="D4" s="87"/>
    </row>
    <row r="5" spans="2:5" ht="0.75" hidden="1" customHeight="1" x14ac:dyDescent="0.25">
      <c r="B5" s="2"/>
      <c r="C5" s="2"/>
      <c r="D5" s="2"/>
    </row>
    <row r="6" spans="2:5" ht="19.5" x14ac:dyDescent="0.3">
      <c r="B6" s="15" t="s">
        <v>1</v>
      </c>
      <c r="C6" s="15"/>
      <c r="D6" s="16"/>
    </row>
    <row r="7" spans="2:5" ht="6" customHeight="1" x14ac:dyDescent="0.25">
      <c r="B7" s="1"/>
      <c r="C7" s="1"/>
      <c r="D7" s="1"/>
    </row>
    <row r="8" spans="2:5" ht="31.5" x14ac:dyDescent="0.25">
      <c r="B8" s="4" t="s">
        <v>5</v>
      </c>
      <c r="C8" s="5" t="s">
        <v>6</v>
      </c>
      <c r="D8" s="8" t="s">
        <v>7</v>
      </c>
      <c r="E8" s="9" t="s">
        <v>8</v>
      </c>
    </row>
    <row r="9" spans="2:5" x14ac:dyDescent="0.25">
      <c r="B9" s="6" t="s">
        <v>3</v>
      </c>
      <c r="C9" s="6">
        <v>0.97</v>
      </c>
      <c r="D9" s="6">
        <v>800</v>
      </c>
      <c r="E9" s="6">
        <f>+C9*D9</f>
        <v>776</v>
      </c>
    </row>
    <row r="10" spans="2:5" x14ac:dyDescent="0.25">
      <c r="B10" s="6" t="s">
        <v>10</v>
      </c>
      <c r="C10" s="6">
        <v>2.4249999999999998</v>
      </c>
      <c r="D10" s="6">
        <v>300</v>
      </c>
      <c r="E10" s="6">
        <f>+C10*D10</f>
        <v>727.5</v>
      </c>
    </row>
    <row r="11" spans="2:5" x14ac:dyDescent="0.25">
      <c r="D11" s="10" t="s">
        <v>9</v>
      </c>
      <c r="E11" s="11">
        <f>SUM(E9:E10)</f>
        <v>1503.5</v>
      </c>
    </row>
    <row r="12" spans="2:5" x14ac:dyDescent="0.25">
      <c r="E12" s="17" t="s">
        <v>12</v>
      </c>
    </row>
    <row r="13" spans="2:5" x14ac:dyDescent="0.25">
      <c r="D13" s="18" t="s">
        <v>13</v>
      </c>
    </row>
    <row r="19" spans="2:5" ht="15.75" thickBot="1" x14ac:dyDescent="0.3"/>
    <row r="20" spans="2:5" ht="15.75" thickBot="1" x14ac:dyDescent="0.3">
      <c r="B20" s="88" t="s">
        <v>26</v>
      </c>
      <c r="C20" s="89"/>
      <c r="D20" s="90"/>
    </row>
    <row r="21" spans="2:5" ht="15.75" x14ac:dyDescent="0.25">
      <c r="B21" s="87" t="s">
        <v>0</v>
      </c>
      <c r="C21" s="87"/>
      <c r="D21" s="87"/>
    </row>
    <row r="22" spans="2:5" ht="19.5" x14ac:dyDescent="0.3">
      <c r="B22" s="91" t="s">
        <v>1</v>
      </c>
      <c r="C22" s="92"/>
      <c r="D22" s="92"/>
    </row>
    <row r="23" spans="2:5" ht="9" customHeight="1" x14ac:dyDescent="0.25">
      <c r="B23" s="1"/>
      <c r="C23" s="1"/>
      <c r="D23" s="1"/>
    </row>
    <row r="24" spans="2:5" ht="31.5" x14ac:dyDescent="0.25">
      <c r="B24" s="4" t="s">
        <v>5</v>
      </c>
      <c r="C24" s="5" t="s">
        <v>6</v>
      </c>
      <c r="D24" s="8" t="s">
        <v>7</v>
      </c>
      <c r="E24" s="9" t="s">
        <v>8</v>
      </c>
    </row>
    <row r="25" spans="2:5" x14ac:dyDescent="0.25">
      <c r="B25" s="6" t="s">
        <v>3</v>
      </c>
      <c r="C25" s="6">
        <v>1.1599999999999999</v>
      </c>
      <c r="D25" s="6">
        <v>476</v>
      </c>
      <c r="E25" s="6">
        <f>+C25*D25</f>
        <v>552.16</v>
      </c>
    </row>
    <row r="26" spans="2:5" ht="15.75" thickBot="1" x14ac:dyDescent="0.3">
      <c r="B26" s="6" t="s">
        <v>10</v>
      </c>
      <c r="C26" s="6">
        <v>2.9</v>
      </c>
      <c r="D26" s="21">
        <v>181</v>
      </c>
      <c r="E26" s="21">
        <f>+C26*D26</f>
        <v>524.9</v>
      </c>
    </row>
    <row r="27" spans="2:5" ht="15.75" thickBot="1" x14ac:dyDescent="0.3">
      <c r="D27" s="23" t="s">
        <v>9</v>
      </c>
      <c r="E27" s="22">
        <f>SUM(E25:E26)</f>
        <v>1077.06</v>
      </c>
    </row>
    <row r="28" spans="2:5" x14ac:dyDescent="0.25">
      <c r="E28" s="20"/>
    </row>
    <row r="29" spans="2:5" x14ac:dyDescent="0.25">
      <c r="D29" s="19"/>
    </row>
    <row r="34" spans="2:5" ht="15.75" thickBot="1" x14ac:dyDescent="0.3"/>
    <row r="35" spans="2:5" ht="15.75" thickBot="1" x14ac:dyDescent="0.3">
      <c r="B35" s="93" t="s">
        <v>27</v>
      </c>
      <c r="C35" s="94"/>
      <c r="D35" s="95"/>
    </row>
    <row r="36" spans="2:5" ht="15.75" x14ac:dyDescent="0.25">
      <c r="B36" s="101" t="s">
        <v>0</v>
      </c>
      <c r="C36" s="101"/>
      <c r="D36" s="101"/>
    </row>
    <row r="37" spans="2:5" ht="17.25" x14ac:dyDescent="0.3">
      <c r="B37" s="102" t="s">
        <v>1</v>
      </c>
      <c r="C37" s="103"/>
      <c r="D37" s="103"/>
    </row>
    <row r="38" spans="2:5" x14ac:dyDescent="0.25">
      <c r="B38" s="1"/>
      <c r="C38" s="1"/>
      <c r="D38" s="1"/>
    </row>
    <row r="39" spans="2:5" ht="31.5" x14ac:dyDescent="0.25">
      <c r="B39" s="4" t="s">
        <v>5</v>
      </c>
      <c r="C39" s="5" t="s">
        <v>6</v>
      </c>
      <c r="D39" s="8" t="s">
        <v>7</v>
      </c>
      <c r="E39" s="9" t="s">
        <v>8</v>
      </c>
    </row>
    <row r="40" spans="2:5" x14ac:dyDescent="0.25">
      <c r="B40" s="6" t="s">
        <v>3</v>
      </c>
      <c r="C40" s="6">
        <v>1.4</v>
      </c>
      <c r="D40" s="6">
        <v>924</v>
      </c>
      <c r="E40" s="6">
        <f>+C40*D40</f>
        <v>1293.5999999999999</v>
      </c>
    </row>
    <row r="41" spans="2:5" ht="15.75" thickBot="1" x14ac:dyDescent="0.3">
      <c r="B41" s="6" t="s">
        <v>10</v>
      </c>
      <c r="C41" s="6">
        <v>3.5</v>
      </c>
      <c r="D41" s="21">
        <v>217</v>
      </c>
      <c r="E41" s="21">
        <f>+C41*D41</f>
        <v>759.5</v>
      </c>
    </row>
    <row r="42" spans="2:5" ht="15.75" thickBot="1" x14ac:dyDescent="0.3">
      <c r="D42" s="23" t="s">
        <v>9</v>
      </c>
      <c r="E42" s="22">
        <f>SUM(E40:E41)</f>
        <v>2053.1</v>
      </c>
    </row>
    <row r="43" spans="2:5" x14ac:dyDescent="0.25">
      <c r="E43" s="20"/>
    </row>
    <row r="44" spans="2:5" x14ac:dyDescent="0.25">
      <c r="D44" s="19"/>
    </row>
    <row r="46" spans="2:5" ht="15.75" thickBot="1" x14ac:dyDescent="0.3"/>
    <row r="47" spans="2:5" ht="15.75" thickBot="1" x14ac:dyDescent="0.3">
      <c r="B47" s="96" t="s">
        <v>28</v>
      </c>
      <c r="C47" s="97"/>
      <c r="D47" s="98"/>
    </row>
    <row r="48" spans="2:5" ht="17.25" x14ac:dyDescent="0.3">
      <c r="B48" s="99" t="s">
        <v>1</v>
      </c>
      <c r="C48" s="100"/>
      <c r="D48" s="100"/>
      <c r="E48" s="9" t="s">
        <v>8</v>
      </c>
    </row>
    <row r="49" spans="1:10" x14ac:dyDescent="0.25">
      <c r="B49" s="6" t="s">
        <v>3</v>
      </c>
      <c r="C49" s="6">
        <v>1.8</v>
      </c>
      <c r="D49" s="6">
        <v>338</v>
      </c>
      <c r="E49" s="6">
        <f>+C49*D49</f>
        <v>608.4</v>
      </c>
    </row>
    <row r="50" spans="1:10" ht="15.75" thickBot="1" x14ac:dyDescent="0.3">
      <c r="B50" s="6" t="s">
        <v>10</v>
      </c>
      <c r="C50" s="6">
        <v>4.5</v>
      </c>
      <c r="D50" s="21">
        <v>102</v>
      </c>
      <c r="E50" s="21">
        <f>+C50*D50</f>
        <v>459</v>
      </c>
    </row>
    <row r="51" spans="1:10" ht="15.75" thickBot="1" x14ac:dyDescent="0.3">
      <c r="D51" s="23" t="s">
        <v>9</v>
      </c>
      <c r="E51" s="22">
        <f>SUM(E49:E50)</f>
        <v>1067.4000000000001</v>
      </c>
    </row>
    <row r="52" spans="1:10" x14ac:dyDescent="0.25">
      <c r="E52" s="20"/>
    </row>
    <row r="53" spans="1:10" x14ac:dyDescent="0.25">
      <c r="D53" s="19"/>
    </row>
    <row r="55" spans="1:10" ht="15.75" thickBot="1" x14ac:dyDescent="0.3"/>
    <row r="56" spans="1:10" ht="33.75" customHeight="1" thickBot="1" x14ac:dyDescent="0.3">
      <c r="B56" s="60" t="s">
        <v>31</v>
      </c>
      <c r="C56" s="61"/>
      <c r="D56" s="62"/>
      <c r="E56" s="63"/>
      <c r="H56" s="26"/>
      <c r="J56" s="59"/>
    </row>
    <row r="58" spans="1:10" ht="17.25" x14ac:dyDescent="0.3">
      <c r="B58" s="84" t="s">
        <v>1</v>
      </c>
      <c r="C58" s="85"/>
      <c r="D58" s="86"/>
      <c r="E58" s="9" t="s">
        <v>8</v>
      </c>
    </row>
    <row r="59" spans="1:10" x14ac:dyDescent="0.25">
      <c r="B59" s="6" t="s">
        <v>3</v>
      </c>
      <c r="C59" s="6">
        <v>1.8</v>
      </c>
      <c r="D59" s="6">
        <v>476</v>
      </c>
      <c r="E59" s="6">
        <f>+C59*D59</f>
        <v>856.80000000000007</v>
      </c>
    </row>
    <row r="60" spans="1:10" ht="15.75" thickBot="1" x14ac:dyDescent="0.3">
      <c r="B60" s="6" t="s">
        <v>10</v>
      </c>
      <c r="C60" s="6">
        <v>4.5</v>
      </c>
      <c r="D60" s="21">
        <v>157</v>
      </c>
      <c r="E60" s="21">
        <f>+C60*D60</f>
        <v>706.5</v>
      </c>
    </row>
    <row r="61" spans="1:10" ht="15.75" thickBot="1" x14ac:dyDescent="0.3">
      <c r="D61" s="23" t="s">
        <v>9</v>
      </c>
      <c r="E61" s="22">
        <f>SUM(E59:E60)</f>
        <v>1563.3000000000002</v>
      </c>
    </row>
    <row r="62" spans="1:10" x14ac:dyDescent="0.25">
      <c r="E62" s="20"/>
    </row>
    <row r="63" spans="1:10" x14ac:dyDescent="0.25">
      <c r="A63" t="s">
        <v>45</v>
      </c>
      <c r="D63" s="19"/>
    </row>
    <row r="64" spans="1:10" x14ac:dyDescent="0.25">
      <c r="H64" s="58"/>
    </row>
    <row r="67" spans="1:8" ht="15.75" thickBot="1" x14ac:dyDescent="0.3"/>
    <row r="68" spans="1:8" ht="16.5" thickBot="1" x14ac:dyDescent="0.3">
      <c r="B68" s="66" t="s">
        <v>41</v>
      </c>
      <c r="C68" s="67"/>
      <c r="D68" s="68"/>
      <c r="E68" s="69"/>
    </row>
    <row r="70" spans="1:8" ht="15.75" x14ac:dyDescent="0.25">
      <c r="B70" s="81" t="s">
        <v>1</v>
      </c>
      <c r="C70" s="82"/>
      <c r="D70" s="83"/>
      <c r="E70" s="9" t="s">
        <v>8</v>
      </c>
    </row>
    <row r="71" spans="1:8" x14ac:dyDescent="0.25">
      <c r="A71" s="6">
        <v>22508</v>
      </c>
      <c r="B71" s="49" t="s">
        <v>3</v>
      </c>
      <c r="C71" s="6">
        <v>1.8</v>
      </c>
      <c r="D71" s="6">
        <v>1064</v>
      </c>
      <c r="E71" s="72">
        <f>+C71*D71</f>
        <v>1915.2</v>
      </c>
      <c r="H71" s="57"/>
    </row>
    <row r="72" spans="1:8" x14ac:dyDescent="0.25">
      <c r="A72" s="6">
        <v>22509</v>
      </c>
      <c r="B72" s="49" t="s">
        <v>10</v>
      </c>
      <c r="C72" s="6">
        <v>4.5</v>
      </c>
      <c r="D72" s="6">
        <v>73</v>
      </c>
      <c r="E72" s="73">
        <f>+C72*D72</f>
        <v>328.5</v>
      </c>
    </row>
    <row r="73" spans="1:8" x14ac:dyDescent="0.25">
      <c r="A73">
        <v>24020</v>
      </c>
      <c r="B73" s="49" t="s">
        <v>34</v>
      </c>
      <c r="C73" s="6">
        <v>2.25</v>
      </c>
      <c r="D73" s="6">
        <v>182</v>
      </c>
      <c r="E73" s="6">
        <f>+C73*D73</f>
        <v>409.5</v>
      </c>
    </row>
    <row r="74" spans="1:8" ht="15.75" thickBot="1" x14ac:dyDescent="0.3">
      <c r="D74" s="74" t="s">
        <v>9</v>
      </c>
      <c r="E74" s="75">
        <f>SUM(E71:E73)</f>
        <v>2653.2</v>
      </c>
    </row>
    <row r="75" spans="1:8" x14ac:dyDescent="0.25">
      <c r="E75" s="20"/>
    </row>
    <row r="76" spans="1:8" x14ac:dyDescent="0.25">
      <c r="D76" s="19"/>
    </row>
  </sheetData>
  <mergeCells count="11">
    <mergeCell ref="B70:D70"/>
    <mergeCell ref="B58:D58"/>
    <mergeCell ref="B4:D4"/>
    <mergeCell ref="B21:D21"/>
    <mergeCell ref="B20:D20"/>
    <mergeCell ref="B22:D22"/>
    <mergeCell ref="B35:D35"/>
    <mergeCell ref="B47:D47"/>
    <mergeCell ref="B48:D48"/>
    <mergeCell ref="B36:D36"/>
    <mergeCell ref="B37:D37"/>
  </mergeCells>
  <pageMargins left="0.7" right="0.7" top="0.75" bottom="0.75" header="0.3" footer="0.3"/>
  <pageSetup paperSize="9" orientation="landscape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zoomScale="110" zoomScaleNormal="110" workbookViewId="0">
      <selection activeCell="C34" sqref="C34"/>
    </sheetView>
  </sheetViews>
  <sheetFormatPr baseColWidth="10" defaultRowHeight="15" x14ac:dyDescent="0.25"/>
  <cols>
    <col min="1" max="1" width="5.28515625" customWidth="1"/>
    <col min="2" max="2" width="8.28515625" customWidth="1"/>
    <col min="3" max="3" width="43.140625" customWidth="1"/>
    <col min="4" max="11" width="8.7109375" customWidth="1"/>
    <col min="12" max="12" width="10.42578125" customWidth="1"/>
    <col min="13" max="14" width="8.7109375" customWidth="1"/>
  </cols>
  <sheetData>
    <row r="3" spans="2:17" ht="15.75" x14ac:dyDescent="0.25">
      <c r="D3" s="24" t="s">
        <v>14</v>
      </c>
      <c r="E3" s="25"/>
      <c r="F3" s="25"/>
      <c r="G3" s="25"/>
      <c r="H3" s="25"/>
      <c r="I3" s="25"/>
    </row>
    <row r="4" spans="2:17" ht="15.75" thickBot="1" x14ac:dyDescent="0.3"/>
    <row r="5" spans="2:17" ht="15.75" thickBot="1" x14ac:dyDescent="0.3">
      <c r="C5" s="26" t="s">
        <v>15</v>
      </c>
      <c r="D5" s="50" t="s">
        <v>20</v>
      </c>
      <c r="E5" s="27" t="s">
        <v>21</v>
      </c>
      <c r="F5" s="55" t="s">
        <v>25</v>
      </c>
      <c r="G5" s="65" t="s">
        <v>29</v>
      </c>
      <c r="H5" s="65" t="s">
        <v>30</v>
      </c>
      <c r="I5" s="65" t="s">
        <v>36</v>
      </c>
      <c r="J5" s="28" t="s">
        <v>16</v>
      </c>
      <c r="K5" s="29" t="s">
        <v>17</v>
      </c>
      <c r="L5" s="76" t="s">
        <v>43</v>
      </c>
    </row>
    <row r="6" spans="2:17" x14ac:dyDescent="0.25">
      <c r="B6" s="6">
        <v>22508</v>
      </c>
      <c r="C6" s="49" t="s">
        <v>3</v>
      </c>
      <c r="D6" s="31">
        <v>800</v>
      </c>
      <c r="E6" s="31">
        <v>600</v>
      </c>
      <c r="F6" s="32">
        <v>800</v>
      </c>
      <c r="G6" s="33">
        <v>600</v>
      </c>
      <c r="H6" s="33">
        <v>800</v>
      </c>
      <c r="I6" s="33">
        <v>600</v>
      </c>
      <c r="J6" s="34">
        <f>SUM(D6:I6)</f>
        <v>4200</v>
      </c>
      <c r="K6" s="6">
        <f>+J6/20</f>
        <v>210</v>
      </c>
      <c r="L6" s="76">
        <v>4078</v>
      </c>
      <c r="M6" s="77"/>
    </row>
    <row r="7" spans="2:17" x14ac:dyDescent="0.25">
      <c r="B7" s="6">
        <v>22509</v>
      </c>
      <c r="C7" s="49" t="s">
        <v>10</v>
      </c>
      <c r="D7" s="6">
        <v>300</v>
      </c>
      <c r="E7" s="6">
        <v>200</v>
      </c>
      <c r="F7" s="6">
        <v>300</v>
      </c>
      <c r="G7" s="35">
        <v>100</v>
      </c>
      <c r="H7" s="35">
        <v>300</v>
      </c>
      <c r="I7" s="35">
        <v>0</v>
      </c>
      <c r="J7" s="35">
        <f>SUM(D7:I7)</f>
        <v>1200</v>
      </c>
      <c r="K7" s="6">
        <f>+J7/10</f>
        <v>120</v>
      </c>
      <c r="L7" s="76">
        <v>1030</v>
      </c>
      <c r="M7" s="77"/>
    </row>
    <row r="8" spans="2:17" x14ac:dyDescent="0.25">
      <c r="B8">
        <v>24020</v>
      </c>
      <c r="C8" s="49" t="s">
        <v>34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380</v>
      </c>
      <c r="J8" s="6">
        <v>380</v>
      </c>
      <c r="K8" s="6">
        <f>+J8/20</f>
        <v>19</v>
      </c>
      <c r="L8" s="76">
        <v>182</v>
      </c>
      <c r="M8" s="77"/>
    </row>
    <row r="11" spans="2:17" ht="15.75" thickBot="1" x14ac:dyDescent="0.3"/>
    <row r="12" spans="2:17" ht="15.75" thickBot="1" x14ac:dyDescent="0.3">
      <c r="C12" s="26" t="s">
        <v>18</v>
      </c>
      <c r="D12" s="36">
        <v>44635</v>
      </c>
      <c r="E12" s="36">
        <v>44694</v>
      </c>
      <c r="F12" s="37">
        <v>44706</v>
      </c>
      <c r="G12" s="38">
        <v>44722</v>
      </c>
      <c r="H12" s="56">
        <v>44751</v>
      </c>
      <c r="I12" s="56">
        <v>44770</v>
      </c>
      <c r="J12" s="78"/>
      <c r="K12" s="39"/>
      <c r="L12" s="40" t="s">
        <v>44</v>
      </c>
      <c r="M12" s="41" t="s">
        <v>19</v>
      </c>
      <c r="N12" s="42" t="s">
        <v>32</v>
      </c>
    </row>
    <row r="13" spans="2:17" x14ac:dyDescent="0.25">
      <c r="B13" s="6">
        <v>22508</v>
      </c>
      <c r="C13" s="49" t="s">
        <v>3</v>
      </c>
      <c r="D13" s="43">
        <v>800</v>
      </c>
      <c r="E13" s="43">
        <v>476</v>
      </c>
      <c r="F13" s="43">
        <v>924</v>
      </c>
      <c r="G13" s="44">
        <v>338</v>
      </c>
      <c r="H13" s="44">
        <v>476</v>
      </c>
      <c r="I13" s="44">
        <v>1064</v>
      </c>
      <c r="J13" s="45"/>
      <c r="K13" s="6"/>
      <c r="L13" s="45">
        <f>SUM(D13:K13)</f>
        <v>4078</v>
      </c>
      <c r="M13" s="45">
        <f>+L13/20</f>
        <v>203.9</v>
      </c>
      <c r="N13" s="30">
        <f>+J6-L13</f>
        <v>122</v>
      </c>
    </row>
    <row r="14" spans="2:17" x14ac:dyDescent="0.25">
      <c r="B14" s="6">
        <v>22509</v>
      </c>
      <c r="C14" s="49" t="s">
        <v>10</v>
      </c>
      <c r="D14" s="46">
        <v>300</v>
      </c>
      <c r="E14" s="46">
        <v>181</v>
      </c>
      <c r="F14" s="46">
        <v>217</v>
      </c>
      <c r="G14" s="47">
        <v>102</v>
      </c>
      <c r="H14" s="47">
        <v>157</v>
      </c>
      <c r="I14" s="47">
        <v>73</v>
      </c>
      <c r="J14" s="48"/>
      <c r="K14" s="6"/>
      <c r="L14" s="48">
        <f>SUM(D14:K14)</f>
        <v>1030</v>
      </c>
      <c r="M14" s="48">
        <f>+L14/10</f>
        <v>103</v>
      </c>
      <c r="N14" s="30">
        <f>+J7-L14</f>
        <v>170</v>
      </c>
    </row>
    <row r="15" spans="2:17" x14ac:dyDescent="0.25">
      <c r="B15">
        <v>24020</v>
      </c>
      <c r="C15" s="49" t="s">
        <v>34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182</v>
      </c>
      <c r="J15" s="46"/>
      <c r="K15" s="48"/>
      <c r="L15" s="48">
        <v>182</v>
      </c>
      <c r="M15" s="48">
        <f>+L15/20</f>
        <v>9.1</v>
      </c>
      <c r="N15" s="30">
        <f>+J8-L15</f>
        <v>198</v>
      </c>
    </row>
    <row r="16" spans="2:17" x14ac:dyDescent="0.25">
      <c r="Q16" s="11">
        <v>262</v>
      </c>
    </row>
    <row r="17" spans="17:17" x14ac:dyDescent="0.25">
      <c r="Q17" s="11">
        <v>100</v>
      </c>
    </row>
  </sheetData>
  <pageMargins left="0.7" right="0.7" top="0.75" bottom="0.75" header="0.3" footer="0.3"/>
  <pageSetup orientation="landscape" r:id="rId1"/>
  <ignoredErrors>
    <ignoredError sqref="K7 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PEDIDO</vt:lpstr>
      <vt:lpstr>ANALIS</vt:lpstr>
      <vt:lpstr>CUADRO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2022-07-28T14:51:48Z</cp:lastPrinted>
  <dcterms:created xsi:type="dcterms:W3CDTF">2022-03-11T21:05:10Z</dcterms:created>
  <dcterms:modified xsi:type="dcterms:W3CDTF">2022-07-29T14:22:15Z</dcterms:modified>
</cp:coreProperties>
</file>