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650" activeTab="1"/>
  </bookViews>
  <sheets>
    <sheet name="ventas " sheetId="1" r:id="rId1"/>
    <sheet name="pedido" sheetId="2" r:id="rId2"/>
    <sheet name="CUADRO  FINAL " sheetId="3" r:id="rId3"/>
  </sheets>
  <calcPr calcId="144525"/>
</workbook>
</file>

<file path=xl/calcChain.xml><?xml version="1.0" encoding="utf-8"?>
<calcChain xmlns="http://schemas.openxmlformats.org/spreadsheetml/2006/main">
  <c r="H254" i="1" l="1"/>
  <c r="H253" i="1"/>
  <c r="H252" i="1"/>
  <c r="H244" i="1"/>
  <c r="H245" i="1"/>
  <c r="H246" i="1"/>
  <c r="H247" i="1"/>
  <c r="H248" i="1"/>
  <c r="H249" i="1"/>
  <c r="H250" i="1"/>
  <c r="H251" i="1"/>
  <c r="H243" i="1"/>
  <c r="L6" i="3" l="1"/>
  <c r="L7" i="3"/>
  <c r="L8" i="3"/>
  <c r="L9" i="3"/>
  <c r="L10" i="3"/>
  <c r="L11" i="3"/>
  <c r="L12" i="3"/>
  <c r="L5" i="3"/>
  <c r="L4" i="3"/>
  <c r="P20" i="3"/>
  <c r="P21" i="3"/>
  <c r="P22" i="3"/>
  <c r="P23" i="3"/>
  <c r="P24" i="3"/>
  <c r="P25" i="3"/>
  <c r="P26" i="3"/>
  <c r="P19" i="3"/>
  <c r="P18" i="3"/>
  <c r="H235" i="1" l="1"/>
  <c r="H236" i="1" s="1"/>
  <c r="H234" i="1"/>
  <c r="H213" i="1"/>
  <c r="H212" i="1"/>
  <c r="H211" i="1"/>
  <c r="H210" i="1"/>
  <c r="H209" i="1"/>
  <c r="H208" i="1"/>
  <c r="H207" i="1"/>
  <c r="H206" i="1"/>
  <c r="H205" i="1"/>
  <c r="H214" i="1" l="1"/>
  <c r="H215" i="1" s="1"/>
  <c r="H216" i="1" s="1"/>
  <c r="H190" i="1" l="1"/>
  <c r="H189" i="1"/>
  <c r="H188" i="1"/>
  <c r="H187" i="1"/>
  <c r="H186" i="1"/>
  <c r="H185" i="1"/>
  <c r="H184" i="1"/>
  <c r="H183" i="1"/>
  <c r="H182" i="1"/>
  <c r="H191" i="1" l="1"/>
  <c r="H192" i="1" s="1"/>
  <c r="H193" i="1" s="1"/>
  <c r="H171" i="1"/>
  <c r="H170" i="1"/>
  <c r="H169" i="1"/>
  <c r="H168" i="1"/>
  <c r="H167" i="1"/>
  <c r="H166" i="1"/>
  <c r="H165" i="1"/>
  <c r="H164" i="1"/>
  <c r="H163" i="1"/>
  <c r="H172" i="1" l="1"/>
  <c r="H173" i="1" s="1"/>
  <c r="H174" i="1" s="1"/>
  <c r="H155" i="1"/>
  <c r="H154" i="1"/>
  <c r="H153" i="1"/>
  <c r="H152" i="1"/>
  <c r="H151" i="1"/>
  <c r="H150" i="1"/>
  <c r="H149" i="1"/>
  <c r="H148" i="1"/>
  <c r="H147" i="1"/>
  <c r="H156" i="1" l="1"/>
  <c r="H157" i="1" s="1"/>
  <c r="H158" i="1" s="1"/>
  <c r="H139" i="1"/>
  <c r="H138" i="1"/>
  <c r="H137" i="1"/>
  <c r="H136" i="1"/>
  <c r="H135" i="1"/>
  <c r="H134" i="1"/>
  <c r="H133" i="1"/>
  <c r="H132" i="1"/>
  <c r="H131" i="1"/>
  <c r="H140" i="1" l="1"/>
  <c r="H141" i="1" s="1"/>
  <c r="H142" i="1" s="1"/>
  <c r="H117" i="1"/>
  <c r="H116" i="1"/>
  <c r="H115" i="1"/>
  <c r="H114" i="1"/>
  <c r="H113" i="1"/>
  <c r="H112" i="1"/>
  <c r="H111" i="1"/>
  <c r="H110" i="1"/>
  <c r="H109" i="1"/>
  <c r="H118" i="1" l="1"/>
  <c r="H119" i="1"/>
  <c r="H120" i="1" s="1"/>
  <c r="H97" i="1"/>
  <c r="H96" i="1"/>
  <c r="H95" i="1"/>
  <c r="H94" i="1"/>
  <c r="H93" i="1"/>
  <c r="H92" i="1"/>
  <c r="H91" i="1"/>
  <c r="H90" i="1"/>
  <c r="H89" i="1"/>
  <c r="H98" i="1" l="1"/>
  <c r="H69" i="1"/>
  <c r="H70" i="1"/>
  <c r="H71" i="1"/>
  <c r="H72" i="1"/>
  <c r="H73" i="1"/>
  <c r="H74" i="1"/>
  <c r="H75" i="1"/>
  <c r="H76" i="1"/>
  <c r="H77" i="1"/>
  <c r="H99" i="1" l="1"/>
  <c r="H100" i="1" s="1"/>
  <c r="H78" i="1"/>
  <c r="H79" i="1" s="1"/>
  <c r="H60" i="1"/>
  <c r="H59" i="1"/>
  <c r="H58" i="1"/>
  <c r="H57" i="1"/>
  <c r="H56" i="1"/>
  <c r="H55" i="1"/>
  <c r="H54" i="1"/>
  <c r="H53" i="1"/>
  <c r="H52" i="1"/>
  <c r="H80" i="1" l="1"/>
  <c r="H61" i="1"/>
  <c r="H62" i="1" s="1"/>
  <c r="H63" i="1" s="1"/>
  <c r="H41" i="1"/>
  <c r="H40" i="1"/>
  <c r="H39" i="1"/>
  <c r="H38" i="1"/>
  <c r="H37" i="1"/>
  <c r="H36" i="1"/>
  <c r="H35" i="1"/>
  <c r="H34" i="1"/>
  <c r="H33" i="1"/>
  <c r="H42" i="1" l="1"/>
  <c r="H43" i="1" s="1"/>
  <c r="H44" i="1" s="1"/>
  <c r="H21" i="1"/>
  <c r="H20" i="1"/>
  <c r="H19" i="1"/>
  <c r="H18" i="1"/>
  <c r="H17" i="1"/>
  <c r="H16" i="1"/>
  <c r="H15" i="1"/>
  <c r="H14" i="1"/>
  <c r="H13" i="1"/>
  <c r="H22" i="1" l="1"/>
  <c r="H23" i="1" s="1"/>
  <c r="H25" i="1" l="1"/>
</calcChain>
</file>

<file path=xl/connections.xml><?xml version="1.0" encoding="utf-8"?>
<connections xmlns="http://schemas.openxmlformats.org/spreadsheetml/2006/main">
  <connection id="1" name="k" type="4" refreshedVersion="0" background="1">
    <webPr xml="1" sourceData="1" url="Z:\k.xml" htmlTables="1" htmlFormat="all"/>
  </connection>
</connections>
</file>

<file path=xl/sharedStrings.xml><?xml version="1.0" encoding="utf-8"?>
<sst xmlns="http://schemas.openxmlformats.org/spreadsheetml/2006/main" count="294" uniqueCount="53">
  <si>
    <t>TURBO TX CHAMPU C/SILICONE 3.785</t>
  </si>
  <si>
    <t>TURBO TX LIMPIA VIDRIOS 3.785</t>
  </si>
  <si>
    <t>TURBO TX DESENGRASANTE 3.785</t>
  </si>
  <si>
    <t>TURBO TX DESENGRASANTE CON PISTOLA 1 LT</t>
  </si>
  <si>
    <t>TURBO TX REFRIGERANTE ANTICORRESIVO 1 LT</t>
  </si>
  <si>
    <t>TURBO TX REFRIGERANTE ANTICORROSIVO ROJO 1 LT</t>
  </si>
  <si>
    <t>TURBO TX REFRIGERANTE ANTICORROSIVO AMARILLO 1 LT</t>
  </si>
  <si>
    <t>TURBO TX REFRIGERANTE ANT CORRESIVO VERDE  ESSENTIAL LT 3.785</t>
  </si>
  <si>
    <t>TURBO TX AGUA PARA BATERIA DESMINERALIZADA 1 LT</t>
  </si>
  <si>
    <t>CDG</t>
  </si>
  <si>
    <t>CANTIDAD RECIBIDA</t>
  </si>
  <si>
    <t xml:space="preserve">CONTROL  DE VENTAS </t>
  </si>
  <si>
    <t xml:space="preserve"> LA FACULTAD  ADVERTISING (ENMULVEN)</t>
  </si>
  <si>
    <t>.</t>
  </si>
  <si>
    <t>TOTAL A PAGAR</t>
  </si>
  <si>
    <t>TOTAL</t>
  </si>
  <si>
    <t xml:space="preserve">SUB TOTAL </t>
  </si>
  <si>
    <t>IVA</t>
  </si>
  <si>
    <t>VENTAS DESDE 22 DE ENERO  AL 08  DE MARZO 2021</t>
  </si>
  <si>
    <t>COSTO X UNIDAD</t>
  </si>
  <si>
    <t>VENTAS</t>
  </si>
  <si>
    <t>VENTAS DESDE EL 09 AL 23   DE MARZO 2021</t>
  </si>
  <si>
    <t>VENTAS DESDE EL 24 DE MARZO AL 7 DE ABRIL 2021</t>
  </si>
  <si>
    <t xml:space="preserve">presente se recbe </t>
  </si>
  <si>
    <t xml:space="preserve">una lista de precio </t>
  </si>
  <si>
    <t xml:space="preserve">se hace  corte de la misma </t>
  </si>
  <si>
    <t xml:space="preserve">y se acutlizan los precio </t>
  </si>
  <si>
    <t>Nota ;</t>
  </si>
  <si>
    <t xml:space="preserve">apartir de la fecha </t>
  </si>
  <si>
    <t>VENTAS DEL 08 AL 26  DE ABRIL  2021</t>
  </si>
  <si>
    <t xml:space="preserve">SE FACTURA REFRIGEREANTE  QUE FUERON ENVIADO  A SAN ANTONIO PARA </t>
  </si>
  <si>
    <t xml:space="preserve">SU USO INTERNO  </t>
  </si>
  <si>
    <t xml:space="preserve">VENTAS DEDE: EL 27 DE ABRIL AL 31 DE MAYO </t>
  </si>
  <si>
    <t>VENTAS DEDE: EL 1 DE JUNIO AL 4 DE JULIO 2021</t>
  </si>
  <si>
    <t>VENTAS DEDE: EL 5  AL 31 DE JULIO 2021</t>
  </si>
  <si>
    <t xml:space="preserve">TURBO TX REFRIGERANTE ANTICORRESIVO 1 LT VERDE </t>
  </si>
  <si>
    <t>VENTAS DEDE: EL 1  AL 30 DE AGOSTO 2021</t>
  </si>
  <si>
    <t>VENTAS DEDE: 31  DE  AGOSTO AL 29  DE SEPTIEMBRE 2021</t>
  </si>
  <si>
    <t>VENTAS DEDE:30  DE SEPTIEMBRE  AL 31 DE  OCTUBRE 2021</t>
  </si>
  <si>
    <t>NUMERO DE NOTAS</t>
  </si>
  <si>
    <t xml:space="preserve"> TOTAL BULTO </t>
  </si>
  <si>
    <t>FECHAS DE CORTES</t>
  </si>
  <si>
    <t>VENTAS DEDE: 01  DE NOVIEMBRE  AL 28 DE  NOVIEMBRE  2021</t>
  </si>
  <si>
    <t>VENTAS DEDE: 29 DE NOVIEMBRE  AL 24 DE  ENERO 2022</t>
  </si>
  <si>
    <t>CORTES</t>
  </si>
  <si>
    <t>NOTAS</t>
  </si>
  <si>
    <t>TOTAL X PAGAR</t>
  </si>
  <si>
    <t xml:space="preserve"> </t>
  </si>
  <si>
    <t>-</t>
  </si>
  <si>
    <t>VENTAS DEDE: 25 DE ENERO AL 8 DE AGOSTO  2022</t>
  </si>
  <si>
    <t xml:space="preserve">descripcion  turbo tx </t>
  </si>
  <si>
    <t xml:space="preserve">turbo tx </t>
  </si>
  <si>
    <t xml:space="preserve">INVENTARIO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</si>
</sst>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lgerian"/>
      <family val="5"/>
    </font>
    <font>
      <b/>
      <sz val="12"/>
      <color theme="1"/>
      <name val="Algerian"/>
      <family val="5"/>
    </font>
    <font>
      <b/>
      <sz val="11"/>
      <color theme="1"/>
      <name val="Algerian"/>
      <family val="5"/>
    </font>
    <font>
      <b/>
      <sz val="12"/>
      <color theme="1"/>
      <name val="Arial Black"/>
      <family val="2"/>
    </font>
    <font>
      <b/>
      <sz val="11"/>
      <color theme="1"/>
      <name val="Arial Black"/>
      <family val="2"/>
    </font>
    <font>
      <b/>
      <sz val="11"/>
      <name val="Arial Black"/>
      <family val="2"/>
    </font>
    <font>
      <b/>
      <sz val="11"/>
      <name val="Algerian"/>
      <family val="5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3" borderId="0" xfId="0" applyFill="1"/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3" borderId="1" xfId="0" applyNumberFormat="1" applyFont="1" applyFill="1" applyBorder="1"/>
    <xf numFmtId="0" fontId="0" fillId="4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2" xfId="0" applyFont="1" applyBorder="1"/>
    <xf numFmtId="0" fontId="0" fillId="2" borderId="0" xfId="0" applyFont="1" applyFill="1" applyBorder="1" applyAlignment="1">
      <alignment horizontal="center"/>
    </xf>
    <xf numFmtId="49" fontId="0" fillId="2" borderId="0" xfId="0" applyNumberFormat="1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4" fillId="0" borderId="5" xfId="0" applyFont="1" applyBorder="1" applyAlignment="1"/>
    <xf numFmtId="0" fontId="0" fillId="0" borderId="0" xfId="0" applyAlignment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3" fillId="0" borderId="6" xfId="0" applyFont="1" applyBorder="1" applyAlignment="1"/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/>
    <xf numFmtId="0" fontId="6" fillId="8" borderId="3" xfId="0" applyFont="1" applyFill="1" applyBorder="1"/>
    <xf numFmtId="0" fontId="7" fillId="8" borderId="4" xfId="0" applyFont="1" applyFill="1" applyBorder="1"/>
    <xf numFmtId="0" fontId="7" fillId="8" borderId="5" xfId="0" applyFont="1" applyFill="1" applyBorder="1"/>
    <xf numFmtId="2" fontId="0" fillId="0" borderId="0" xfId="0" applyNumberFormat="1"/>
    <xf numFmtId="0" fontId="0" fillId="0" borderId="0" xfId="0" applyAlignment="1">
      <alignment horizontal="center"/>
    </xf>
    <xf numFmtId="0" fontId="7" fillId="8" borderId="4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0" fontId="0" fillId="10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2" fillId="12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0" fontId="8" fillId="0" borderId="2" xfId="0" applyFont="1" applyBorder="1"/>
    <xf numFmtId="0" fontId="1" fillId="0" borderId="0" xfId="0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/>
    </xf>
    <xf numFmtId="0" fontId="6" fillId="13" borderId="3" xfId="0" applyFont="1" applyFill="1" applyBorder="1"/>
    <xf numFmtId="0" fontId="7" fillId="13" borderId="4" xfId="0" applyFont="1" applyFill="1" applyBorder="1"/>
    <xf numFmtId="0" fontId="7" fillId="13" borderId="4" xfId="0" applyFont="1" applyFill="1" applyBorder="1" applyAlignment="1">
      <alignment horizontal="center"/>
    </xf>
    <xf numFmtId="0" fontId="7" fillId="13" borderId="5" xfId="0" applyFont="1" applyFill="1" applyBorder="1"/>
    <xf numFmtId="0" fontId="0" fillId="8" borderId="1" xfId="0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10" borderId="8" xfId="0" applyFont="1" applyFill="1" applyBorder="1" applyAlignment="1">
      <alignment horizontal="center" wrapText="1"/>
    </xf>
    <xf numFmtId="0" fontId="0" fillId="10" borderId="8" xfId="0" applyFill="1" applyBorder="1" applyAlignment="1">
      <alignment horizontal="center"/>
    </xf>
    <xf numFmtId="0" fontId="4" fillId="0" borderId="9" xfId="0" applyFont="1" applyBorder="1" applyAlignment="1"/>
    <xf numFmtId="0" fontId="1" fillId="8" borderId="10" xfId="0" applyFont="1" applyFill="1" applyBorder="1"/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0" fillId="8" borderId="14" xfId="0" applyFill="1" applyBorder="1"/>
    <xf numFmtId="0" fontId="0" fillId="8" borderId="9" xfId="0" applyFill="1" applyBorder="1"/>
    <xf numFmtId="49" fontId="0" fillId="2" borderId="8" xfId="0" applyNumberFormat="1" applyFont="1" applyFill="1" applyBorder="1"/>
    <xf numFmtId="49" fontId="0" fillId="3" borderId="8" xfId="0" applyNumberFormat="1" applyFont="1" applyFill="1" applyBorder="1"/>
    <xf numFmtId="0" fontId="0" fillId="8" borderId="0" xfId="0" applyFill="1"/>
    <xf numFmtId="0" fontId="0" fillId="15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9" fillId="0" borderId="1" xfId="0" applyFont="1" applyBorder="1"/>
    <xf numFmtId="0" fontId="10" fillId="15" borderId="1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16" borderId="0" xfId="0" applyFill="1" applyAlignment="1">
      <alignment wrapText="1"/>
    </xf>
    <xf numFmtId="0" fontId="12" fillId="0" borderId="0" xfId="0" applyFont="1"/>
    <xf numFmtId="49" fontId="0" fillId="17" borderId="0" xfId="0" applyNumberFormat="1" applyFont="1" applyFill="1" applyBorder="1"/>
    <xf numFmtId="49" fontId="0" fillId="18" borderId="0" xfId="0" applyNumberFormat="1" applyFont="1" applyFill="1" applyBorder="1"/>
    <xf numFmtId="0" fontId="0" fillId="16" borderId="7" xfId="0" applyFill="1" applyBorder="1" applyAlignment="1">
      <alignment horizontal="center"/>
    </xf>
    <xf numFmtId="0" fontId="0" fillId="16" borderId="0" xfId="0" applyFill="1"/>
    <xf numFmtId="0" fontId="11" fillId="19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9" fillId="0" borderId="2" xfId="0" applyFont="1" applyBorder="1"/>
    <xf numFmtId="0" fontId="13" fillId="8" borderId="15" xfId="0" applyFont="1" applyFill="1" applyBorder="1"/>
    <xf numFmtId="0" fontId="14" fillId="20" borderId="15" xfId="0" applyFont="1" applyFill="1" applyBorder="1"/>
    <xf numFmtId="0" fontId="9" fillId="0" borderId="3" xfId="0" applyFont="1" applyBorder="1"/>
    <xf numFmtId="49" fontId="0" fillId="2" borderId="16" xfId="0" applyNumberFormat="1" applyFont="1" applyFill="1" applyBorder="1"/>
    <xf numFmtId="0" fontId="13" fillId="12" borderId="15" xfId="0" applyFont="1" applyFill="1" applyBorder="1"/>
    <xf numFmtId="0" fontId="11" fillId="20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5" fillId="21" borderId="1" xfId="0" applyFont="1" applyFill="1" applyBorder="1" applyAlignment="1">
      <alignment horizontal="center" wrapText="1"/>
    </xf>
    <xf numFmtId="0" fontId="16" fillId="21" borderId="1" xfId="0" applyFont="1" applyFill="1" applyBorder="1" applyAlignment="1">
      <alignment horizontal="center"/>
    </xf>
    <xf numFmtId="0" fontId="10" fillId="22" borderId="1" xfId="0" applyFont="1" applyFill="1" applyBorder="1" applyAlignment="1">
      <alignment horizontal="center" wrapText="1"/>
    </xf>
    <xf numFmtId="0" fontId="0" fillId="22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3" fillId="6" borderId="15" xfId="0" applyFont="1" applyFill="1" applyBorder="1"/>
    <xf numFmtId="0" fontId="10" fillId="5" borderId="2" xfId="0" applyFont="1" applyFill="1" applyBorder="1" applyAlignment="1">
      <alignment horizontal="center" wrapText="1"/>
    </xf>
    <xf numFmtId="0" fontId="0" fillId="6" borderId="15" xfId="0" applyFill="1" applyBorder="1"/>
    <xf numFmtId="0" fontId="13" fillId="20" borderId="15" xfId="0" applyFont="1" applyFill="1" applyBorder="1"/>
    <xf numFmtId="0" fontId="10" fillId="23" borderId="2" xfId="0" applyFont="1" applyFill="1" applyBorder="1" applyAlignment="1">
      <alignment horizontal="center" wrapText="1"/>
    </xf>
    <xf numFmtId="0" fontId="0" fillId="23" borderId="1" xfId="0" applyFill="1" applyBorder="1" applyAlignment="1">
      <alignment horizontal="center"/>
    </xf>
    <xf numFmtId="0" fontId="15" fillId="14" borderId="1" xfId="0" applyFont="1" applyFill="1" applyBorder="1" applyAlignment="1">
      <alignment horizontal="center" wrapText="1"/>
    </xf>
    <xf numFmtId="0" fontId="16" fillId="14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24" borderId="1" xfId="0" applyFill="1" applyBorder="1" applyAlignment="1">
      <alignment horizontal="center"/>
    </xf>
    <xf numFmtId="0" fontId="0" fillId="0" borderId="0" xfId="0" applyAlignment="1">
      <alignment horizontal="center"/>
    </xf>
    <xf numFmtId="49" fontId="0" fillId="18" borderId="0" xfId="0" applyNumberFormat="1" applyFont="1" applyFill="1" applyBorder="1" applyAlignment="1">
      <alignment horizontal="center"/>
    </xf>
    <xf numFmtId="16" fontId="1" fillId="8" borderId="15" xfId="0" applyNumberFormat="1" applyFont="1" applyFill="1" applyBorder="1" applyAlignment="1">
      <alignment horizontal="center"/>
    </xf>
    <xf numFmtId="0" fontId="0" fillId="2" borderId="16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0" fillId="8" borderId="5" xfId="0" applyFill="1" applyBorder="1" applyAlignment="1">
      <alignment horizontal="center"/>
    </xf>
    <xf numFmtId="16" fontId="1" fillId="23" borderId="1" xfId="0" applyNumberFormat="1" applyFont="1" applyFill="1" applyBorder="1" applyAlignment="1">
      <alignment horizontal="center"/>
    </xf>
    <xf numFmtId="16" fontId="1" fillId="23" borderId="8" xfId="0" applyNumberFormat="1" applyFont="1" applyFill="1" applyBorder="1" applyAlignment="1">
      <alignment horizontal="center"/>
    </xf>
    <xf numFmtId="16" fontId="1" fillId="23" borderId="1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0" fillId="17" borderId="16" xfId="0" applyNumberFormat="1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17" borderId="1" xfId="0" applyFont="1" applyFill="1" applyBorder="1" applyAlignment="1">
      <alignment horizontal="center"/>
    </xf>
    <xf numFmtId="49" fontId="0" fillId="17" borderId="8" xfId="0" applyNumberFormat="1" applyFont="1" applyFill="1" applyBorder="1"/>
    <xf numFmtId="0" fontId="0" fillId="0" borderId="17" xfId="0" applyBorder="1" applyAlignment="1">
      <alignment horizontal="center"/>
    </xf>
    <xf numFmtId="0" fontId="9" fillId="0" borderId="18" xfId="0" applyFont="1" applyBorder="1"/>
    <xf numFmtId="0" fontId="1" fillId="24" borderId="17" xfId="0" applyFont="1" applyFill="1" applyBorder="1" applyAlignment="1">
      <alignment horizontal="center"/>
    </xf>
    <xf numFmtId="0" fontId="0" fillId="0" borderId="1" xfId="0" applyBorder="1"/>
    <xf numFmtId="0" fontId="0" fillId="12" borderId="1" xfId="0" applyFill="1" applyBorder="1"/>
    <xf numFmtId="0" fontId="0" fillId="25" borderId="1" xfId="0" applyFill="1" applyBorder="1" applyAlignment="1">
      <alignment horizontal="center"/>
    </xf>
    <xf numFmtId="0" fontId="0" fillId="3" borderId="1" xfId="0" applyFill="1" applyBorder="1"/>
    <xf numFmtId="0" fontId="0" fillId="8" borderId="1" xfId="0" applyFill="1" applyBorder="1"/>
    <xf numFmtId="0" fontId="10" fillId="26" borderId="2" xfId="0" applyFont="1" applyFill="1" applyBorder="1" applyAlignment="1">
      <alignment horizontal="center" wrapText="1"/>
    </xf>
    <xf numFmtId="0" fontId="11" fillId="26" borderId="1" xfId="0" applyFont="1" applyFill="1" applyBorder="1" applyAlignment="1">
      <alignment horizontal="center"/>
    </xf>
    <xf numFmtId="0" fontId="15" fillId="26" borderId="1" xfId="0" applyFont="1" applyFill="1" applyBorder="1" applyAlignment="1">
      <alignment horizontal="center" wrapText="1"/>
    </xf>
    <xf numFmtId="0" fontId="0" fillId="26" borderId="1" xfId="0" applyFill="1" applyBorder="1" applyAlignment="1">
      <alignment horizontal="center"/>
    </xf>
    <xf numFmtId="0" fontId="1" fillId="26" borderId="1" xfId="0" applyFont="1" applyFill="1" applyBorder="1" applyAlignment="1">
      <alignment horizontal="center"/>
    </xf>
    <xf numFmtId="0" fontId="16" fillId="26" borderId="1" xfId="0" applyFont="1" applyFill="1" applyBorder="1" applyAlignment="1">
      <alignment horizontal="center"/>
    </xf>
    <xf numFmtId="0" fontId="13" fillId="19" borderId="15" xfId="0" applyFont="1" applyFill="1" applyBorder="1"/>
    <xf numFmtId="0" fontId="0" fillId="19" borderId="15" xfId="0" applyFill="1" applyBorder="1"/>
    <xf numFmtId="2" fontId="1" fillId="8" borderId="1" xfId="0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/>
    <xf numFmtId="0" fontId="8" fillId="0" borderId="1" xfId="0" applyFont="1" applyBorder="1" applyAlignment="1">
      <alignment horizontal="center" wrapText="1"/>
    </xf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Documento" form="unqualified"/>
                  <xsd:element minOccurs="0" nillable="true" type="xsd:string" name="Fecha" form="unqualified"/>
                  <xsd:element minOccurs="0" nillable="true" type="xsd:integer" name="Factura" form="unqualified"/>
                  <xsd:element minOccurs="0" nillable="true" type="xsd:string" name="Deposito_Origen" form="unqualified"/>
                  <xsd:element minOccurs="0" nillable="true" type="xsd:string" name="Deposito_Destino" form="unqualified"/>
                  <xsd:element minOccurs="0" nillable="true" type="xsd:string" name="Proveedor" form="unqualified"/>
                  <xsd:element minOccurs="0" maxOccurs="unbounded" nillable="true" name="Detalle" form="unqualified">
                    <xsd:complexType>
                      <xsd:sequence minOccurs="0">
                        <xsd:element minOccurs="0" nillable="true" type="xsd:integer" name="Articulo" form="unqualified"/>
                        <xsd:element minOccurs="0" nillable="true" type="xsd:integer" name="Cantidad" form="unqualified"/>
                        <xsd:element minOccurs="0" nillable="true" type="xsd:double" name="Costo" form="unqualified"/>
                        <xsd:element minOccurs="0" nillable="true" type="xsd:double" name="Subtotal" form="unqualified"/>
                        <xsd:element minOccurs="0" nillable="true" type="xsd:string" name="Descripcion" form="unqualified"/>
                        <xsd:element minOccurs="0" nillable="true" type="xsd:integer" name="Impuesto_1" form="unqualified"/>
                        <xsd:element minOccurs="0" nillable="true" type="xsd:integer" name="Impuesto_2" form="unqualified"/>
                        <xsd:element minOccurs="0" nillable="true" type="xsd:integer" name="Impuesto_3" form="unqualified"/>
                        <xsd:element minOccurs="0" nillable="true" type="xsd:double" name="Mont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5</xdr:row>
      <xdr:rowOff>161926</xdr:rowOff>
    </xdr:from>
    <xdr:to>
      <xdr:col>4</xdr:col>
      <xdr:colOff>3724274</xdr:colOff>
      <xdr:row>9</xdr:row>
      <xdr:rowOff>57151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3943351"/>
          <a:ext cx="4057649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371475</xdr:colOff>
      <xdr:row>24</xdr:row>
      <xdr:rowOff>219075</xdr:rowOff>
    </xdr:from>
    <xdr:to>
      <xdr:col>4</xdr:col>
      <xdr:colOff>4000499</xdr:colOff>
      <xdr:row>27</xdr:row>
      <xdr:rowOff>123825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5153025"/>
          <a:ext cx="4057649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44</xdr:row>
      <xdr:rowOff>95250</xdr:rowOff>
    </xdr:from>
    <xdr:to>
      <xdr:col>4</xdr:col>
      <xdr:colOff>3981449</xdr:colOff>
      <xdr:row>47</xdr:row>
      <xdr:rowOff>190500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9429750"/>
          <a:ext cx="4057649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63</xdr:row>
      <xdr:rowOff>95250</xdr:rowOff>
    </xdr:from>
    <xdr:to>
      <xdr:col>4</xdr:col>
      <xdr:colOff>3552824</xdr:colOff>
      <xdr:row>66</xdr:row>
      <xdr:rowOff>133350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13487400"/>
          <a:ext cx="3638549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82</xdr:row>
      <xdr:rowOff>76200</xdr:rowOff>
    </xdr:from>
    <xdr:to>
      <xdr:col>4</xdr:col>
      <xdr:colOff>3962399</xdr:colOff>
      <xdr:row>85</xdr:row>
      <xdr:rowOff>171450</xdr:rowOff>
    </xdr:to>
    <xdr:pic>
      <xdr:nvPicPr>
        <xdr:cNvPr id="8" name="7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050" y="17583150"/>
          <a:ext cx="3638549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104776</xdr:colOff>
      <xdr:row>102</xdr:row>
      <xdr:rowOff>0</xdr:rowOff>
    </xdr:from>
    <xdr:to>
      <xdr:col>4</xdr:col>
      <xdr:colOff>2962276</xdr:colOff>
      <xdr:row>105</xdr:row>
      <xdr:rowOff>142875</xdr:rowOff>
    </xdr:to>
    <xdr:pic>
      <xdr:nvPicPr>
        <xdr:cNvPr id="9" name="8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6" y="21821775"/>
          <a:ext cx="2857500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47626</xdr:colOff>
      <xdr:row>141</xdr:row>
      <xdr:rowOff>0</xdr:rowOff>
    </xdr:from>
    <xdr:to>
      <xdr:col>4</xdr:col>
      <xdr:colOff>2733675</xdr:colOff>
      <xdr:row>143</xdr:row>
      <xdr:rowOff>104775</xdr:rowOff>
    </xdr:to>
    <xdr:pic>
      <xdr:nvPicPr>
        <xdr:cNvPr id="11" name="10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6" y="30070425"/>
          <a:ext cx="2686049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123</xdr:row>
      <xdr:rowOff>76200</xdr:rowOff>
    </xdr:from>
    <xdr:to>
      <xdr:col>4</xdr:col>
      <xdr:colOff>2600324</xdr:colOff>
      <xdr:row>126</xdr:row>
      <xdr:rowOff>180975</xdr:rowOff>
    </xdr:to>
    <xdr:pic>
      <xdr:nvPicPr>
        <xdr:cNvPr id="12" name="1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26403300"/>
          <a:ext cx="2686049" cy="676275"/>
        </a:xfrm>
        <a:prstGeom prst="rect">
          <a:avLst/>
        </a:prstGeom>
      </xdr:spPr>
    </xdr:pic>
    <xdr:clientData/>
  </xdr:twoCellAnchor>
  <xdr:twoCellAnchor editAs="oneCell">
    <xdr:from>
      <xdr:col>4</xdr:col>
      <xdr:colOff>1381125</xdr:colOff>
      <xdr:row>157</xdr:row>
      <xdr:rowOff>314325</xdr:rowOff>
    </xdr:from>
    <xdr:to>
      <xdr:col>5</xdr:col>
      <xdr:colOff>152400</xdr:colOff>
      <xdr:row>159</xdr:row>
      <xdr:rowOff>85725</xdr:rowOff>
    </xdr:to>
    <xdr:pic>
      <xdr:nvPicPr>
        <xdr:cNvPr id="10" name="9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33937575"/>
          <a:ext cx="296227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781050</xdr:colOff>
      <xdr:row>175</xdr:row>
      <xdr:rowOff>0</xdr:rowOff>
    </xdr:from>
    <xdr:to>
      <xdr:col>4</xdr:col>
      <xdr:colOff>3743325</xdr:colOff>
      <xdr:row>178</xdr:row>
      <xdr:rowOff>0</xdr:rowOff>
    </xdr:to>
    <xdr:pic>
      <xdr:nvPicPr>
        <xdr:cNvPr id="14" name="1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37976175"/>
          <a:ext cx="296227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198</xdr:row>
      <xdr:rowOff>142875</xdr:rowOff>
    </xdr:from>
    <xdr:to>
      <xdr:col>4</xdr:col>
      <xdr:colOff>3076575</xdr:colOff>
      <xdr:row>201</xdr:row>
      <xdr:rowOff>142875</xdr:rowOff>
    </xdr:to>
    <xdr:pic>
      <xdr:nvPicPr>
        <xdr:cNvPr id="13" name="1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42433875"/>
          <a:ext cx="2962275" cy="571500"/>
        </a:xfrm>
        <a:prstGeom prst="rect">
          <a:avLst/>
        </a:prstGeom>
      </xdr:spPr>
    </xdr:pic>
    <xdr:clientData/>
  </xdr:twoCellAnchor>
  <xdr:oneCellAnchor>
    <xdr:from>
      <xdr:col>4</xdr:col>
      <xdr:colOff>114300</xdr:colOff>
      <xdr:row>217</xdr:row>
      <xdr:rowOff>114300</xdr:rowOff>
    </xdr:from>
    <xdr:ext cx="2962275" cy="571500"/>
    <xdr:pic>
      <xdr:nvPicPr>
        <xdr:cNvPr id="15" name="1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" y="47101125"/>
          <a:ext cx="2962275" cy="571500"/>
        </a:xfrm>
        <a:prstGeom prst="rect">
          <a:avLst/>
        </a:prstGeom>
      </xdr:spPr>
    </xdr:pic>
    <xdr:clientData/>
  </xdr:oneCellAnchor>
  <xdr:oneCellAnchor>
    <xdr:from>
      <xdr:col>4</xdr:col>
      <xdr:colOff>390525</xdr:colOff>
      <xdr:row>236</xdr:row>
      <xdr:rowOff>85725</xdr:rowOff>
    </xdr:from>
    <xdr:ext cx="3076575" cy="571500"/>
    <xdr:pic>
      <xdr:nvPicPr>
        <xdr:cNvPr id="18" name="1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8725" y="51196875"/>
          <a:ext cx="3076575" cy="571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66675</xdr:rowOff>
    </xdr:from>
    <xdr:to>
      <xdr:col>3</xdr:col>
      <xdr:colOff>304799</xdr:colOff>
      <xdr:row>3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8350" y="2352675"/>
          <a:ext cx="4057649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3"/>
  <sheetViews>
    <sheetView topLeftCell="A226" workbookViewId="0">
      <selection activeCell="L254" sqref="L254"/>
    </sheetView>
  </sheetViews>
  <sheetFormatPr baseColWidth="10" defaultRowHeight="15" x14ac:dyDescent="0.25"/>
  <cols>
    <col min="1" max="1" width="6.140625" customWidth="1"/>
    <col min="2" max="2" width="11.5703125" hidden="1" customWidth="1"/>
    <col min="3" max="3" width="6.42578125" customWidth="1"/>
    <col min="4" max="4" width="8.85546875" hidden="1" customWidth="1"/>
    <col min="5" max="5" width="62.85546875" customWidth="1"/>
    <col min="6" max="6" width="12.7109375" customWidth="1"/>
    <col min="7" max="7" width="11" customWidth="1"/>
    <col min="8" max="8" width="11.42578125" style="28" customWidth="1"/>
    <col min="9" max="9" width="14.140625" customWidth="1"/>
  </cols>
  <sheetData>
    <row r="3" spans="1:9" ht="27.75" customHeight="1" x14ac:dyDescent="0.25">
      <c r="B3" s="1"/>
      <c r="C3" s="142"/>
      <c r="D3" s="142"/>
      <c r="E3" s="142"/>
      <c r="F3" s="142"/>
      <c r="G3" s="142"/>
      <c r="H3" s="142"/>
    </row>
    <row r="4" spans="1:9" s="17" customFormat="1" x14ac:dyDescent="0.25">
      <c r="A4"/>
      <c r="B4"/>
      <c r="C4" s="142"/>
      <c r="D4" s="142"/>
      <c r="E4" s="142"/>
      <c r="F4" s="142"/>
      <c r="G4" s="142"/>
      <c r="H4" s="142"/>
      <c r="I4"/>
    </row>
    <row r="5" spans="1:9" x14ac:dyDescent="0.25">
      <c r="C5" s="142"/>
      <c r="D5" s="142"/>
      <c r="E5" s="142"/>
      <c r="F5" s="142"/>
      <c r="G5" s="142"/>
      <c r="H5" s="142"/>
    </row>
    <row r="9" spans="1:9" ht="15.75" thickBot="1" x14ac:dyDescent="0.3"/>
    <row r="10" spans="1:9" ht="15.75" thickBot="1" x14ac:dyDescent="0.3">
      <c r="F10" s="24" t="s">
        <v>18</v>
      </c>
      <c r="G10" s="25"/>
      <c r="H10" s="29"/>
      <c r="I10" s="26"/>
    </row>
    <row r="11" spans="1:9" ht="15.75" thickBot="1" x14ac:dyDescent="0.3">
      <c r="C11" s="15" t="s">
        <v>9</v>
      </c>
      <c r="D11" s="15" t="s">
        <v>10</v>
      </c>
      <c r="E11" s="20" t="s">
        <v>11</v>
      </c>
      <c r="F11" s="21" t="s">
        <v>13</v>
      </c>
      <c r="G11" s="23"/>
      <c r="H11" s="35"/>
      <c r="I11" s="16"/>
    </row>
    <row r="12" spans="1:9" ht="31.5" x14ac:dyDescent="0.25">
      <c r="C12" s="18"/>
      <c r="D12" s="19"/>
      <c r="E12" s="11" t="s">
        <v>12</v>
      </c>
      <c r="F12" s="22" t="s">
        <v>19</v>
      </c>
      <c r="G12" s="15" t="s">
        <v>20</v>
      </c>
      <c r="H12" s="14" t="s">
        <v>15</v>
      </c>
    </row>
    <row r="13" spans="1:9" x14ac:dyDescent="0.25">
      <c r="A13" t="s">
        <v>13</v>
      </c>
      <c r="C13" s="7">
        <v>13002</v>
      </c>
      <c r="D13" s="2">
        <v>4</v>
      </c>
      <c r="E13" s="3" t="s">
        <v>0</v>
      </c>
      <c r="F13" s="10">
        <v>8.77</v>
      </c>
      <c r="G13" s="9">
        <v>0</v>
      </c>
      <c r="H13" s="30">
        <f>F13*G13</f>
        <v>0</v>
      </c>
    </row>
    <row r="14" spans="1:9" x14ac:dyDescent="0.25">
      <c r="C14" s="8">
        <v>13005</v>
      </c>
      <c r="D14" s="5">
        <v>4</v>
      </c>
      <c r="E14" s="6" t="s">
        <v>1</v>
      </c>
      <c r="F14" s="10">
        <v>6.47</v>
      </c>
      <c r="G14" s="9">
        <v>0</v>
      </c>
      <c r="H14" s="30">
        <f t="shared" ref="H14:H21" si="0">F14*G14</f>
        <v>0</v>
      </c>
    </row>
    <row r="15" spans="1:9" ht="13.5" customHeight="1" x14ac:dyDescent="0.25">
      <c r="C15" s="7">
        <v>13006</v>
      </c>
      <c r="D15" s="2">
        <v>4</v>
      </c>
      <c r="E15" s="3" t="s">
        <v>2</v>
      </c>
      <c r="F15" s="10">
        <v>6.76</v>
      </c>
      <c r="G15" s="9">
        <v>0</v>
      </c>
      <c r="H15" s="30">
        <f t="shared" si="0"/>
        <v>0</v>
      </c>
    </row>
    <row r="16" spans="1:9" ht="14.25" customHeight="1" x14ac:dyDescent="0.25">
      <c r="C16" s="8">
        <v>13007</v>
      </c>
      <c r="D16" s="5">
        <v>12</v>
      </c>
      <c r="E16" s="6" t="s">
        <v>3</v>
      </c>
      <c r="F16" s="10">
        <v>2.5099999999999998</v>
      </c>
      <c r="G16" s="9">
        <v>2</v>
      </c>
      <c r="H16" s="30">
        <f t="shared" si="0"/>
        <v>5.0199999999999996</v>
      </c>
    </row>
    <row r="17" spans="3:15" ht="14.25" customHeight="1" x14ac:dyDescent="0.25">
      <c r="C17" s="7">
        <v>13010</v>
      </c>
      <c r="D17" s="2">
        <v>12</v>
      </c>
      <c r="E17" s="3" t="s">
        <v>4</v>
      </c>
      <c r="F17" s="10">
        <v>2.2200000000000002</v>
      </c>
      <c r="G17" s="9">
        <v>1</v>
      </c>
      <c r="H17" s="30">
        <f t="shared" si="0"/>
        <v>2.2200000000000002</v>
      </c>
    </row>
    <row r="18" spans="3:15" x14ac:dyDescent="0.25">
      <c r="C18" s="8">
        <v>13011</v>
      </c>
      <c r="D18" s="5">
        <v>12</v>
      </c>
      <c r="E18" s="6" t="s">
        <v>5</v>
      </c>
      <c r="F18" s="10">
        <v>2.2200000000000002</v>
      </c>
      <c r="G18" s="9">
        <v>6</v>
      </c>
      <c r="H18" s="30">
        <f t="shared" si="0"/>
        <v>13.32</v>
      </c>
    </row>
    <row r="19" spans="3:15" x14ac:dyDescent="0.25">
      <c r="C19" s="7">
        <v>13012</v>
      </c>
      <c r="D19" s="2">
        <v>12</v>
      </c>
      <c r="E19" s="3" t="s">
        <v>6</v>
      </c>
      <c r="F19" s="10">
        <v>2.2200000000000002</v>
      </c>
      <c r="G19" s="9">
        <v>0</v>
      </c>
      <c r="H19" s="30">
        <f t="shared" si="0"/>
        <v>0</v>
      </c>
      <c r="O19" s="27"/>
    </row>
    <row r="20" spans="3:15" x14ac:dyDescent="0.25">
      <c r="C20" s="8">
        <v>13008</v>
      </c>
      <c r="D20" s="5">
        <v>8</v>
      </c>
      <c r="E20" s="6" t="s">
        <v>7</v>
      </c>
      <c r="F20" s="10">
        <v>6.31</v>
      </c>
      <c r="G20" s="9">
        <v>0</v>
      </c>
      <c r="H20" s="30">
        <f t="shared" si="0"/>
        <v>0</v>
      </c>
    </row>
    <row r="21" spans="3:15" x14ac:dyDescent="0.25">
      <c r="C21" s="7">
        <v>13013</v>
      </c>
      <c r="D21" s="2">
        <v>12</v>
      </c>
      <c r="E21" s="3" t="s">
        <v>8</v>
      </c>
      <c r="F21" s="10">
        <v>1.49</v>
      </c>
      <c r="G21" s="9">
        <v>1</v>
      </c>
      <c r="H21" s="30">
        <f t="shared" si="0"/>
        <v>1.49</v>
      </c>
    </row>
    <row r="22" spans="3:15" x14ac:dyDescent="0.25">
      <c r="C22" s="12"/>
      <c r="D22" s="12"/>
      <c r="E22" s="13"/>
      <c r="F22" s="34"/>
      <c r="G22" s="32" t="s">
        <v>16</v>
      </c>
      <c r="H22" s="4">
        <f>SUM(H13:H21)</f>
        <v>22.05</v>
      </c>
    </row>
    <row r="23" spans="3:15" x14ac:dyDescent="0.25">
      <c r="G23" s="15" t="s">
        <v>17</v>
      </c>
      <c r="H23" s="31">
        <f>H22*16%</f>
        <v>3.528</v>
      </c>
    </row>
    <row r="24" spans="3:15" x14ac:dyDescent="0.25">
      <c r="G24" s="15"/>
      <c r="H24" s="31"/>
    </row>
    <row r="25" spans="3:15" ht="30" x14ac:dyDescent="0.25">
      <c r="G25" s="14" t="s">
        <v>14</v>
      </c>
      <c r="H25" s="33">
        <f>H22+H23</f>
        <v>25.577999999999999</v>
      </c>
    </row>
    <row r="26" spans="3:15" x14ac:dyDescent="0.25">
      <c r="G26" s="44"/>
      <c r="H26" s="45"/>
    </row>
    <row r="27" spans="3:15" x14ac:dyDescent="0.25">
      <c r="G27" s="44"/>
      <c r="H27" s="45"/>
    </row>
    <row r="28" spans="3:15" x14ac:dyDescent="0.25">
      <c r="G28" s="44"/>
      <c r="H28" s="45"/>
    </row>
    <row r="29" spans="3:15" ht="15.75" thickBot="1" x14ac:dyDescent="0.3"/>
    <row r="30" spans="3:15" ht="15.75" thickBot="1" x14ac:dyDescent="0.3">
      <c r="F30" s="24" t="s">
        <v>21</v>
      </c>
      <c r="G30" s="25"/>
      <c r="H30" s="29"/>
      <c r="I30" s="26"/>
    </row>
    <row r="31" spans="3:15" ht="15.75" thickBot="1" x14ac:dyDescent="0.3">
      <c r="C31" s="15" t="s">
        <v>9</v>
      </c>
      <c r="D31" s="15" t="s">
        <v>10</v>
      </c>
      <c r="E31" s="36" t="s">
        <v>11</v>
      </c>
      <c r="F31" s="21" t="s">
        <v>13</v>
      </c>
      <c r="G31" s="23"/>
      <c r="H31" s="35"/>
      <c r="I31" s="16"/>
    </row>
    <row r="32" spans="3:15" ht="29.25" customHeight="1" x14ac:dyDescent="0.25">
      <c r="C32" s="18"/>
      <c r="D32" s="19"/>
      <c r="E32" s="43" t="s">
        <v>12</v>
      </c>
      <c r="F32" s="41" t="s">
        <v>19</v>
      </c>
      <c r="G32" s="39" t="s">
        <v>20</v>
      </c>
      <c r="H32" s="37" t="s">
        <v>15</v>
      </c>
    </row>
    <row r="33" spans="3:8" x14ac:dyDescent="0.25">
      <c r="C33" s="7">
        <v>13002</v>
      </c>
      <c r="D33" s="2">
        <v>4</v>
      </c>
      <c r="E33" s="3" t="s">
        <v>0</v>
      </c>
      <c r="F33" s="42">
        <v>8.77</v>
      </c>
      <c r="G33" s="40">
        <v>0</v>
      </c>
      <c r="H33" s="38">
        <f>F33*G33</f>
        <v>0</v>
      </c>
    </row>
    <row r="34" spans="3:8" x14ac:dyDescent="0.25">
      <c r="C34" s="8">
        <v>13005</v>
      </c>
      <c r="D34" s="5">
        <v>4</v>
      </c>
      <c r="E34" s="6" t="s">
        <v>1</v>
      </c>
      <c r="F34" s="42">
        <v>6.47</v>
      </c>
      <c r="G34" s="40">
        <v>0</v>
      </c>
      <c r="H34" s="38">
        <f t="shared" ref="H34:H41" si="1">F34*G34</f>
        <v>0</v>
      </c>
    </row>
    <row r="35" spans="3:8" x14ac:dyDescent="0.25">
      <c r="C35" s="7">
        <v>13006</v>
      </c>
      <c r="D35" s="2">
        <v>4</v>
      </c>
      <c r="E35" s="3" t="s">
        <v>2</v>
      </c>
      <c r="F35" s="42">
        <v>6.76</v>
      </c>
      <c r="G35" s="40">
        <v>0</v>
      </c>
      <c r="H35" s="38">
        <f t="shared" si="1"/>
        <v>0</v>
      </c>
    </row>
    <row r="36" spans="3:8" x14ac:dyDescent="0.25">
      <c r="C36" s="8">
        <v>13007</v>
      </c>
      <c r="D36" s="5">
        <v>12</v>
      </c>
      <c r="E36" s="6" t="s">
        <v>3</v>
      </c>
      <c r="F36" s="42">
        <v>2.5099999999999998</v>
      </c>
      <c r="G36" s="40">
        <v>3</v>
      </c>
      <c r="H36" s="38">
        <f t="shared" si="1"/>
        <v>7.5299999999999994</v>
      </c>
    </row>
    <row r="37" spans="3:8" x14ac:dyDescent="0.25">
      <c r="C37" s="7">
        <v>13010</v>
      </c>
      <c r="D37" s="2">
        <v>12</v>
      </c>
      <c r="E37" s="3" t="s">
        <v>4</v>
      </c>
      <c r="F37" s="42">
        <v>2.2200000000000002</v>
      </c>
      <c r="G37" s="40">
        <v>1</v>
      </c>
      <c r="H37" s="38">
        <f t="shared" si="1"/>
        <v>2.2200000000000002</v>
      </c>
    </row>
    <row r="38" spans="3:8" x14ac:dyDescent="0.25">
      <c r="C38" s="8">
        <v>13011</v>
      </c>
      <c r="D38" s="5">
        <v>12</v>
      </c>
      <c r="E38" s="6" t="s">
        <v>5</v>
      </c>
      <c r="F38" s="42">
        <v>2.2200000000000002</v>
      </c>
      <c r="G38" s="40">
        <v>0</v>
      </c>
      <c r="H38" s="38">
        <f t="shared" si="1"/>
        <v>0</v>
      </c>
    </row>
    <row r="39" spans="3:8" x14ac:dyDescent="0.25">
      <c r="C39" s="7">
        <v>13012</v>
      </c>
      <c r="D39" s="2">
        <v>12</v>
      </c>
      <c r="E39" s="3" t="s">
        <v>6</v>
      </c>
      <c r="F39" s="42">
        <v>2.2200000000000002</v>
      </c>
      <c r="G39" s="40">
        <v>0</v>
      </c>
      <c r="H39" s="38">
        <f t="shared" si="1"/>
        <v>0</v>
      </c>
    </row>
    <row r="40" spans="3:8" x14ac:dyDescent="0.25">
      <c r="C40" s="8">
        <v>13008</v>
      </c>
      <c r="D40" s="5">
        <v>8</v>
      </c>
      <c r="E40" s="6" t="s">
        <v>7</v>
      </c>
      <c r="F40" s="42">
        <v>6.31</v>
      </c>
      <c r="G40" s="40">
        <v>1</v>
      </c>
      <c r="H40" s="38">
        <f t="shared" si="1"/>
        <v>6.31</v>
      </c>
    </row>
    <row r="41" spans="3:8" x14ac:dyDescent="0.25">
      <c r="C41" s="7">
        <v>13013</v>
      </c>
      <c r="D41" s="2">
        <v>12</v>
      </c>
      <c r="E41" s="3" t="s">
        <v>8</v>
      </c>
      <c r="F41" s="42">
        <v>1.49</v>
      </c>
      <c r="G41" s="40">
        <v>0</v>
      </c>
      <c r="H41" s="38">
        <f t="shared" si="1"/>
        <v>0</v>
      </c>
    </row>
    <row r="42" spans="3:8" x14ac:dyDescent="0.25">
      <c r="C42" s="12"/>
      <c r="D42" s="12"/>
      <c r="E42" s="13"/>
      <c r="F42" s="34"/>
      <c r="G42" s="32" t="s">
        <v>16</v>
      </c>
      <c r="H42" s="4">
        <f>SUM(H33:H41)</f>
        <v>16.059999999999999</v>
      </c>
    </row>
    <row r="43" spans="3:8" x14ac:dyDescent="0.25">
      <c r="G43" s="15" t="s">
        <v>17</v>
      </c>
      <c r="H43" s="31">
        <f>H42*16%</f>
        <v>2.5695999999999999</v>
      </c>
    </row>
    <row r="44" spans="3:8" ht="30" x14ac:dyDescent="0.25">
      <c r="G44" s="14" t="s">
        <v>14</v>
      </c>
      <c r="H44" s="33">
        <f>H42+H43</f>
        <v>18.6296</v>
      </c>
    </row>
    <row r="48" spans="3:8" ht="15.75" thickBot="1" x14ac:dyDescent="0.3"/>
    <row r="49" spans="1:10" ht="15.75" thickBot="1" x14ac:dyDescent="0.3">
      <c r="F49" s="46" t="s">
        <v>22</v>
      </c>
      <c r="G49" s="47"/>
      <c r="H49" s="48"/>
      <c r="I49" s="49"/>
    </row>
    <row r="50" spans="1:10" ht="15.75" thickBot="1" x14ac:dyDescent="0.3">
      <c r="C50" s="15" t="s">
        <v>9</v>
      </c>
      <c r="D50" s="15" t="s">
        <v>10</v>
      </c>
      <c r="E50" s="36" t="s">
        <v>11</v>
      </c>
      <c r="F50" s="21" t="s">
        <v>13</v>
      </c>
      <c r="G50" s="23"/>
      <c r="H50" s="35"/>
      <c r="I50" s="54"/>
    </row>
    <row r="51" spans="1:10" ht="31.5" x14ac:dyDescent="0.25">
      <c r="C51" s="18"/>
      <c r="D51" s="19"/>
      <c r="E51" s="43" t="s">
        <v>12</v>
      </c>
      <c r="F51" s="41" t="s">
        <v>19</v>
      </c>
      <c r="G51" s="51" t="s">
        <v>20</v>
      </c>
      <c r="H51" s="52" t="s">
        <v>15</v>
      </c>
      <c r="I51" s="55" t="s">
        <v>27</v>
      </c>
      <c r="J51" s="60"/>
    </row>
    <row r="52" spans="1:10" x14ac:dyDescent="0.25">
      <c r="C52" s="7">
        <v>13002</v>
      </c>
      <c r="D52" s="2">
        <v>4</v>
      </c>
      <c r="E52" s="3" t="s">
        <v>0</v>
      </c>
      <c r="F52" s="42">
        <v>8.77</v>
      </c>
      <c r="G52" s="50">
        <v>0</v>
      </c>
      <c r="H52" s="53">
        <f>F52*G52</f>
        <v>0</v>
      </c>
      <c r="I52" s="56" t="s">
        <v>28</v>
      </c>
      <c r="J52" s="57"/>
    </row>
    <row r="53" spans="1:10" x14ac:dyDescent="0.25">
      <c r="C53" s="8">
        <v>13005</v>
      </c>
      <c r="D53" s="5">
        <v>4</v>
      </c>
      <c r="E53" s="6" t="s">
        <v>1</v>
      </c>
      <c r="F53" s="42">
        <v>6.47</v>
      </c>
      <c r="G53" s="50">
        <v>1</v>
      </c>
      <c r="H53" s="53">
        <f t="shared" ref="H53:H60" si="2">F53*G53</f>
        <v>6.47</v>
      </c>
      <c r="I53" s="56" t="s">
        <v>23</v>
      </c>
      <c r="J53" s="57"/>
    </row>
    <row r="54" spans="1:10" x14ac:dyDescent="0.25">
      <c r="C54" s="7">
        <v>13006</v>
      </c>
      <c r="D54" s="2">
        <v>4</v>
      </c>
      <c r="E54" s="3" t="s">
        <v>2</v>
      </c>
      <c r="F54" s="42">
        <v>6.76</v>
      </c>
      <c r="G54" s="50">
        <v>0</v>
      </c>
      <c r="H54" s="53">
        <f t="shared" si="2"/>
        <v>0</v>
      </c>
      <c r="I54" s="56" t="s">
        <v>24</v>
      </c>
      <c r="J54" s="57"/>
    </row>
    <row r="55" spans="1:10" x14ac:dyDescent="0.25">
      <c r="C55" s="8">
        <v>13007</v>
      </c>
      <c r="D55" s="5">
        <v>12</v>
      </c>
      <c r="E55" s="6" t="s">
        <v>3</v>
      </c>
      <c r="F55" s="42">
        <v>2.5099999999999998</v>
      </c>
      <c r="G55" s="50">
        <v>0</v>
      </c>
      <c r="H55" s="53">
        <f t="shared" si="2"/>
        <v>0</v>
      </c>
      <c r="I55" s="56" t="s">
        <v>25</v>
      </c>
      <c r="J55" s="57"/>
    </row>
    <row r="56" spans="1:10" ht="15.75" thickBot="1" x14ac:dyDescent="0.3">
      <c r="C56" s="7">
        <v>13010</v>
      </c>
      <c r="D56" s="2">
        <v>12</v>
      </c>
      <c r="E56" s="3" t="s">
        <v>4</v>
      </c>
      <c r="F56" s="42">
        <v>2.2200000000000002</v>
      </c>
      <c r="G56" s="50">
        <v>1</v>
      </c>
      <c r="H56" s="53">
        <f t="shared" si="2"/>
        <v>2.2200000000000002</v>
      </c>
      <c r="I56" s="58" t="s">
        <v>26</v>
      </c>
      <c r="J56" s="59"/>
    </row>
    <row r="57" spans="1:10" x14ac:dyDescent="0.25">
      <c r="C57" s="8">
        <v>13011</v>
      </c>
      <c r="D57" s="5">
        <v>12</v>
      </c>
      <c r="E57" s="6" t="s">
        <v>5</v>
      </c>
      <c r="F57" s="42">
        <v>2.2200000000000002</v>
      </c>
      <c r="G57" s="50">
        <v>1</v>
      </c>
      <c r="H57" s="38">
        <f t="shared" si="2"/>
        <v>2.2200000000000002</v>
      </c>
    </row>
    <row r="58" spans="1:10" x14ac:dyDescent="0.25">
      <c r="C58" s="7">
        <v>13012</v>
      </c>
      <c r="D58" s="2">
        <v>12</v>
      </c>
      <c r="E58" s="3" t="s">
        <v>6</v>
      </c>
      <c r="F58" s="42">
        <v>2.2200000000000002</v>
      </c>
      <c r="G58" s="50">
        <v>0</v>
      </c>
      <c r="H58" s="38">
        <f t="shared" si="2"/>
        <v>0</v>
      </c>
    </row>
    <row r="59" spans="1:10" x14ac:dyDescent="0.25">
      <c r="C59" s="8">
        <v>13008</v>
      </c>
      <c r="D59" s="5">
        <v>8</v>
      </c>
      <c r="E59" s="6" t="s">
        <v>7</v>
      </c>
      <c r="F59" s="42">
        <v>6.31</v>
      </c>
      <c r="G59" s="50">
        <v>3</v>
      </c>
      <c r="H59" s="38">
        <f t="shared" si="2"/>
        <v>18.93</v>
      </c>
    </row>
    <row r="60" spans="1:10" x14ac:dyDescent="0.25">
      <c r="C60" s="7">
        <v>13013</v>
      </c>
      <c r="D60" s="2">
        <v>12</v>
      </c>
      <c r="E60" s="3" t="s">
        <v>8</v>
      </c>
      <c r="F60" s="42">
        <v>1.49</v>
      </c>
      <c r="G60" s="50">
        <v>0</v>
      </c>
      <c r="H60" s="38">
        <f t="shared" si="2"/>
        <v>0</v>
      </c>
    </row>
    <row r="61" spans="1:10" x14ac:dyDescent="0.25">
      <c r="C61" s="12"/>
      <c r="D61" s="12"/>
      <c r="E61" s="13"/>
      <c r="F61" s="34"/>
      <c r="G61" s="32" t="s">
        <v>16</v>
      </c>
      <c r="H61" s="4">
        <f>SUM(H52:H60)</f>
        <v>29.84</v>
      </c>
    </row>
    <row r="62" spans="1:10" x14ac:dyDescent="0.25">
      <c r="G62" s="15" t="s">
        <v>17</v>
      </c>
      <c r="H62" s="31">
        <f>H61*16%</f>
        <v>4.7744</v>
      </c>
    </row>
    <row r="63" spans="1:10" ht="30" x14ac:dyDescent="0.25">
      <c r="G63" s="14" t="s">
        <v>14</v>
      </c>
      <c r="H63" s="33">
        <f>H61+H62</f>
        <v>34.614400000000003</v>
      </c>
    </row>
    <row r="64" spans="1:10" x14ac:dyDescent="0.25">
      <c r="A64">
        <v>9</v>
      </c>
    </row>
    <row r="66" spans="3:9" ht="19.5" x14ac:dyDescent="0.4">
      <c r="F66" s="73" t="s">
        <v>29</v>
      </c>
      <c r="G66" s="70"/>
      <c r="H66" s="71"/>
      <c r="I66" s="70"/>
    </row>
    <row r="67" spans="3:9" x14ac:dyDescent="0.25">
      <c r="F67" s="72"/>
    </row>
    <row r="68" spans="3:9" ht="34.5" x14ac:dyDescent="0.3">
      <c r="C68" s="4" t="s">
        <v>9</v>
      </c>
      <c r="D68" s="19"/>
      <c r="E68" s="66" t="s">
        <v>12</v>
      </c>
      <c r="F68" s="67" t="s">
        <v>19</v>
      </c>
      <c r="G68" s="68" t="s">
        <v>20</v>
      </c>
      <c r="H68" s="69" t="s">
        <v>15</v>
      </c>
    </row>
    <row r="69" spans="3:9" x14ac:dyDescent="0.25">
      <c r="C69" s="7">
        <v>13002</v>
      </c>
      <c r="D69" s="2">
        <v>4</v>
      </c>
      <c r="E69" s="3" t="s">
        <v>0</v>
      </c>
      <c r="F69" s="64">
        <v>12.95</v>
      </c>
      <c r="G69" s="65">
        <v>0</v>
      </c>
      <c r="H69" s="40">
        <f>F69*G69</f>
        <v>0</v>
      </c>
    </row>
    <row r="70" spans="3:9" x14ac:dyDescent="0.25">
      <c r="C70" s="8">
        <v>13005</v>
      </c>
      <c r="D70" s="5">
        <v>4</v>
      </c>
      <c r="E70" s="6" t="s">
        <v>1</v>
      </c>
      <c r="F70" s="64">
        <v>8.5</v>
      </c>
      <c r="G70" s="65">
        <v>0</v>
      </c>
      <c r="H70" s="40">
        <f t="shared" ref="H70:H77" si="3">F70*G70</f>
        <v>0</v>
      </c>
    </row>
    <row r="71" spans="3:9" x14ac:dyDescent="0.25">
      <c r="C71" s="7">
        <v>13006</v>
      </c>
      <c r="D71" s="2">
        <v>4</v>
      </c>
      <c r="E71" s="3" t="s">
        <v>2</v>
      </c>
      <c r="F71" s="64">
        <v>11.18</v>
      </c>
      <c r="G71" s="65">
        <v>0</v>
      </c>
      <c r="H71" s="40">
        <f t="shared" si="3"/>
        <v>0</v>
      </c>
    </row>
    <row r="72" spans="3:9" x14ac:dyDescent="0.25">
      <c r="C72" s="8">
        <v>13007</v>
      </c>
      <c r="D72" s="5">
        <v>12</v>
      </c>
      <c r="E72" s="6" t="s">
        <v>3</v>
      </c>
      <c r="F72" s="64">
        <v>3.25</v>
      </c>
      <c r="G72" s="65">
        <v>0</v>
      </c>
      <c r="H72" s="40">
        <f t="shared" si="3"/>
        <v>0</v>
      </c>
    </row>
    <row r="73" spans="3:9" x14ac:dyDescent="0.25">
      <c r="C73" s="7">
        <v>13010</v>
      </c>
      <c r="D73" s="2">
        <v>12</v>
      </c>
      <c r="E73" s="3" t="s">
        <v>4</v>
      </c>
      <c r="F73" s="64">
        <v>2.72</v>
      </c>
      <c r="G73" s="51">
        <v>5</v>
      </c>
      <c r="H73" s="40">
        <f t="shared" si="3"/>
        <v>13.600000000000001</v>
      </c>
    </row>
    <row r="74" spans="3:9" x14ac:dyDescent="0.25">
      <c r="C74" s="8">
        <v>13011</v>
      </c>
      <c r="D74" s="5">
        <v>12</v>
      </c>
      <c r="E74" s="6" t="s">
        <v>5</v>
      </c>
      <c r="F74" s="64">
        <v>2.72</v>
      </c>
      <c r="G74" s="65">
        <v>1</v>
      </c>
      <c r="H74" s="40">
        <f t="shared" si="3"/>
        <v>2.72</v>
      </c>
    </row>
    <row r="75" spans="3:9" x14ac:dyDescent="0.25">
      <c r="C75" s="7">
        <v>13012</v>
      </c>
      <c r="D75" s="2">
        <v>12</v>
      </c>
      <c r="E75" s="3" t="s">
        <v>6</v>
      </c>
      <c r="F75" s="64">
        <v>2.72</v>
      </c>
      <c r="G75" s="65">
        <v>0</v>
      </c>
      <c r="H75" s="40">
        <f t="shared" si="3"/>
        <v>0</v>
      </c>
    </row>
    <row r="76" spans="3:9" x14ac:dyDescent="0.25">
      <c r="C76" s="8">
        <v>13008</v>
      </c>
      <c r="D76" s="5">
        <v>8</v>
      </c>
      <c r="E76" s="6" t="s">
        <v>7</v>
      </c>
      <c r="F76" s="64">
        <v>6.78</v>
      </c>
      <c r="G76" s="51">
        <v>3</v>
      </c>
      <c r="H76" s="40">
        <f t="shared" si="3"/>
        <v>20.34</v>
      </c>
    </row>
    <row r="77" spans="3:9" x14ac:dyDescent="0.25">
      <c r="C77" s="7">
        <v>13013</v>
      </c>
      <c r="D77" s="2">
        <v>12</v>
      </c>
      <c r="E77" s="3" t="s">
        <v>8</v>
      </c>
      <c r="F77" s="64">
        <v>1.94</v>
      </c>
      <c r="G77" s="65">
        <v>0</v>
      </c>
      <c r="H77" s="40">
        <f t="shared" si="3"/>
        <v>0</v>
      </c>
    </row>
    <row r="78" spans="3:9" x14ac:dyDescent="0.25">
      <c r="C78" s="12"/>
      <c r="D78" s="12"/>
      <c r="E78" s="13"/>
      <c r="F78" s="34"/>
      <c r="G78" s="32" t="s">
        <v>16</v>
      </c>
      <c r="H78" s="4">
        <f>SUM(H69:H77)</f>
        <v>36.659999999999997</v>
      </c>
    </row>
    <row r="79" spans="3:9" x14ac:dyDescent="0.25">
      <c r="E79" s="74" t="s">
        <v>30</v>
      </c>
      <c r="F79" s="63"/>
      <c r="G79" s="15" t="s">
        <v>17</v>
      </c>
      <c r="H79" s="31">
        <f>H78*16%</f>
        <v>5.8655999999999997</v>
      </c>
    </row>
    <row r="80" spans="3:9" ht="30" x14ac:dyDescent="0.25">
      <c r="E80" s="74" t="s">
        <v>31</v>
      </c>
      <c r="G80" s="14" t="s">
        <v>14</v>
      </c>
      <c r="H80" s="33">
        <f>H78+H79</f>
        <v>42.525599999999997</v>
      </c>
    </row>
    <row r="86" spans="3:8" ht="15.75" thickBot="1" x14ac:dyDescent="0.3"/>
    <row r="87" spans="3:8" ht="19.5" thickBot="1" x14ac:dyDescent="0.45">
      <c r="E87" s="81" t="s">
        <v>32</v>
      </c>
    </row>
    <row r="88" spans="3:8" ht="34.5" x14ac:dyDescent="0.3">
      <c r="C88" s="4" t="s">
        <v>9</v>
      </c>
      <c r="D88" s="19"/>
      <c r="E88" s="80" t="s">
        <v>12</v>
      </c>
      <c r="F88" s="67" t="s">
        <v>19</v>
      </c>
      <c r="G88" s="78" t="s">
        <v>20</v>
      </c>
      <c r="H88" s="69" t="s">
        <v>15</v>
      </c>
    </row>
    <row r="89" spans="3:8" x14ac:dyDescent="0.25">
      <c r="C89" s="7">
        <v>13002</v>
      </c>
      <c r="D89" s="2">
        <v>4</v>
      </c>
      <c r="E89" s="3" t="s">
        <v>0</v>
      </c>
      <c r="F89" s="64">
        <v>12.95</v>
      </c>
      <c r="G89" s="79">
        <v>0</v>
      </c>
      <c r="H89" s="40">
        <f>F89*G89</f>
        <v>0</v>
      </c>
    </row>
    <row r="90" spans="3:8" x14ac:dyDescent="0.25">
      <c r="C90" s="8">
        <v>13005</v>
      </c>
      <c r="D90" s="5">
        <v>4</v>
      </c>
      <c r="E90" s="6" t="s">
        <v>1</v>
      </c>
      <c r="F90" s="64">
        <v>8.5</v>
      </c>
      <c r="G90" s="79">
        <v>0</v>
      </c>
      <c r="H90" s="40">
        <f t="shared" ref="H90:H97" si="4">F90*G90</f>
        <v>0</v>
      </c>
    </row>
    <row r="91" spans="3:8" x14ac:dyDescent="0.25">
      <c r="C91" s="7">
        <v>13006</v>
      </c>
      <c r="D91" s="2">
        <v>4</v>
      </c>
      <c r="E91" s="3" t="s">
        <v>2</v>
      </c>
      <c r="F91" s="64">
        <v>11.18</v>
      </c>
      <c r="G91" s="79">
        <v>0</v>
      </c>
      <c r="H91" s="40">
        <f t="shared" si="4"/>
        <v>0</v>
      </c>
    </row>
    <row r="92" spans="3:8" x14ac:dyDescent="0.25">
      <c r="C92" s="8">
        <v>13007</v>
      </c>
      <c r="D92" s="5">
        <v>12</v>
      </c>
      <c r="E92" s="6" t="s">
        <v>3</v>
      </c>
      <c r="F92" s="64">
        <v>3.25</v>
      </c>
      <c r="G92" s="79">
        <v>0</v>
      </c>
      <c r="H92" s="40">
        <f t="shared" si="4"/>
        <v>0</v>
      </c>
    </row>
    <row r="93" spans="3:8" x14ac:dyDescent="0.25">
      <c r="C93" s="7">
        <v>13010</v>
      </c>
      <c r="D93" s="2">
        <v>12</v>
      </c>
      <c r="E93" s="3" t="s">
        <v>4</v>
      </c>
      <c r="F93" s="64">
        <v>2.72</v>
      </c>
      <c r="G93" s="79">
        <v>0</v>
      </c>
      <c r="H93" s="40">
        <f t="shared" si="4"/>
        <v>0</v>
      </c>
    </row>
    <row r="94" spans="3:8" x14ac:dyDescent="0.25">
      <c r="C94" s="8">
        <v>13011</v>
      </c>
      <c r="D94" s="5">
        <v>12</v>
      </c>
      <c r="E94" s="6" t="s">
        <v>5</v>
      </c>
      <c r="F94" s="64">
        <v>2.72</v>
      </c>
      <c r="G94" s="79">
        <v>1</v>
      </c>
      <c r="H94" s="40">
        <f t="shared" si="4"/>
        <v>2.72</v>
      </c>
    </row>
    <row r="95" spans="3:8" x14ac:dyDescent="0.25">
      <c r="C95" s="7">
        <v>13012</v>
      </c>
      <c r="D95" s="2">
        <v>12</v>
      </c>
      <c r="E95" s="3" t="s">
        <v>6</v>
      </c>
      <c r="F95" s="64">
        <v>2.72</v>
      </c>
      <c r="G95" s="79">
        <v>0</v>
      </c>
      <c r="H95" s="40">
        <f t="shared" si="4"/>
        <v>0</v>
      </c>
    </row>
    <row r="96" spans="3:8" x14ac:dyDescent="0.25">
      <c r="C96" s="8">
        <v>13008</v>
      </c>
      <c r="D96" s="5">
        <v>8</v>
      </c>
      <c r="E96" s="6" t="s">
        <v>7</v>
      </c>
      <c r="F96" s="64">
        <v>6.78</v>
      </c>
      <c r="G96" s="79">
        <v>3</v>
      </c>
      <c r="H96" s="40">
        <f t="shared" si="4"/>
        <v>20.34</v>
      </c>
    </row>
    <row r="97" spans="3:8" x14ac:dyDescent="0.25">
      <c r="C97" s="7">
        <v>13013</v>
      </c>
      <c r="D97" s="2">
        <v>12</v>
      </c>
      <c r="E97" s="3" t="s">
        <v>8</v>
      </c>
      <c r="F97" s="64">
        <v>1.94</v>
      </c>
      <c r="G97" s="79">
        <v>0</v>
      </c>
      <c r="H97" s="40">
        <f t="shared" si="4"/>
        <v>0</v>
      </c>
    </row>
    <row r="98" spans="3:8" x14ac:dyDescent="0.25">
      <c r="C98" s="12"/>
      <c r="D98" s="12"/>
      <c r="E98" s="75"/>
      <c r="F98" s="76"/>
      <c r="G98" s="32" t="s">
        <v>16</v>
      </c>
      <c r="H98" s="4">
        <f>SUM(H89:H97)</f>
        <v>23.06</v>
      </c>
    </row>
    <row r="99" spans="3:8" x14ac:dyDescent="0.25">
      <c r="E99" s="75"/>
      <c r="F99" s="77"/>
      <c r="G99" s="15" t="s">
        <v>17</v>
      </c>
      <c r="H99" s="31">
        <f>H98*16%</f>
        <v>3.6896</v>
      </c>
    </row>
    <row r="100" spans="3:8" ht="30" x14ac:dyDescent="0.25">
      <c r="E100" s="75"/>
      <c r="F100" s="77"/>
      <c r="G100" s="14" t="s">
        <v>14</v>
      </c>
      <c r="H100" s="33">
        <f>H98+H99</f>
        <v>26.749599999999997</v>
      </c>
    </row>
    <row r="106" spans="3:8" ht="15.75" thickBot="1" x14ac:dyDescent="0.3"/>
    <row r="107" spans="3:8" ht="19.5" thickBot="1" x14ac:dyDescent="0.45">
      <c r="E107" s="82" t="s">
        <v>33</v>
      </c>
    </row>
    <row r="108" spans="3:8" ht="34.5" x14ac:dyDescent="0.3">
      <c r="C108" s="4" t="s">
        <v>9</v>
      </c>
      <c r="D108" s="19"/>
      <c r="E108" s="80" t="s">
        <v>12</v>
      </c>
      <c r="F108" s="67" t="s">
        <v>19</v>
      </c>
      <c r="G108" s="78" t="s">
        <v>20</v>
      </c>
      <c r="H108" s="69" t="s">
        <v>15</v>
      </c>
    </row>
    <row r="109" spans="3:8" x14ac:dyDescent="0.25">
      <c r="C109" s="7">
        <v>13002</v>
      </c>
      <c r="D109" s="2">
        <v>4</v>
      </c>
      <c r="E109" s="3" t="s">
        <v>0</v>
      </c>
      <c r="F109" s="64">
        <v>12.95</v>
      </c>
      <c r="G109" s="79">
        <v>0</v>
      </c>
      <c r="H109" s="40">
        <f>F109*G109</f>
        <v>0</v>
      </c>
    </row>
    <row r="110" spans="3:8" x14ac:dyDescent="0.25">
      <c r="C110" s="8">
        <v>13005</v>
      </c>
      <c r="D110" s="5">
        <v>4</v>
      </c>
      <c r="E110" s="6" t="s">
        <v>1</v>
      </c>
      <c r="F110" s="64">
        <v>8.5</v>
      </c>
      <c r="G110" s="79">
        <v>0</v>
      </c>
      <c r="H110" s="40">
        <f t="shared" ref="H110:H117" si="5">F110*G110</f>
        <v>0</v>
      </c>
    </row>
    <row r="111" spans="3:8" x14ac:dyDescent="0.25">
      <c r="C111" s="7">
        <v>13006</v>
      </c>
      <c r="D111" s="2">
        <v>4</v>
      </c>
      <c r="E111" s="3" t="s">
        <v>2</v>
      </c>
      <c r="F111" s="64">
        <v>11.18</v>
      </c>
      <c r="G111" s="79">
        <v>0</v>
      </c>
      <c r="H111" s="40">
        <f t="shared" si="5"/>
        <v>0</v>
      </c>
    </row>
    <row r="112" spans="3:8" x14ac:dyDescent="0.25">
      <c r="C112" s="8">
        <v>13007</v>
      </c>
      <c r="D112" s="5">
        <v>12</v>
      </c>
      <c r="E112" s="6" t="s">
        <v>3</v>
      </c>
      <c r="F112" s="64">
        <v>3.25</v>
      </c>
      <c r="G112" s="79">
        <v>0</v>
      </c>
      <c r="H112" s="40">
        <f t="shared" si="5"/>
        <v>0</v>
      </c>
    </row>
    <row r="113" spans="3:16" x14ac:dyDescent="0.25">
      <c r="C113" s="7">
        <v>13010</v>
      </c>
      <c r="D113" s="2">
        <v>12</v>
      </c>
      <c r="E113" s="3" t="s">
        <v>4</v>
      </c>
      <c r="F113" s="64">
        <v>2.72</v>
      </c>
      <c r="G113" s="79">
        <v>0</v>
      </c>
      <c r="H113" s="40">
        <f t="shared" si="5"/>
        <v>0</v>
      </c>
    </row>
    <row r="114" spans="3:16" x14ac:dyDescent="0.25">
      <c r="C114" s="8">
        <v>13011</v>
      </c>
      <c r="D114" s="5">
        <v>12</v>
      </c>
      <c r="E114" s="6" t="s">
        <v>5</v>
      </c>
      <c r="F114" s="64">
        <v>2.72</v>
      </c>
      <c r="G114" s="79">
        <v>0</v>
      </c>
      <c r="H114" s="40">
        <f t="shared" si="5"/>
        <v>0</v>
      </c>
    </row>
    <row r="115" spans="3:16" x14ac:dyDescent="0.25">
      <c r="C115" s="7">
        <v>13012</v>
      </c>
      <c r="D115" s="2">
        <v>12</v>
      </c>
      <c r="E115" s="3" t="s">
        <v>6</v>
      </c>
      <c r="F115" s="64">
        <v>2.72</v>
      </c>
      <c r="G115" s="79">
        <v>0</v>
      </c>
      <c r="H115" s="40">
        <f t="shared" si="5"/>
        <v>0</v>
      </c>
    </row>
    <row r="116" spans="3:16" x14ac:dyDescent="0.25">
      <c r="C116" s="8">
        <v>13008</v>
      </c>
      <c r="D116" s="5">
        <v>8</v>
      </c>
      <c r="E116" s="6" t="s">
        <v>7</v>
      </c>
      <c r="F116" s="64">
        <v>6.78</v>
      </c>
      <c r="G116" s="79">
        <v>5</v>
      </c>
      <c r="H116" s="40">
        <f t="shared" si="5"/>
        <v>33.9</v>
      </c>
    </row>
    <row r="117" spans="3:16" x14ac:dyDescent="0.25">
      <c r="C117" s="7">
        <v>13013</v>
      </c>
      <c r="D117" s="2">
        <v>12</v>
      </c>
      <c r="E117" s="3" t="s">
        <v>8</v>
      </c>
      <c r="F117" s="64">
        <v>1.94</v>
      </c>
      <c r="G117" s="79">
        <v>0</v>
      </c>
      <c r="H117" s="40">
        <f t="shared" si="5"/>
        <v>0</v>
      </c>
    </row>
    <row r="118" spans="3:16" x14ac:dyDescent="0.25">
      <c r="C118" s="12"/>
      <c r="D118" s="12"/>
      <c r="E118" s="75"/>
      <c r="F118" s="76"/>
      <c r="G118" s="32" t="s">
        <v>16</v>
      </c>
      <c r="H118" s="4">
        <f>SUM(H109:H117)</f>
        <v>33.9</v>
      </c>
    </row>
    <row r="119" spans="3:16" x14ac:dyDescent="0.25">
      <c r="E119" s="75"/>
      <c r="F119" s="77"/>
      <c r="G119" s="15" t="s">
        <v>17</v>
      </c>
      <c r="H119" s="31">
        <f>H118*16%</f>
        <v>5.4239999999999995</v>
      </c>
    </row>
    <row r="120" spans="3:16" ht="30" x14ac:dyDescent="0.25">
      <c r="E120" s="75"/>
      <c r="F120" s="77"/>
      <c r="G120" s="14" t="s">
        <v>14</v>
      </c>
      <c r="H120" s="33">
        <f>H118+H119</f>
        <v>39.323999999999998</v>
      </c>
    </row>
    <row r="125" spans="3:16" x14ac:dyDescent="0.25">
      <c r="P125" s="27"/>
    </row>
    <row r="128" spans="3:16" ht="15.75" thickBot="1" x14ac:dyDescent="0.3"/>
    <row r="129" spans="1:12" ht="19.5" thickBot="1" x14ac:dyDescent="0.45">
      <c r="E129" s="82" t="s">
        <v>34</v>
      </c>
    </row>
    <row r="130" spans="1:12" ht="34.5" x14ac:dyDescent="0.3">
      <c r="C130" s="4" t="s">
        <v>9</v>
      </c>
      <c r="D130" s="19"/>
      <c r="E130" s="80" t="s">
        <v>12</v>
      </c>
      <c r="F130" s="67" t="s">
        <v>19</v>
      </c>
      <c r="G130" s="78" t="s">
        <v>20</v>
      </c>
      <c r="H130" s="69" t="s">
        <v>15</v>
      </c>
    </row>
    <row r="131" spans="1:12" x14ac:dyDescent="0.25">
      <c r="C131" s="7">
        <v>13002</v>
      </c>
      <c r="D131" s="2">
        <v>4</v>
      </c>
      <c r="E131" s="3" t="s">
        <v>0</v>
      </c>
      <c r="F131" s="64">
        <v>12.95</v>
      </c>
      <c r="G131" s="79">
        <v>0</v>
      </c>
      <c r="H131" s="40">
        <f>F131*G131</f>
        <v>0</v>
      </c>
    </row>
    <row r="132" spans="1:12" x14ac:dyDescent="0.25">
      <c r="C132" s="8">
        <v>13005</v>
      </c>
      <c r="D132" s="5">
        <v>4</v>
      </c>
      <c r="E132" s="6" t="s">
        <v>1</v>
      </c>
      <c r="F132" s="64">
        <v>8.5</v>
      </c>
      <c r="G132" s="79">
        <v>0</v>
      </c>
      <c r="H132" s="40">
        <f t="shared" ref="H132:H139" si="6">F132*G132</f>
        <v>0</v>
      </c>
    </row>
    <row r="133" spans="1:12" x14ac:dyDescent="0.25">
      <c r="C133" s="7">
        <v>13006</v>
      </c>
      <c r="D133" s="2">
        <v>4</v>
      </c>
      <c r="E133" s="3" t="s">
        <v>2</v>
      </c>
      <c r="F133" s="64">
        <v>11.18</v>
      </c>
      <c r="G133" s="79">
        <v>0</v>
      </c>
      <c r="H133" s="40">
        <f t="shared" si="6"/>
        <v>0</v>
      </c>
    </row>
    <row r="134" spans="1:12" x14ac:dyDescent="0.25">
      <c r="A134">
        <v>1</v>
      </c>
      <c r="C134" s="8">
        <v>13007</v>
      </c>
      <c r="D134" s="5">
        <v>12</v>
      </c>
      <c r="E134" s="6" t="s">
        <v>3</v>
      </c>
      <c r="F134" s="64">
        <v>3.25</v>
      </c>
      <c r="G134" s="79">
        <v>1</v>
      </c>
      <c r="H134" s="40">
        <f t="shared" si="6"/>
        <v>3.25</v>
      </c>
    </row>
    <row r="135" spans="1:12" x14ac:dyDescent="0.25">
      <c r="C135" s="7">
        <v>13010</v>
      </c>
      <c r="D135" s="2">
        <v>12</v>
      </c>
      <c r="E135" s="3" t="s">
        <v>35</v>
      </c>
      <c r="F135" s="64">
        <v>2.72</v>
      </c>
      <c r="G135" s="79">
        <v>0</v>
      </c>
      <c r="H135" s="40">
        <f t="shared" si="6"/>
        <v>0</v>
      </c>
    </row>
    <row r="136" spans="1:12" x14ac:dyDescent="0.25">
      <c r="C136" s="8">
        <v>13011</v>
      </c>
      <c r="D136" s="5">
        <v>12</v>
      </c>
      <c r="E136" s="6" t="s">
        <v>5</v>
      </c>
      <c r="F136" s="64">
        <v>2.72</v>
      </c>
      <c r="G136" s="79">
        <v>6</v>
      </c>
      <c r="H136" s="40">
        <f t="shared" si="6"/>
        <v>16.32</v>
      </c>
    </row>
    <row r="137" spans="1:12" x14ac:dyDescent="0.25">
      <c r="C137" s="7">
        <v>13012</v>
      </c>
      <c r="D137" s="2">
        <v>12</v>
      </c>
      <c r="E137" s="3" t="s">
        <v>6</v>
      </c>
      <c r="F137" s="64">
        <v>2.72</v>
      </c>
      <c r="G137" s="79">
        <v>4</v>
      </c>
      <c r="H137" s="40">
        <f t="shared" si="6"/>
        <v>10.88</v>
      </c>
    </row>
    <row r="138" spans="1:12" x14ac:dyDescent="0.25">
      <c r="C138" s="8">
        <v>13008</v>
      </c>
      <c r="D138" s="5">
        <v>8</v>
      </c>
      <c r="E138" s="6" t="s">
        <v>7</v>
      </c>
      <c r="F138" s="64">
        <v>6.78</v>
      </c>
      <c r="G138" s="79">
        <v>0</v>
      </c>
      <c r="H138" s="40">
        <f t="shared" si="6"/>
        <v>0</v>
      </c>
    </row>
    <row r="139" spans="1:12" x14ac:dyDescent="0.25">
      <c r="C139" s="7">
        <v>13013</v>
      </c>
      <c r="D139" s="2">
        <v>12</v>
      </c>
      <c r="E139" s="3" t="s">
        <v>8</v>
      </c>
      <c r="F139" s="64">
        <v>1.94</v>
      </c>
      <c r="G139" s="79">
        <v>0</v>
      </c>
      <c r="H139" s="40">
        <f t="shared" si="6"/>
        <v>0</v>
      </c>
    </row>
    <row r="140" spans="1:12" x14ac:dyDescent="0.25">
      <c r="C140" s="12"/>
      <c r="D140" s="12"/>
      <c r="E140" s="75"/>
      <c r="F140" s="76"/>
      <c r="G140" s="32" t="s">
        <v>16</v>
      </c>
      <c r="H140" s="4">
        <f>SUM(H131:H139)</f>
        <v>30.450000000000003</v>
      </c>
    </row>
    <row r="141" spans="1:12" x14ac:dyDescent="0.25">
      <c r="E141" s="75"/>
      <c r="F141" s="77"/>
      <c r="G141" s="15" t="s">
        <v>17</v>
      </c>
      <c r="H141" s="31">
        <f>H140*16%</f>
        <v>4.8720000000000008</v>
      </c>
    </row>
    <row r="142" spans="1:12" ht="30" x14ac:dyDescent="0.25">
      <c r="E142" s="75"/>
      <c r="F142" s="77"/>
      <c r="G142" s="14" t="s">
        <v>14</v>
      </c>
      <c r="H142" s="33">
        <f>H140+H141</f>
        <v>35.322000000000003</v>
      </c>
    </row>
    <row r="144" spans="1:12" ht="15.75" thickBot="1" x14ac:dyDescent="0.3">
      <c r="L144" s="27"/>
    </row>
    <row r="145" spans="3:8" ht="19.5" thickBot="1" x14ac:dyDescent="0.45">
      <c r="E145" s="85" t="s">
        <v>36</v>
      </c>
    </row>
    <row r="146" spans="3:8" ht="34.5" x14ac:dyDescent="0.3">
      <c r="C146" s="4" t="s">
        <v>9</v>
      </c>
      <c r="D146" s="19"/>
      <c r="E146" s="80" t="s">
        <v>12</v>
      </c>
      <c r="F146" s="90" t="s">
        <v>19</v>
      </c>
      <c r="G146" s="86" t="s">
        <v>20</v>
      </c>
      <c r="H146" s="88" t="s">
        <v>15</v>
      </c>
    </row>
    <row r="147" spans="3:8" x14ac:dyDescent="0.25">
      <c r="C147" s="7">
        <v>13002</v>
      </c>
      <c r="D147" s="2">
        <v>4</v>
      </c>
      <c r="E147" s="3" t="s">
        <v>0</v>
      </c>
      <c r="F147" s="91">
        <v>12.95</v>
      </c>
      <c r="G147" s="87">
        <v>0</v>
      </c>
      <c r="H147" s="89">
        <f>F147*G147</f>
        <v>0</v>
      </c>
    </row>
    <row r="148" spans="3:8" x14ac:dyDescent="0.25">
      <c r="C148" s="8">
        <v>13005</v>
      </c>
      <c r="D148" s="5">
        <v>4</v>
      </c>
      <c r="E148" s="6" t="s">
        <v>1</v>
      </c>
      <c r="F148" s="91">
        <v>8.5</v>
      </c>
      <c r="G148" s="87">
        <v>1</v>
      </c>
      <c r="H148" s="89">
        <f t="shared" ref="H148:H155" si="7">F148*G148</f>
        <v>8.5</v>
      </c>
    </row>
    <row r="149" spans="3:8" x14ac:dyDescent="0.25">
      <c r="C149" s="7">
        <v>13006</v>
      </c>
      <c r="D149" s="2">
        <v>4</v>
      </c>
      <c r="E149" s="3" t="s">
        <v>2</v>
      </c>
      <c r="F149" s="91">
        <v>11.18</v>
      </c>
      <c r="G149" s="87">
        <v>0</v>
      </c>
      <c r="H149" s="89">
        <f t="shared" si="7"/>
        <v>0</v>
      </c>
    </row>
    <row r="150" spans="3:8" x14ac:dyDescent="0.25">
      <c r="C150" s="8">
        <v>13007</v>
      </c>
      <c r="D150" s="5">
        <v>12</v>
      </c>
      <c r="E150" s="6" t="s">
        <v>3</v>
      </c>
      <c r="F150" s="91">
        <v>3.25</v>
      </c>
      <c r="G150" s="87">
        <v>2</v>
      </c>
      <c r="H150" s="89">
        <f t="shared" si="7"/>
        <v>6.5</v>
      </c>
    </row>
    <row r="151" spans="3:8" x14ac:dyDescent="0.25">
      <c r="C151" s="7">
        <v>13010</v>
      </c>
      <c r="D151" s="2">
        <v>12</v>
      </c>
      <c r="E151" s="3" t="s">
        <v>35</v>
      </c>
      <c r="F151" s="91">
        <v>2.72</v>
      </c>
      <c r="G151" s="87">
        <v>0</v>
      </c>
      <c r="H151" s="89">
        <f t="shared" si="7"/>
        <v>0</v>
      </c>
    </row>
    <row r="152" spans="3:8" x14ac:dyDescent="0.25">
      <c r="C152" s="8">
        <v>13011</v>
      </c>
      <c r="D152" s="5">
        <v>12</v>
      </c>
      <c r="E152" s="6" t="s">
        <v>5</v>
      </c>
      <c r="F152" s="91">
        <v>2.72</v>
      </c>
      <c r="G152" s="87">
        <v>2</v>
      </c>
      <c r="H152" s="89">
        <f t="shared" si="7"/>
        <v>5.44</v>
      </c>
    </row>
    <row r="153" spans="3:8" x14ac:dyDescent="0.25">
      <c r="C153" s="7">
        <v>13012</v>
      </c>
      <c r="D153" s="2">
        <v>12</v>
      </c>
      <c r="E153" s="3" t="s">
        <v>6</v>
      </c>
      <c r="F153" s="91">
        <v>2.72</v>
      </c>
      <c r="G153" s="87">
        <v>0</v>
      </c>
      <c r="H153" s="89">
        <f t="shared" si="7"/>
        <v>0</v>
      </c>
    </row>
    <row r="154" spans="3:8" x14ac:dyDescent="0.25">
      <c r="C154" s="8">
        <v>13008</v>
      </c>
      <c r="D154" s="5">
        <v>8</v>
      </c>
      <c r="E154" s="6" t="s">
        <v>7</v>
      </c>
      <c r="F154" s="91">
        <v>6.78</v>
      </c>
      <c r="G154" s="87">
        <v>1</v>
      </c>
      <c r="H154" s="89">
        <f t="shared" si="7"/>
        <v>6.78</v>
      </c>
    </row>
    <row r="155" spans="3:8" x14ac:dyDescent="0.25">
      <c r="C155" s="7">
        <v>13013</v>
      </c>
      <c r="D155" s="2">
        <v>12</v>
      </c>
      <c r="E155" s="3" t="s">
        <v>8</v>
      </c>
      <c r="F155" s="91">
        <v>1.94</v>
      </c>
      <c r="G155" s="87">
        <v>0</v>
      </c>
      <c r="H155" s="89">
        <f t="shared" si="7"/>
        <v>0</v>
      </c>
    </row>
    <row r="156" spans="3:8" x14ac:dyDescent="0.25">
      <c r="C156" s="12"/>
      <c r="D156" s="12"/>
      <c r="E156" s="75"/>
      <c r="F156" s="76"/>
      <c r="G156" s="32" t="s">
        <v>16</v>
      </c>
      <c r="H156" s="4">
        <f>SUM(H147:H155)</f>
        <v>27.220000000000002</v>
      </c>
    </row>
    <row r="157" spans="3:8" x14ac:dyDescent="0.25">
      <c r="E157" s="75"/>
      <c r="F157" s="77"/>
      <c r="G157" s="15" t="s">
        <v>17</v>
      </c>
      <c r="H157" s="31">
        <f>H156*16%</f>
        <v>4.3552000000000008</v>
      </c>
    </row>
    <row r="158" spans="3:8" ht="30" x14ac:dyDescent="0.25">
      <c r="E158" s="75"/>
      <c r="F158" s="77"/>
      <c r="G158" s="14" t="s">
        <v>14</v>
      </c>
      <c r="H158" s="33">
        <f>H156+H157</f>
        <v>31.575200000000002</v>
      </c>
    </row>
    <row r="159" spans="3:8" ht="33" customHeight="1" x14ac:dyDescent="0.25"/>
    <row r="160" spans="3:8" ht="15.75" thickBot="1" x14ac:dyDescent="0.3"/>
    <row r="161" spans="3:8" ht="19.5" thickBot="1" x14ac:dyDescent="0.45">
      <c r="E161" s="95" t="s">
        <v>37</v>
      </c>
      <c r="F161" s="97"/>
    </row>
    <row r="162" spans="3:8" ht="34.5" x14ac:dyDescent="0.3">
      <c r="C162" s="4" t="s">
        <v>9</v>
      </c>
      <c r="D162" s="19"/>
      <c r="E162" s="80" t="s">
        <v>12</v>
      </c>
      <c r="F162" s="96" t="s">
        <v>19</v>
      </c>
      <c r="G162" s="93" t="s">
        <v>20</v>
      </c>
      <c r="H162" s="88" t="s">
        <v>15</v>
      </c>
    </row>
    <row r="163" spans="3:8" x14ac:dyDescent="0.25">
      <c r="C163" s="7">
        <v>13002</v>
      </c>
      <c r="D163" s="2">
        <v>4</v>
      </c>
      <c r="E163" s="3" t="s">
        <v>0</v>
      </c>
      <c r="F163" s="92">
        <v>12.95</v>
      </c>
      <c r="G163" s="94">
        <v>0</v>
      </c>
      <c r="H163" s="89">
        <f>F163*G163</f>
        <v>0</v>
      </c>
    </row>
    <row r="164" spans="3:8" x14ac:dyDescent="0.25">
      <c r="C164" s="8">
        <v>13005</v>
      </c>
      <c r="D164" s="5">
        <v>4</v>
      </c>
      <c r="E164" s="6" t="s">
        <v>1</v>
      </c>
      <c r="F164" s="92">
        <v>8.5</v>
      </c>
      <c r="G164" s="94">
        <v>0</v>
      </c>
      <c r="H164" s="89">
        <f t="shared" ref="H164:H171" si="8">F164*G164</f>
        <v>0</v>
      </c>
    </row>
    <row r="165" spans="3:8" x14ac:dyDescent="0.25">
      <c r="C165" s="7">
        <v>13006</v>
      </c>
      <c r="D165" s="2">
        <v>4</v>
      </c>
      <c r="E165" s="3" t="s">
        <v>2</v>
      </c>
      <c r="F165" s="92">
        <v>11.18</v>
      </c>
      <c r="G165" s="94">
        <v>0</v>
      </c>
      <c r="H165" s="89">
        <f t="shared" si="8"/>
        <v>0</v>
      </c>
    </row>
    <row r="166" spans="3:8" x14ac:dyDescent="0.25">
      <c r="C166" s="8">
        <v>13007</v>
      </c>
      <c r="D166" s="5">
        <v>12</v>
      </c>
      <c r="E166" s="6" t="s">
        <v>3</v>
      </c>
      <c r="F166" s="92">
        <v>3.25</v>
      </c>
      <c r="G166" s="94">
        <v>2</v>
      </c>
      <c r="H166" s="89">
        <f t="shared" si="8"/>
        <v>6.5</v>
      </c>
    </row>
    <row r="167" spans="3:8" x14ac:dyDescent="0.25">
      <c r="C167" s="7">
        <v>13010</v>
      </c>
      <c r="D167" s="2">
        <v>12</v>
      </c>
      <c r="E167" s="3" t="s">
        <v>35</v>
      </c>
      <c r="F167" s="92">
        <v>2.72</v>
      </c>
      <c r="G167" s="94">
        <v>1</v>
      </c>
      <c r="H167" s="89">
        <f t="shared" si="8"/>
        <v>2.72</v>
      </c>
    </row>
    <row r="168" spans="3:8" x14ac:dyDescent="0.25">
      <c r="C168" s="8">
        <v>13011</v>
      </c>
      <c r="D168" s="5">
        <v>12</v>
      </c>
      <c r="E168" s="6" t="s">
        <v>5</v>
      </c>
      <c r="F168" s="92">
        <v>2.72</v>
      </c>
      <c r="G168" s="94">
        <v>2</v>
      </c>
      <c r="H168" s="89">
        <f t="shared" si="8"/>
        <v>5.44</v>
      </c>
    </row>
    <row r="169" spans="3:8" x14ac:dyDescent="0.25">
      <c r="C169" s="7">
        <v>13012</v>
      </c>
      <c r="D169" s="2">
        <v>12</v>
      </c>
      <c r="E169" s="3" t="s">
        <v>6</v>
      </c>
      <c r="F169" s="92">
        <v>2.72</v>
      </c>
      <c r="G169" s="94">
        <v>0</v>
      </c>
      <c r="H169" s="89">
        <f t="shared" si="8"/>
        <v>0</v>
      </c>
    </row>
    <row r="170" spans="3:8" x14ac:dyDescent="0.25">
      <c r="C170" s="8">
        <v>13008</v>
      </c>
      <c r="D170" s="5">
        <v>8</v>
      </c>
      <c r="E170" s="6" t="s">
        <v>7</v>
      </c>
      <c r="F170" s="92">
        <v>6.78</v>
      </c>
      <c r="G170" s="94">
        <v>2</v>
      </c>
      <c r="H170" s="89">
        <f t="shared" si="8"/>
        <v>13.56</v>
      </c>
    </row>
    <row r="171" spans="3:8" x14ac:dyDescent="0.25">
      <c r="C171" s="7">
        <v>13013</v>
      </c>
      <c r="D171" s="2">
        <v>12</v>
      </c>
      <c r="E171" s="3" t="s">
        <v>8</v>
      </c>
      <c r="F171" s="92">
        <v>1.94</v>
      </c>
      <c r="G171" s="94">
        <v>0</v>
      </c>
      <c r="H171" s="89">
        <f t="shared" si="8"/>
        <v>0</v>
      </c>
    </row>
    <row r="172" spans="3:8" x14ac:dyDescent="0.25">
      <c r="C172" s="12"/>
      <c r="D172" s="12"/>
      <c r="E172" s="75"/>
      <c r="F172" s="76"/>
      <c r="G172" s="32" t="s">
        <v>16</v>
      </c>
      <c r="H172" s="4">
        <f>SUM(H163:H171)</f>
        <v>28.22</v>
      </c>
    </row>
    <row r="173" spans="3:8" x14ac:dyDescent="0.25">
      <c r="E173" s="75"/>
      <c r="F173" s="77"/>
      <c r="G173" s="15" t="s">
        <v>17</v>
      </c>
      <c r="H173" s="31">
        <f>H172*16%</f>
        <v>4.5152000000000001</v>
      </c>
    </row>
    <row r="174" spans="3:8" ht="30" x14ac:dyDescent="0.25">
      <c r="E174" s="75"/>
      <c r="F174" s="77"/>
      <c r="G174" s="14" t="s">
        <v>14</v>
      </c>
      <c r="H174" s="33">
        <f>H172+H173</f>
        <v>32.735199999999999</v>
      </c>
    </row>
    <row r="179" spans="3:8" ht="15.75" thickBot="1" x14ac:dyDescent="0.3"/>
    <row r="180" spans="3:8" ht="19.5" thickBot="1" x14ac:dyDescent="0.45">
      <c r="E180" s="98" t="s">
        <v>38</v>
      </c>
      <c r="F180" s="97"/>
    </row>
    <row r="181" spans="3:8" ht="34.5" x14ac:dyDescent="0.3">
      <c r="C181" s="4" t="s">
        <v>9</v>
      </c>
      <c r="D181" s="19"/>
      <c r="E181" s="80" t="s">
        <v>12</v>
      </c>
      <c r="F181" s="99" t="s">
        <v>19</v>
      </c>
      <c r="G181" s="68" t="s">
        <v>20</v>
      </c>
      <c r="H181" s="101" t="s">
        <v>15</v>
      </c>
    </row>
    <row r="182" spans="3:8" x14ac:dyDescent="0.25">
      <c r="C182" s="7">
        <v>13002</v>
      </c>
      <c r="D182" s="2">
        <v>4</v>
      </c>
      <c r="E182" s="3" t="s">
        <v>0</v>
      </c>
      <c r="F182" s="100">
        <v>12.95</v>
      </c>
      <c r="G182" s="65">
        <v>0</v>
      </c>
      <c r="H182" s="102">
        <f>F182*G182</f>
        <v>0</v>
      </c>
    </row>
    <row r="183" spans="3:8" x14ac:dyDescent="0.25">
      <c r="C183" s="8">
        <v>13005</v>
      </c>
      <c r="D183" s="5">
        <v>4</v>
      </c>
      <c r="E183" s="6" t="s">
        <v>1</v>
      </c>
      <c r="F183" s="100">
        <v>8.5</v>
      </c>
      <c r="G183" s="65">
        <v>0</v>
      </c>
      <c r="H183" s="102">
        <f t="shared" ref="H183:H190" si="9">F183*G183</f>
        <v>0</v>
      </c>
    </row>
    <row r="184" spans="3:8" x14ac:dyDescent="0.25">
      <c r="C184" s="7">
        <v>13006</v>
      </c>
      <c r="D184" s="2">
        <v>4</v>
      </c>
      <c r="E184" s="3" t="s">
        <v>2</v>
      </c>
      <c r="F184" s="100">
        <v>11.18</v>
      </c>
      <c r="G184" s="65">
        <v>0</v>
      </c>
      <c r="H184" s="102">
        <f t="shared" si="9"/>
        <v>0</v>
      </c>
    </row>
    <row r="185" spans="3:8" x14ac:dyDescent="0.25">
      <c r="C185" s="8">
        <v>13007</v>
      </c>
      <c r="D185" s="5">
        <v>12</v>
      </c>
      <c r="E185" s="6" t="s">
        <v>3</v>
      </c>
      <c r="F185" s="100">
        <v>3.25</v>
      </c>
      <c r="G185" s="65">
        <v>0</v>
      </c>
      <c r="H185" s="102">
        <f t="shared" si="9"/>
        <v>0</v>
      </c>
    </row>
    <row r="186" spans="3:8" x14ac:dyDescent="0.25">
      <c r="C186" s="7">
        <v>13010</v>
      </c>
      <c r="D186" s="2">
        <v>12</v>
      </c>
      <c r="E186" s="3" t="s">
        <v>35</v>
      </c>
      <c r="F186" s="100">
        <v>2.72</v>
      </c>
      <c r="G186" s="65">
        <v>1</v>
      </c>
      <c r="H186" s="102">
        <f t="shared" si="9"/>
        <v>2.72</v>
      </c>
    </row>
    <row r="187" spans="3:8" x14ac:dyDescent="0.25">
      <c r="C187" s="8">
        <v>13011</v>
      </c>
      <c r="D187" s="5">
        <v>12</v>
      </c>
      <c r="E187" s="6" t="s">
        <v>5</v>
      </c>
      <c r="F187" s="100">
        <v>2.72</v>
      </c>
      <c r="G187" s="65">
        <v>3</v>
      </c>
      <c r="H187" s="102">
        <f t="shared" si="9"/>
        <v>8.16</v>
      </c>
    </row>
    <row r="188" spans="3:8" x14ac:dyDescent="0.25">
      <c r="C188" s="7">
        <v>13012</v>
      </c>
      <c r="D188" s="2">
        <v>12</v>
      </c>
      <c r="E188" s="3" t="s">
        <v>6</v>
      </c>
      <c r="F188" s="100">
        <v>2.72</v>
      </c>
      <c r="G188" s="65">
        <v>0</v>
      </c>
      <c r="H188" s="102">
        <f t="shared" si="9"/>
        <v>0</v>
      </c>
    </row>
    <row r="189" spans="3:8" x14ac:dyDescent="0.25">
      <c r="C189" s="8">
        <v>13008</v>
      </c>
      <c r="D189" s="5">
        <v>8</v>
      </c>
      <c r="E189" s="6" t="s">
        <v>7</v>
      </c>
      <c r="F189" s="100">
        <v>6.78</v>
      </c>
      <c r="G189" s="65">
        <v>0</v>
      </c>
      <c r="H189" s="102">
        <f t="shared" si="9"/>
        <v>0</v>
      </c>
    </row>
    <row r="190" spans="3:8" x14ac:dyDescent="0.25">
      <c r="C190" s="7">
        <v>13013</v>
      </c>
      <c r="D190" s="2">
        <v>12</v>
      </c>
      <c r="E190" s="3" t="s">
        <v>8</v>
      </c>
      <c r="F190" s="100">
        <v>1.94</v>
      </c>
      <c r="G190" s="65">
        <v>1</v>
      </c>
      <c r="H190" s="102">
        <f t="shared" si="9"/>
        <v>1.94</v>
      </c>
    </row>
    <row r="191" spans="3:8" x14ac:dyDescent="0.25">
      <c r="C191" s="12"/>
      <c r="D191" s="12"/>
      <c r="E191" s="75"/>
      <c r="F191" s="76"/>
      <c r="G191" s="32" t="s">
        <v>16</v>
      </c>
      <c r="H191" s="4">
        <f>SUM(H182:H190)</f>
        <v>12.82</v>
      </c>
    </row>
    <row r="192" spans="3:8" x14ac:dyDescent="0.25">
      <c r="E192" s="75"/>
      <c r="F192" s="77"/>
      <c r="G192" s="15" t="s">
        <v>17</v>
      </c>
      <c r="H192" s="31">
        <f>H191*16%</f>
        <v>2.0512000000000001</v>
      </c>
    </row>
    <row r="193" spans="3:8" ht="30" x14ac:dyDescent="0.25">
      <c r="E193" s="75"/>
      <c r="F193" s="77"/>
      <c r="G193" s="14" t="s">
        <v>14</v>
      </c>
      <c r="H193" s="33">
        <f>H191+H192</f>
        <v>14.8712</v>
      </c>
    </row>
    <row r="196" spans="3:8" x14ac:dyDescent="0.25">
      <c r="C196" s="12"/>
      <c r="D196" s="12"/>
      <c r="E196" s="75"/>
    </row>
    <row r="197" spans="3:8" x14ac:dyDescent="0.25">
      <c r="G197" s="103"/>
    </row>
    <row r="199" spans="3:8" x14ac:dyDescent="0.25">
      <c r="H199" s="105"/>
    </row>
    <row r="200" spans="3:8" x14ac:dyDescent="0.25">
      <c r="H200" s="105"/>
    </row>
    <row r="201" spans="3:8" x14ac:dyDescent="0.25">
      <c r="H201" s="105"/>
    </row>
    <row r="202" spans="3:8" ht="15.75" thickBot="1" x14ac:dyDescent="0.3">
      <c r="H202" s="105"/>
    </row>
    <row r="203" spans="3:8" ht="19.5" thickBot="1" x14ac:dyDescent="0.45">
      <c r="E203" s="98" t="s">
        <v>42</v>
      </c>
      <c r="F203" s="97"/>
      <c r="H203" s="105"/>
    </row>
    <row r="204" spans="3:8" ht="34.5" x14ac:dyDescent="0.3">
      <c r="C204" s="4" t="s">
        <v>9</v>
      </c>
      <c r="D204" s="19"/>
      <c r="E204" s="80" t="s">
        <v>12</v>
      </c>
      <c r="F204" s="99" t="s">
        <v>19</v>
      </c>
      <c r="G204" s="68" t="s">
        <v>20</v>
      </c>
      <c r="H204" s="101" t="s">
        <v>15</v>
      </c>
    </row>
    <row r="205" spans="3:8" x14ac:dyDescent="0.25">
      <c r="C205" s="7">
        <v>13002</v>
      </c>
      <c r="D205" s="2">
        <v>4</v>
      </c>
      <c r="E205" s="3" t="s">
        <v>0</v>
      </c>
      <c r="F205" s="100">
        <v>12.95</v>
      </c>
      <c r="G205" s="65">
        <v>0</v>
      </c>
      <c r="H205" s="102">
        <f>F205*G205</f>
        <v>0</v>
      </c>
    </row>
    <row r="206" spans="3:8" x14ac:dyDescent="0.25">
      <c r="C206" s="8">
        <v>13005</v>
      </c>
      <c r="D206" s="5">
        <v>4</v>
      </c>
      <c r="E206" s="6" t="s">
        <v>1</v>
      </c>
      <c r="F206" s="100">
        <v>8.5</v>
      </c>
      <c r="G206" s="65">
        <v>0</v>
      </c>
      <c r="H206" s="102">
        <f t="shared" ref="H206:H213" si="10">F206*G206</f>
        <v>0</v>
      </c>
    </row>
    <row r="207" spans="3:8" x14ac:dyDescent="0.25">
      <c r="C207" s="7">
        <v>13006</v>
      </c>
      <c r="D207" s="2">
        <v>4</v>
      </c>
      <c r="E207" s="3" t="s">
        <v>2</v>
      </c>
      <c r="F207" s="100">
        <v>11.18</v>
      </c>
      <c r="G207" s="65">
        <v>0</v>
      </c>
      <c r="H207" s="102">
        <f t="shared" si="10"/>
        <v>0</v>
      </c>
    </row>
    <row r="208" spans="3:8" x14ac:dyDescent="0.25">
      <c r="C208" s="8">
        <v>13007</v>
      </c>
      <c r="D208" s="5">
        <v>12</v>
      </c>
      <c r="E208" s="6" t="s">
        <v>3</v>
      </c>
      <c r="F208" s="100">
        <v>3.25</v>
      </c>
      <c r="G208" s="51">
        <v>1</v>
      </c>
      <c r="H208" s="102">
        <f t="shared" si="10"/>
        <v>3.25</v>
      </c>
    </row>
    <row r="209" spans="3:8" x14ac:dyDescent="0.25">
      <c r="C209" s="7">
        <v>13010</v>
      </c>
      <c r="D209" s="2">
        <v>12</v>
      </c>
      <c r="E209" s="3" t="s">
        <v>35</v>
      </c>
      <c r="F209" s="100">
        <v>2.72</v>
      </c>
      <c r="G209" s="65">
        <v>0</v>
      </c>
      <c r="H209" s="102">
        <f t="shared" si="10"/>
        <v>0</v>
      </c>
    </row>
    <row r="210" spans="3:8" x14ac:dyDescent="0.25">
      <c r="C210" s="8">
        <v>13011</v>
      </c>
      <c r="D210" s="5">
        <v>12</v>
      </c>
      <c r="E210" s="6" t="s">
        <v>5</v>
      </c>
      <c r="F210" s="100">
        <v>2.72</v>
      </c>
      <c r="G210" s="65">
        <v>0</v>
      </c>
      <c r="H210" s="102">
        <f t="shared" si="10"/>
        <v>0</v>
      </c>
    </row>
    <row r="211" spans="3:8" x14ac:dyDescent="0.25">
      <c r="C211" s="7">
        <v>13012</v>
      </c>
      <c r="D211" s="2">
        <v>12</v>
      </c>
      <c r="E211" s="3" t="s">
        <v>6</v>
      </c>
      <c r="F211" s="100">
        <v>2.72</v>
      </c>
      <c r="G211" s="65">
        <v>0</v>
      </c>
      <c r="H211" s="102">
        <f t="shared" si="10"/>
        <v>0</v>
      </c>
    </row>
    <row r="212" spans="3:8" x14ac:dyDescent="0.25">
      <c r="C212" s="8">
        <v>13008</v>
      </c>
      <c r="D212" s="5">
        <v>8</v>
      </c>
      <c r="E212" s="6" t="s">
        <v>7</v>
      </c>
      <c r="F212" s="100">
        <v>6.78</v>
      </c>
      <c r="G212" s="51">
        <v>2</v>
      </c>
      <c r="H212" s="102">
        <f t="shared" si="10"/>
        <v>13.56</v>
      </c>
    </row>
    <row r="213" spans="3:8" x14ac:dyDescent="0.25">
      <c r="C213" s="7">
        <v>13013</v>
      </c>
      <c r="D213" s="2">
        <v>12</v>
      </c>
      <c r="E213" s="3" t="s">
        <v>8</v>
      </c>
      <c r="F213" s="100">
        <v>1.94</v>
      </c>
      <c r="G213" s="65">
        <v>0</v>
      </c>
      <c r="H213" s="102">
        <f t="shared" si="10"/>
        <v>0</v>
      </c>
    </row>
    <row r="214" spans="3:8" x14ac:dyDescent="0.25">
      <c r="C214" s="12"/>
      <c r="D214" s="12"/>
      <c r="E214" s="75"/>
      <c r="F214" s="76"/>
      <c r="G214" s="32" t="s">
        <v>16</v>
      </c>
      <c r="H214" s="4">
        <f>SUM(H205:H213)</f>
        <v>16.810000000000002</v>
      </c>
    </row>
    <row r="215" spans="3:8" x14ac:dyDescent="0.25">
      <c r="E215" s="75"/>
      <c r="F215" s="77"/>
      <c r="G215" s="15" t="s">
        <v>17</v>
      </c>
      <c r="H215" s="31">
        <f>H214*16%</f>
        <v>2.6896000000000004</v>
      </c>
    </row>
    <row r="216" spans="3:8" ht="30" x14ac:dyDescent="0.25">
      <c r="E216" s="75"/>
      <c r="F216" s="77"/>
      <c r="G216" s="14" t="s">
        <v>14</v>
      </c>
      <c r="H216" s="33">
        <f>H214+H215</f>
        <v>19.499600000000001</v>
      </c>
    </row>
    <row r="217" spans="3:8" x14ac:dyDescent="0.25">
      <c r="H217" s="105"/>
    </row>
    <row r="218" spans="3:8" x14ac:dyDescent="0.25">
      <c r="H218" s="105"/>
    </row>
    <row r="219" spans="3:8" x14ac:dyDescent="0.25">
      <c r="H219" s="105"/>
    </row>
    <row r="220" spans="3:8" x14ac:dyDescent="0.25">
      <c r="H220" s="105"/>
    </row>
    <row r="221" spans="3:8" x14ac:dyDescent="0.25">
      <c r="H221" s="105"/>
    </row>
    <row r="222" spans="3:8" ht="15.75" thickBot="1" x14ac:dyDescent="0.3">
      <c r="H222" s="105"/>
    </row>
    <row r="223" spans="3:8" ht="19.5" thickBot="1" x14ac:dyDescent="0.45">
      <c r="E223" s="98" t="s">
        <v>43</v>
      </c>
      <c r="F223" s="97"/>
      <c r="H223" s="105"/>
    </row>
    <row r="224" spans="3:8" ht="34.5" x14ac:dyDescent="0.3">
      <c r="C224" s="4" t="s">
        <v>9</v>
      </c>
      <c r="D224" s="19"/>
      <c r="E224" s="80" t="s">
        <v>12</v>
      </c>
      <c r="F224" s="99" t="s">
        <v>19</v>
      </c>
      <c r="G224" s="68" t="s">
        <v>20</v>
      </c>
      <c r="H224" s="101" t="s">
        <v>15</v>
      </c>
    </row>
    <row r="225" spans="3:8" x14ac:dyDescent="0.25">
      <c r="C225" s="7">
        <v>13002</v>
      </c>
      <c r="D225" s="2">
        <v>4</v>
      </c>
      <c r="E225" s="3" t="s">
        <v>0</v>
      </c>
      <c r="F225" s="100">
        <v>12.95</v>
      </c>
      <c r="G225" s="65">
        <v>0</v>
      </c>
      <c r="H225" s="102">
        <v>0</v>
      </c>
    </row>
    <row r="226" spans="3:8" x14ac:dyDescent="0.25">
      <c r="C226" s="8">
        <v>13005</v>
      </c>
      <c r="D226" s="5">
        <v>4</v>
      </c>
      <c r="E226" s="6" t="s">
        <v>1</v>
      </c>
      <c r="F226" s="100">
        <v>8.5</v>
      </c>
      <c r="G226" s="65">
        <v>0</v>
      </c>
      <c r="H226" s="102">
        <v>0</v>
      </c>
    </row>
    <row r="227" spans="3:8" x14ac:dyDescent="0.25">
      <c r="C227" s="7">
        <v>13006</v>
      </c>
      <c r="D227" s="2">
        <v>4</v>
      </c>
      <c r="E227" s="3" t="s">
        <v>2</v>
      </c>
      <c r="F227" s="100">
        <v>11.18</v>
      </c>
      <c r="G227" s="65">
        <v>0</v>
      </c>
      <c r="H227" s="102">
        <v>0</v>
      </c>
    </row>
    <row r="228" spans="3:8" x14ac:dyDescent="0.25">
      <c r="C228" s="8">
        <v>13007</v>
      </c>
      <c r="D228" s="5">
        <v>12</v>
      </c>
      <c r="E228" s="6" t="s">
        <v>3</v>
      </c>
      <c r="F228" s="100">
        <v>3.25</v>
      </c>
      <c r="G228" s="65">
        <v>2</v>
      </c>
      <c r="H228" s="102">
        <v>6.5</v>
      </c>
    </row>
    <row r="229" spans="3:8" x14ac:dyDescent="0.25">
      <c r="C229" s="7">
        <v>13010</v>
      </c>
      <c r="D229" s="2">
        <v>12</v>
      </c>
      <c r="E229" s="3" t="s">
        <v>35</v>
      </c>
      <c r="F229" s="100">
        <v>2.72</v>
      </c>
      <c r="G229" s="65">
        <v>0</v>
      </c>
      <c r="H229" s="102">
        <v>0</v>
      </c>
    </row>
    <row r="230" spans="3:8" x14ac:dyDescent="0.25">
      <c r="C230" s="8">
        <v>13011</v>
      </c>
      <c r="D230" s="5">
        <v>12</v>
      </c>
      <c r="E230" s="6" t="s">
        <v>5</v>
      </c>
      <c r="F230" s="100">
        <v>2.72</v>
      </c>
      <c r="G230" s="65">
        <v>2</v>
      </c>
      <c r="H230" s="102">
        <v>5.4</v>
      </c>
    </row>
    <row r="231" spans="3:8" x14ac:dyDescent="0.25">
      <c r="C231" s="7">
        <v>13012</v>
      </c>
      <c r="D231" s="2">
        <v>12</v>
      </c>
      <c r="E231" s="3" t="s">
        <v>6</v>
      </c>
      <c r="F231" s="100">
        <v>2.72</v>
      </c>
      <c r="G231" s="65">
        <v>3</v>
      </c>
      <c r="H231" s="102">
        <v>8.16</v>
      </c>
    </row>
    <row r="232" spans="3:8" x14ac:dyDescent="0.25">
      <c r="C232" s="8">
        <v>13008</v>
      </c>
      <c r="D232" s="5">
        <v>8</v>
      </c>
      <c r="E232" s="6" t="s">
        <v>7</v>
      </c>
      <c r="F232" s="100">
        <v>6.78</v>
      </c>
      <c r="G232" s="65">
        <v>2</v>
      </c>
      <c r="H232" s="102">
        <v>13.6</v>
      </c>
    </row>
    <row r="233" spans="3:8" x14ac:dyDescent="0.25">
      <c r="C233" s="7">
        <v>13013</v>
      </c>
      <c r="D233" s="2">
        <v>12</v>
      </c>
      <c r="E233" s="3" t="s">
        <v>8</v>
      </c>
      <c r="F233" s="100">
        <v>1.94</v>
      </c>
      <c r="G233" s="65">
        <v>0</v>
      </c>
      <c r="H233" s="102">
        <v>0</v>
      </c>
    </row>
    <row r="234" spans="3:8" x14ac:dyDescent="0.25">
      <c r="C234" s="12"/>
      <c r="D234" s="12"/>
      <c r="E234" s="75"/>
      <c r="F234" s="76"/>
      <c r="G234" s="32" t="s">
        <v>16</v>
      </c>
      <c r="H234" s="4">
        <f>SUM(H225:H233)</f>
        <v>33.660000000000004</v>
      </c>
    </row>
    <row r="235" spans="3:8" x14ac:dyDescent="0.25">
      <c r="E235" s="75"/>
      <c r="F235" s="77"/>
      <c r="G235" s="15" t="s">
        <v>17</v>
      </c>
      <c r="H235" s="31">
        <f>H234*16%</f>
        <v>5.3856000000000011</v>
      </c>
    </row>
    <row r="236" spans="3:8" ht="30" x14ac:dyDescent="0.25">
      <c r="E236" s="75"/>
      <c r="F236" s="77"/>
      <c r="G236" s="14" t="s">
        <v>14</v>
      </c>
      <c r="H236" s="33">
        <f>H234+H235</f>
        <v>39.045600000000007</v>
      </c>
    </row>
    <row r="237" spans="3:8" x14ac:dyDescent="0.25">
      <c r="H237" s="105"/>
    </row>
    <row r="238" spans="3:8" x14ac:dyDescent="0.25">
      <c r="H238" s="105"/>
    </row>
    <row r="239" spans="3:8" x14ac:dyDescent="0.25">
      <c r="H239" s="105"/>
    </row>
    <row r="240" spans="3:8" ht="15.75" thickBot="1" x14ac:dyDescent="0.3">
      <c r="H240" s="105"/>
    </row>
    <row r="241" spans="3:8" ht="19.5" thickBot="1" x14ac:dyDescent="0.45">
      <c r="E241" s="139" t="s">
        <v>49</v>
      </c>
      <c r="F241" s="140"/>
      <c r="H241" s="117"/>
    </row>
    <row r="242" spans="3:8" ht="34.5" x14ac:dyDescent="0.3">
      <c r="C242" s="4" t="s">
        <v>9</v>
      </c>
      <c r="D242" s="19"/>
      <c r="E242" s="80" t="s">
        <v>50</v>
      </c>
      <c r="F242" s="133" t="s">
        <v>19</v>
      </c>
      <c r="G242" s="134" t="s">
        <v>20</v>
      </c>
      <c r="H242" s="135" t="s">
        <v>15</v>
      </c>
    </row>
    <row r="243" spans="3:8" x14ac:dyDescent="0.25">
      <c r="C243" s="7">
        <v>13002</v>
      </c>
      <c r="D243" s="2">
        <v>4</v>
      </c>
      <c r="E243" s="3" t="s">
        <v>0</v>
      </c>
      <c r="F243" s="136">
        <v>12.95</v>
      </c>
      <c r="G243" s="137">
        <v>0</v>
      </c>
      <c r="H243" s="138">
        <f>+F243*G243</f>
        <v>0</v>
      </c>
    </row>
    <row r="244" spans="3:8" x14ac:dyDescent="0.25">
      <c r="C244" s="8">
        <v>13005</v>
      </c>
      <c r="D244" s="5">
        <v>4</v>
      </c>
      <c r="E244" s="6" t="s">
        <v>1</v>
      </c>
      <c r="F244" s="136">
        <v>8.5</v>
      </c>
      <c r="G244" s="137">
        <v>0</v>
      </c>
      <c r="H244" s="138">
        <f t="shared" ref="H244:H251" si="11">+F244*G244</f>
        <v>0</v>
      </c>
    </row>
    <row r="245" spans="3:8" x14ac:dyDescent="0.25">
      <c r="C245" s="7">
        <v>13006</v>
      </c>
      <c r="D245" s="2">
        <v>4</v>
      </c>
      <c r="E245" s="3" t="s">
        <v>2</v>
      </c>
      <c r="F245" s="136">
        <v>11.18</v>
      </c>
      <c r="G245" s="137">
        <v>0</v>
      </c>
      <c r="H245" s="138">
        <f t="shared" si="11"/>
        <v>0</v>
      </c>
    </row>
    <row r="246" spans="3:8" x14ac:dyDescent="0.25">
      <c r="C246" s="8">
        <v>13007</v>
      </c>
      <c r="D246" s="5">
        <v>12</v>
      </c>
      <c r="E246" s="6" t="s">
        <v>3</v>
      </c>
      <c r="F246" s="136">
        <v>3.25</v>
      </c>
      <c r="G246" s="137">
        <v>6</v>
      </c>
      <c r="H246" s="138">
        <f t="shared" si="11"/>
        <v>19.5</v>
      </c>
    </row>
    <row r="247" spans="3:8" x14ac:dyDescent="0.25">
      <c r="C247" s="7">
        <v>13010</v>
      </c>
      <c r="D247" s="2">
        <v>12</v>
      </c>
      <c r="E247" s="3" t="s">
        <v>35</v>
      </c>
      <c r="F247" s="136">
        <v>2.72</v>
      </c>
      <c r="G247" s="137">
        <v>0</v>
      </c>
      <c r="H247" s="138">
        <f t="shared" si="11"/>
        <v>0</v>
      </c>
    </row>
    <row r="248" spans="3:8" x14ac:dyDescent="0.25">
      <c r="C248" s="8">
        <v>13011</v>
      </c>
      <c r="D248" s="5">
        <v>12</v>
      </c>
      <c r="E248" s="6" t="s">
        <v>5</v>
      </c>
      <c r="F248" s="136">
        <v>2.72</v>
      </c>
      <c r="G248" s="137">
        <v>0</v>
      </c>
      <c r="H248" s="138">
        <f t="shared" si="11"/>
        <v>0</v>
      </c>
    </row>
    <row r="249" spans="3:8" x14ac:dyDescent="0.25">
      <c r="C249" s="7">
        <v>13012</v>
      </c>
      <c r="D249" s="2">
        <v>12</v>
      </c>
      <c r="E249" s="3" t="s">
        <v>6</v>
      </c>
      <c r="F249" s="136">
        <v>2.72</v>
      </c>
      <c r="G249" s="137">
        <v>2</v>
      </c>
      <c r="H249" s="138">
        <f t="shared" si="11"/>
        <v>5.44</v>
      </c>
    </row>
    <row r="250" spans="3:8" x14ac:dyDescent="0.25">
      <c r="C250" s="8">
        <v>13008</v>
      </c>
      <c r="D250" s="5">
        <v>8</v>
      </c>
      <c r="E250" s="6" t="s">
        <v>7</v>
      </c>
      <c r="F250" s="136">
        <v>6.78</v>
      </c>
      <c r="G250" s="137">
        <v>0</v>
      </c>
      <c r="H250" s="138">
        <f t="shared" si="11"/>
        <v>0</v>
      </c>
    </row>
    <row r="251" spans="3:8" x14ac:dyDescent="0.25">
      <c r="C251" s="7">
        <v>13013</v>
      </c>
      <c r="D251" s="2">
        <v>12</v>
      </c>
      <c r="E251" s="3" t="s">
        <v>8</v>
      </c>
      <c r="F251" s="136">
        <v>1.94</v>
      </c>
      <c r="G251" s="137">
        <v>1</v>
      </c>
      <c r="H251" s="138">
        <f t="shared" si="11"/>
        <v>1.94</v>
      </c>
    </row>
    <row r="252" spans="3:8" x14ac:dyDescent="0.25">
      <c r="C252" s="12"/>
      <c r="D252" s="12"/>
      <c r="E252" s="75"/>
      <c r="F252" s="76"/>
      <c r="G252" s="32" t="s">
        <v>16</v>
      </c>
      <c r="H252" s="138">
        <f>SUM(H243:H251)</f>
        <v>26.880000000000003</v>
      </c>
    </row>
    <row r="253" spans="3:8" x14ac:dyDescent="0.25">
      <c r="E253" s="75"/>
      <c r="F253" s="77"/>
      <c r="G253" s="15" t="s">
        <v>17</v>
      </c>
      <c r="H253" s="31">
        <f>+H252*16%</f>
        <v>4.3008000000000006</v>
      </c>
    </row>
    <row r="254" spans="3:8" ht="30" x14ac:dyDescent="0.25">
      <c r="E254" s="75"/>
      <c r="F254" s="77"/>
      <c r="G254" s="14" t="s">
        <v>14</v>
      </c>
      <c r="H254" s="141">
        <f>SUM(H252:H253)</f>
        <v>31.180800000000005</v>
      </c>
    </row>
    <row r="255" spans="3:8" x14ac:dyDescent="0.25">
      <c r="H255" s="105"/>
    </row>
    <row r="256" spans="3:8" x14ac:dyDescent="0.25">
      <c r="H256" s="105"/>
    </row>
    <row r="257" spans="8:8" x14ac:dyDescent="0.25">
      <c r="H257" s="105"/>
    </row>
    <row r="258" spans="8:8" x14ac:dyDescent="0.25">
      <c r="H258" s="105"/>
    </row>
    <row r="259" spans="8:8" x14ac:dyDescent="0.25">
      <c r="H259" s="105"/>
    </row>
    <row r="260" spans="8:8" x14ac:dyDescent="0.25">
      <c r="H260" s="105"/>
    </row>
    <row r="261" spans="8:8" x14ac:dyDescent="0.25">
      <c r="H261" s="105"/>
    </row>
    <row r="262" spans="8:8" x14ac:dyDescent="0.25">
      <c r="H262" s="105"/>
    </row>
    <row r="263" spans="8:8" x14ac:dyDescent="0.25">
      <c r="H263" s="105"/>
    </row>
    <row r="264" spans="8:8" x14ac:dyDescent="0.25">
      <c r="H264" s="105"/>
    </row>
    <row r="265" spans="8:8" x14ac:dyDescent="0.25">
      <c r="H265" s="105"/>
    </row>
    <row r="266" spans="8:8" x14ac:dyDescent="0.25">
      <c r="H266" s="105"/>
    </row>
    <row r="267" spans="8:8" x14ac:dyDescent="0.25">
      <c r="H267" s="105"/>
    </row>
    <row r="268" spans="8:8" x14ac:dyDescent="0.25">
      <c r="H268" s="105"/>
    </row>
    <row r="269" spans="8:8" x14ac:dyDescent="0.25">
      <c r="H269" s="105"/>
    </row>
    <row r="270" spans="8:8" x14ac:dyDescent="0.25">
      <c r="H270" s="105"/>
    </row>
    <row r="271" spans="8:8" x14ac:dyDescent="0.25">
      <c r="H271" s="105"/>
    </row>
    <row r="272" spans="8:8" x14ac:dyDescent="0.25">
      <c r="H272" s="105"/>
    </row>
    <row r="273" spans="8:8" x14ac:dyDescent="0.25">
      <c r="H273" s="105"/>
    </row>
    <row r="274" spans="8:8" x14ac:dyDescent="0.25">
      <c r="H274" s="105"/>
    </row>
    <row r="275" spans="8:8" x14ac:dyDescent="0.25">
      <c r="H275" s="105"/>
    </row>
    <row r="276" spans="8:8" x14ac:dyDescent="0.25">
      <c r="H276" s="105"/>
    </row>
    <row r="277" spans="8:8" x14ac:dyDescent="0.25">
      <c r="H277" s="105"/>
    </row>
    <row r="278" spans="8:8" x14ac:dyDescent="0.25">
      <c r="H278" s="105"/>
    </row>
    <row r="279" spans="8:8" x14ac:dyDescent="0.25">
      <c r="H279" s="105"/>
    </row>
    <row r="280" spans="8:8" x14ac:dyDescent="0.25">
      <c r="H280" s="105"/>
    </row>
    <row r="281" spans="8:8" x14ac:dyDescent="0.25">
      <c r="H281" s="105"/>
    </row>
    <row r="282" spans="8:8" x14ac:dyDescent="0.25">
      <c r="H282" s="105"/>
    </row>
    <row r="283" spans="8:8" x14ac:dyDescent="0.25">
      <c r="H283" s="105"/>
    </row>
    <row r="284" spans="8:8" x14ac:dyDescent="0.25">
      <c r="H284" s="105"/>
    </row>
    <row r="285" spans="8:8" x14ac:dyDescent="0.25">
      <c r="H285" s="105"/>
    </row>
    <row r="286" spans="8:8" x14ac:dyDescent="0.25">
      <c r="H286" s="105"/>
    </row>
    <row r="287" spans="8:8" x14ac:dyDescent="0.25">
      <c r="H287" s="105"/>
    </row>
    <row r="288" spans="8:8" x14ac:dyDescent="0.25">
      <c r="H288" s="105"/>
    </row>
    <row r="289" spans="8:8" x14ac:dyDescent="0.25">
      <c r="H289" s="105"/>
    </row>
    <row r="290" spans="8:8" x14ac:dyDescent="0.25">
      <c r="H290" s="105"/>
    </row>
    <row r="291" spans="8:8" x14ac:dyDescent="0.25">
      <c r="H291" s="105"/>
    </row>
    <row r="292" spans="8:8" x14ac:dyDescent="0.25">
      <c r="H292" s="105"/>
    </row>
    <row r="293" spans="8:8" x14ac:dyDescent="0.25">
      <c r="H293" s="105"/>
    </row>
  </sheetData>
  <mergeCells count="1">
    <mergeCell ref="C3:H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2" sqref="A2:E17"/>
    </sheetView>
  </sheetViews>
  <sheetFormatPr baseColWidth="10" defaultRowHeight="15" x14ac:dyDescent="0.25"/>
  <cols>
    <col min="1" max="1" width="7.28515625" customWidth="1"/>
    <col min="2" max="2" width="10" customWidth="1"/>
    <col min="3" max="3" width="62.7109375" customWidth="1"/>
    <col min="4" max="4" width="17.28515625" customWidth="1"/>
  </cols>
  <sheetData>
    <row r="1" spans="1:7" x14ac:dyDescent="0.25">
      <c r="A1" s="118"/>
      <c r="B1" s="118"/>
    </row>
    <row r="4" spans="1:7" ht="15.75" thickBot="1" x14ac:dyDescent="0.3">
      <c r="D4" s="146">
        <v>44784</v>
      </c>
    </row>
    <row r="5" spans="1:7" ht="18" thickBot="1" x14ac:dyDescent="0.35">
      <c r="B5" s="4" t="s">
        <v>9</v>
      </c>
      <c r="C5" s="83" t="s">
        <v>51</v>
      </c>
      <c r="D5" s="145" t="s">
        <v>52</v>
      </c>
    </row>
    <row r="6" spans="1:7" x14ac:dyDescent="0.25">
      <c r="B6" s="7">
        <v>13002</v>
      </c>
      <c r="C6" s="84" t="s">
        <v>0</v>
      </c>
      <c r="D6" s="2">
        <v>4</v>
      </c>
    </row>
    <row r="7" spans="1:7" x14ac:dyDescent="0.25">
      <c r="B7" s="8">
        <v>13005</v>
      </c>
      <c r="C7" s="62" t="s">
        <v>1</v>
      </c>
      <c r="D7" s="5">
        <v>2</v>
      </c>
    </row>
    <row r="8" spans="1:7" x14ac:dyDescent="0.25">
      <c r="A8" t="s">
        <v>47</v>
      </c>
      <c r="B8" s="7">
        <v>13006</v>
      </c>
      <c r="C8" s="61" t="s">
        <v>2</v>
      </c>
      <c r="D8" s="2">
        <v>4</v>
      </c>
    </row>
    <row r="9" spans="1:7" x14ac:dyDescent="0.25">
      <c r="B9" s="8">
        <v>13007</v>
      </c>
      <c r="C9" s="62" t="s">
        <v>3</v>
      </c>
      <c r="D9" s="5">
        <v>2</v>
      </c>
    </row>
    <row r="10" spans="1:7" x14ac:dyDescent="0.25">
      <c r="B10" s="7">
        <v>13010</v>
      </c>
      <c r="C10" s="61" t="s">
        <v>4</v>
      </c>
      <c r="D10" s="2">
        <v>0</v>
      </c>
      <c r="G10" s="144"/>
    </row>
    <row r="11" spans="1:7" x14ac:dyDescent="0.25">
      <c r="B11" s="8">
        <v>13011</v>
      </c>
      <c r="C11" s="62" t="s">
        <v>5</v>
      </c>
      <c r="D11" s="5">
        <v>0</v>
      </c>
    </row>
    <row r="12" spans="1:7" x14ac:dyDescent="0.25">
      <c r="B12" s="7">
        <v>13012</v>
      </c>
      <c r="C12" s="61" t="s">
        <v>6</v>
      </c>
      <c r="D12" s="2">
        <v>0</v>
      </c>
    </row>
    <row r="13" spans="1:7" x14ac:dyDescent="0.25">
      <c r="B13" s="8">
        <v>13008</v>
      </c>
      <c r="C13" s="62" t="s">
        <v>7</v>
      </c>
      <c r="D13" s="5">
        <v>0</v>
      </c>
    </row>
    <row r="14" spans="1:7" x14ac:dyDescent="0.25">
      <c r="B14" s="7">
        <v>13013</v>
      </c>
      <c r="C14" s="61" t="s">
        <v>8</v>
      </c>
      <c r="D14" s="2">
        <v>9</v>
      </c>
    </row>
    <row r="15" spans="1:7" x14ac:dyDescent="0.25">
      <c r="B15" s="12"/>
      <c r="C15" s="75"/>
    </row>
    <row r="16" spans="1:7" x14ac:dyDescent="0.25">
      <c r="C16" s="75"/>
    </row>
    <row r="17" spans="3:3" x14ac:dyDescent="0.25">
      <c r="C17" s="75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O21" sqref="O21"/>
    </sheetView>
  </sheetViews>
  <sheetFormatPr baseColWidth="10" defaultRowHeight="15" x14ac:dyDescent="0.25"/>
  <cols>
    <col min="2" max="2" width="62.140625" customWidth="1"/>
    <col min="3" max="3" width="11.42578125" style="105" customWidth="1"/>
    <col min="6" max="6" width="12.7109375" customWidth="1"/>
    <col min="7" max="7" width="14" customWidth="1"/>
    <col min="8" max="10" width="11.42578125" customWidth="1"/>
    <col min="11" max="11" width="11.42578125" style="105" customWidth="1"/>
    <col min="12" max="14" width="11.42578125" customWidth="1"/>
    <col min="17" max="17" width="11.42578125" style="105"/>
  </cols>
  <sheetData>
    <row r="1" spans="1:13" x14ac:dyDescent="0.25">
      <c r="B1" s="28"/>
    </row>
    <row r="2" spans="1:13" x14ac:dyDescent="0.25">
      <c r="D2" s="28" t="s">
        <v>39</v>
      </c>
    </row>
    <row r="3" spans="1:13" ht="17.25" x14ac:dyDescent="0.3">
      <c r="A3" s="125" t="s">
        <v>9</v>
      </c>
      <c r="B3" s="126" t="s">
        <v>12</v>
      </c>
      <c r="C3" s="127">
        <v>13145</v>
      </c>
      <c r="D3" s="127">
        <v>111</v>
      </c>
      <c r="E3" s="127">
        <v>122</v>
      </c>
      <c r="F3" s="127" t="s">
        <v>40</v>
      </c>
      <c r="J3" t="s">
        <v>44</v>
      </c>
      <c r="K3" s="105" t="s">
        <v>45</v>
      </c>
      <c r="L3" t="s">
        <v>46</v>
      </c>
    </row>
    <row r="4" spans="1:13" x14ac:dyDescent="0.25">
      <c r="A4" s="7">
        <v>13002</v>
      </c>
      <c r="B4" s="3" t="s">
        <v>0</v>
      </c>
      <c r="C4" s="104">
        <v>4</v>
      </c>
      <c r="D4" s="104">
        <v>0</v>
      </c>
      <c r="E4" s="104"/>
      <c r="F4" s="104">
        <v>4</v>
      </c>
      <c r="G4" s="128"/>
      <c r="H4" s="128"/>
      <c r="I4" s="128"/>
      <c r="J4" s="42">
        <v>0</v>
      </c>
      <c r="K4" s="42">
        <v>4</v>
      </c>
      <c r="L4" s="129">
        <f>K4-J4</f>
        <v>4</v>
      </c>
    </row>
    <row r="5" spans="1:13" x14ac:dyDescent="0.25">
      <c r="A5" s="8">
        <v>13005</v>
      </c>
      <c r="B5" s="6" t="s">
        <v>1</v>
      </c>
      <c r="C5" s="104">
        <v>4</v>
      </c>
      <c r="D5" s="104">
        <v>0</v>
      </c>
      <c r="E5" s="104"/>
      <c r="F5" s="104">
        <v>4</v>
      </c>
      <c r="G5" s="128"/>
      <c r="H5" s="128"/>
      <c r="I5" s="128"/>
      <c r="J5" s="42">
        <v>2</v>
      </c>
      <c r="K5" s="42">
        <v>4</v>
      </c>
      <c r="L5" s="129">
        <f>K5-J5</f>
        <v>2</v>
      </c>
    </row>
    <row r="6" spans="1:13" ht="15.75" customHeight="1" x14ac:dyDescent="0.25">
      <c r="A6" s="7">
        <v>13006</v>
      </c>
      <c r="B6" s="3" t="s">
        <v>2</v>
      </c>
      <c r="C6" s="104">
        <v>4</v>
      </c>
      <c r="D6" s="104">
        <v>0</v>
      </c>
      <c r="E6" s="104"/>
      <c r="F6" s="104">
        <v>4</v>
      </c>
      <c r="G6" s="128"/>
      <c r="H6" s="128"/>
      <c r="I6" s="128"/>
      <c r="J6" s="42">
        <v>0</v>
      </c>
      <c r="K6" s="42">
        <v>4</v>
      </c>
      <c r="L6" s="129">
        <f t="shared" ref="L6:L12" si="0">K6-J6</f>
        <v>4</v>
      </c>
    </row>
    <row r="7" spans="1:13" x14ac:dyDescent="0.25">
      <c r="A7" s="8">
        <v>13007</v>
      </c>
      <c r="B7" s="6" t="s">
        <v>3</v>
      </c>
      <c r="C7" s="104" t="s">
        <v>48</v>
      </c>
      <c r="D7" s="104">
        <v>12</v>
      </c>
      <c r="E7" s="104"/>
      <c r="F7" s="104">
        <v>24</v>
      </c>
      <c r="G7" s="128"/>
      <c r="H7" s="128"/>
      <c r="I7" s="128"/>
      <c r="J7" s="130">
        <v>19</v>
      </c>
      <c r="K7" s="130">
        <v>24</v>
      </c>
      <c r="L7" s="132">
        <f t="shared" si="0"/>
        <v>5</v>
      </c>
      <c r="M7">
        <v>2</v>
      </c>
    </row>
    <row r="8" spans="1:13" x14ac:dyDescent="0.25">
      <c r="A8" s="7">
        <v>13010</v>
      </c>
      <c r="B8" s="3" t="s">
        <v>35</v>
      </c>
      <c r="C8" s="104">
        <v>12</v>
      </c>
      <c r="D8" s="104">
        <v>0</v>
      </c>
      <c r="E8" s="104"/>
      <c r="F8" s="104">
        <v>12</v>
      </c>
      <c r="G8" s="128"/>
      <c r="H8" s="128"/>
      <c r="I8" s="128"/>
      <c r="J8" s="130">
        <v>10</v>
      </c>
      <c r="K8" s="130">
        <v>12</v>
      </c>
      <c r="L8" s="132">
        <f t="shared" si="0"/>
        <v>2</v>
      </c>
      <c r="M8" t="s">
        <v>47</v>
      </c>
    </row>
    <row r="9" spans="1:13" x14ac:dyDescent="0.25">
      <c r="A9" s="8">
        <v>13011</v>
      </c>
      <c r="B9" s="6" t="s">
        <v>5</v>
      </c>
      <c r="C9" s="104">
        <v>12</v>
      </c>
      <c r="D9" s="104">
        <v>12</v>
      </c>
      <c r="E9" s="104"/>
      <c r="F9" s="104">
        <v>24</v>
      </c>
      <c r="G9" s="128"/>
      <c r="H9" s="128"/>
      <c r="I9" s="128"/>
      <c r="J9" s="130">
        <v>24</v>
      </c>
      <c r="K9" s="130">
        <v>24</v>
      </c>
      <c r="L9" s="131">
        <f t="shared" si="0"/>
        <v>0</v>
      </c>
    </row>
    <row r="10" spans="1:13" x14ac:dyDescent="0.25">
      <c r="A10" s="7">
        <v>13012</v>
      </c>
      <c r="B10" s="3" t="s">
        <v>6</v>
      </c>
      <c r="C10" s="104">
        <v>12</v>
      </c>
      <c r="D10" s="104">
        <v>0</v>
      </c>
      <c r="E10" s="104"/>
      <c r="F10" s="104">
        <v>12</v>
      </c>
      <c r="G10" s="128"/>
      <c r="H10" s="128"/>
      <c r="I10" s="128"/>
      <c r="J10" s="130">
        <v>9</v>
      </c>
      <c r="K10" s="130">
        <v>12</v>
      </c>
      <c r="L10" s="132">
        <f t="shared" si="0"/>
        <v>3</v>
      </c>
    </row>
    <row r="11" spans="1:13" x14ac:dyDescent="0.25">
      <c r="A11" s="8">
        <v>13008</v>
      </c>
      <c r="B11" s="6" t="s">
        <v>7</v>
      </c>
      <c r="C11" s="104">
        <v>8</v>
      </c>
      <c r="D11" s="104">
        <v>8</v>
      </c>
      <c r="E11" s="104">
        <v>8</v>
      </c>
      <c r="F11" s="104">
        <v>24</v>
      </c>
      <c r="G11" s="128"/>
      <c r="H11" s="128"/>
      <c r="I11" s="128"/>
      <c r="J11" s="130">
        <v>22</v>
      </c>
      <c r="K11" s="130">
        <v>24</v>
      </c>
      <c r="L11" s="132">
        <f t="shared" si="0"/>
        <v>2</v>
      </c>
    </row>
    <row r="12" spans="1:13" x14ac:dyDescent="0.25">
      <c r="A12" s="7">
        <v>13013</v>
      </c>
      <c r="B12" s="3" t="s">
        <v>8</v>
      </c>
      <c r="C12" s="104">
        <v>12</v>
      </c>
      <c r="D12" s="104">
        <v>0</v>
      </c>
      <c r="E12" s="104"/>
      <c r="F12" s="104">
        <v>12</v>
      </c>
      <c r="G12" s="128"/>
      <c r="H12" s="128"/>
      <c r="I12" s="128"/>
      <c r="J12" s="130">
        <v>3</v>
      </c>
      <c r="K12" s="130">
        <v>12</v>
      </c>
      <c r="L12" s="131">
        <f t="shared" si="0"/>
        <v>9</v>
      </c>
    </row>
    <row r="13" spans="1:13" x14ac:dyDescent="0.25">
      <c r="A13" s="12"/>
      <c r="B13" s="75"/>
      <c r="C13" s="106"/>
    </row>
    <row r="16" spans="1:13" ht="15.75" thickBot="1" x14ac:dyDescent="0.3">
      <c r="D16" s="143" t="s">
        <v>41</v>
      </c>
      <c r="E16" s="143"/>
    </row>
    <row r="17" spans="1:17" ht="15.75" thickBot="1" x14ac:dyDescent="0.3">
      <c r="C17" s="116">
        <v>44628</v>
      </c>
      <c r="D17" s="114">
        <v>44278</v>
      </c>
      <c r="E17" s="114">
        <v>44293</v>
      </c>
      <c r="F17" s="114">
        <v>44312</v>
      </c>
      <c r="G17" s="114">
        <v>44347</v>
      </c>
      <c r="H17" s="114">
        <v>44381</v>
      </c>
      <c r="I17" s="114">
        <v>44408</v>
      </c>
      <c r="J17" s="114">
        <v>44438</v>
      </c>
      <c r="K17" s="114">
        <v>44833</v>
      </c>
      <c r="L17" s="114">
        <v>44500</v>
      </c>
      <c r="M17" s="115">
        <v>44893</v>
      </c>
      <c r="N17" s="116">
        <v>44585</v>
      </c>
      <c r="O17" s="107">
        <v>44781</v>
      </c>
      <c r="P17" s="113" t="s">
        <v>15</v>
      </c>
    </row>
    <row r="18" spans="1:17" x14ac:dyDescent="0.25">
      <c r="A18" s="7">
        <v>13002</v>
      </c>
      <c r="B18" s="61" t="s">
        <v>0</v>
      </c>
      <c r="C18" s="108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18">
        <v>0</v>
      </c>
      <c r="O18" s="109">
        <v>0</v>
      </c>
      <c r="P18" s="4">
        <f t="shared" ref="P18:P26" si="1">SUM(C18:O18)</f>
        <v>0</v>
      </c>
    </row>
    <row r="19" spans="1:17" x14ac:dyDescent="0.25">
      <c r="A19" s="8">
        <v>13005</v>
      </c>
      <c r="B19" s="62" t="s">
        <v>1</v>
      </c>
      <c r="C19" s="108">
        <v>0</v>
      </c>
      <c r="D19" s="4">
        <v>0</v>
      </c>
      <c r="E19" s="4">
        <v>1</v>
      </c>
      <c r="F19" s="4">
        <v>0</v>
      </c>
      <c r="G19" s="4">
        <v>0</v>
      </c>
      <c r="H19" s="4">
        <v>0</v>
      </c>
      <c r="I19" s="4">
        <v>0</v>
      </c>
      <c r="J19" s="4">
        <v>1</v>
      </c>
      <c r="K19" s="4">
        <v>0</v>
      </c>
      <c r="L19" s="4">
        <v>0</v>
      </c>
      <c r="M19" s="4">
        <v>0</v>
      </c>
      <c r="N19" s="4">
        <v>0</v>
      </c>
      <c r="O19" s="110">
        <v>0</v>
      </c>
      <c r="P19" s="4">
        <f t="shared" si="1"/>
        <v>2</v>
      </c>
    </row>
    <row r="20" spans="1:17" x14ac:dyDescent="0.25">
      <c r="A20" s="7">
        <v>13006</v>
      </c>
      <c r="B20" s="61" t="s">
        <v>2</v>
      </c>
      <c r="C20" s="108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111">
        <v>0</v>
      </c>
      <c r="P20" s="4">
        <f t="shared" si="1"/>
        <v>0</v>
      </c>
    </row>
    <row r="21" spans="1:17" s="1" customFormat="1" x14ac:dyDescent="0.25">
      <c r="A21" s="5">
        <v>13007</v>
      </c>
      <c r="B21" s="62" t="s">
        <v>3</v>
      </c>
      <c r="C21" s="108">
        <v>2</v>
      </c>
      <c r="D21" s="121">
        <v>3</v>
      </c>
      <c r="E21" s="121">
        <v>0</v>
      </c>
      <c r="F21" s="121">
        <v>0</v>
      </c>
      <c r="G21" s="121">
        <v>0</v>
      </c>
      <c r="H21" s="121">
        <v>0</v>
      </c>
      <c r="I21" s="121">
        <v>1</v>
      </c>
      <c r="J21" s="121">
        <v>2</v>
      </c>
      <c r="K21" s="121">
        <v>2</v>
      </c>
      <c r="L21" s="121">
        <v>0</v>
      </c>
      <c r="M21" s="121">
        <v>1</v>
      </c>
      <c r="N21" s="121">
        <v>2</v>
      </c>
      <c r="O21" s="32">
        <v>6</v>
      </c>
      <c r="P21" s="121">
        <f t="shared" si="1"/>
        <v>19</v>
      </c>
      <c r="Q21" s="122"/>
    </row>
    <row r="22" spans="1:17" s="63" customFormat="1" x14ac:dyDescent="0.25">
      <c r="A22" s="123">
        <v>13010</v>
      </c>
      <c r="B22" s="124" t="s">
        <v>35</v>
      </c>
      <c r="C22" s="119">
        <v>1</v>
      </c>
      <c r="D22" s="50">
        <v>1</v>
      </c>
      <c r="E22" s="50">
        <v>1</v>
      </c>
      <c r="F22" s="50">
        <v>5</v>
      </c>
      <c r="G22" s="50">
        <v>0</v>
      </c>
      <c r="H22" s="50">
        <v>0</v>
      </c>
      <c r="I22" s="50">
        <v>0</v>
      </c>
      <c r="J22" s="50">
        <v>0</v>
      </c>
      <c r="K22" s="50">
        <v>1</v>
      </c>
      <c r="L22" s="50">
        <v>1</v>
      </c>
      <c r="M22" s="50">
        <v>0</v>
      </c>
      <c r="N22" s="50">
        <v>0</v>
      </c>
      <c r="O22" s="51">
        <v>0</v>
      </c>
      <c r="P22" s="50">
        <f t="shared" si="1"/>
        <v>10</v>
      </c>
      <c r="Q22" s="120"/>
    </row>
    <row r="23" spans="1:17" x14ac:dyDescent="0.25">
      <c r="A23" s="8">
        <v>13011</v>
      </c>
      <c r="B23" s="62" t="s">
        <v>5</v>
      </c>
      <c r="C23" s="108">
        <v>6</v>
      </c>
      <c r="D23" s="4">
        <v>0</v>
      </c>
      <c r="E23" s="4">
        <v>1</v>
      </c>
      <c r="F23" s="4">
        <v>1</v>
      </c>
      <c r="G23" s="4">
        <v>1</v>
      </c>
      <c r="H23" s="4">
        <v>0</v>
      </c>
      <c r="I23" s="4">
        <v>6</v>
      </c>
      <c r="J23" s="4">
        <v>2</v>
      </c>
      <c r="K23" s="4">
        <v>2</v>
      </c>
      <c r="L23" s="4">
        <v>3</v>
      </c>
      <c r="M23" s="4">
        <v>0</v>
      </c>
      <c r="N23" s="4">
        <v>2</v>
      </c>
      <c r="O23" s="111">
        <v>0</v>
      </c>
      <c r="P23" s="4">
        <f t="shared" si="1"/>
        <v>24</v>
      </c>
    </row>
    <row r="24" spans="1:17" x14ac:dyDescent="0.25">
      <c r="A24" s="7">
        <v>13012</v>
      </c>
      <c r="B24" s="61" t="s">
        <v>6</v>
      </c>
      <c r="C24" s="108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4</v>
      </c>
      <c r="J24" s="4">
        <v>0</v>
      </c>
      <c r="K24" s="4">
        <v>0</v>
      </c>
      <c r="L24" s="4">
        <v>0</v>
      </c>
      <c r="M24" s="4">
        <v>0</v>
      </c>
      <c r="N24" s="4">
        <v>3</v>
      </c>
      <c r="O24" s="111">
        <v>2</v>
      </c>
      <c r="P24" s="4">
        <f t="shared" si="1"/>
        <v>9</v>
      </c>
    </row>
    <row r="25" spans="1:17" x14ac:dyDescent="0.25">
      <c r="A25" s="8">
        <v>13008</v>
      </c>
      <c r="B25" s="62" t="s">
        <v>7</v>
      </c>
      <c r="C25" s="108">
        <v>0</v>
      </c>
      <c r="D25" s="4">
        <v>1</v>
      </c>
      <c r="E25" s="4">
        <v>3</v>
      </c>
      <c r="F25" s="4">
        <v>3</v>
      </c>
      <c r="G25" s="4">
        <v>3</v>
      </c>
      <c r="H25" s="4">
        <v>5</v>
      </c>
      <c r="I25" s="4">
        <v>0</v>
      </c>
      <c r="J25" s="4">
        <v>1</v>
      </c>
      <c r="K25" s="4">
        <v>2</v>
      </c>
      <c r="L25" s="4">
        <v>0</v>
      </c>
      <c r="M25" s="4">
        <v>2</v>
      </c>
      <c r="N25" s="4">
        <v>2</v>
      </c>
      <c r="O25" s="111">
        <v>0</v>
      </c>
      <c r="P25" s="4">
        <f t="shared" si="1"/>
        <v>22</v>
      </c>
    </row>
    <row r="26" spans="1:17" x14ac:dyDescent="0.25">
      <c r="A26" s="7">
        <v>13013</v>
      </c>
      <c r="B26" s="61" t="s">
        <v>8</v>
      </c>
      <c r="C26" s="108">
        <v>1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1</v>
      </c>
      <c r="M26" s="4">
        <v>0</v>
      </c>
      <c r="N26" s="4">
        <v>0</v>
      </c>
      <c r="O26" s="111">
        <v>1</v>
      </c>
      <c r="P26" s="4">
        <f t="shared" si="1"/>
        <v>3</v>
      </c>
    </row>
    <row r="27" spans="1:17" x14ac:dyDescent="0.25">
      <c r="P27" s="112"/>
    </row>
  </sheetData>
  <mergeCells count="1">
    <mergeCell ref="D16:E16"/>
  </mergeCells>
  <pageMargins left="0.7" right="0.7" top="0.75" bottom="0.75" header="0.3" footer="0.3"/>
  <pageSetup paperSize="1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ventas </vt:lpstr>
      <vt:lpstr>pedido</vt:lpstr>
      <vt:lpstr>CUADRO  FINAL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2022-08-11T13:15:25Z</cp:lastPrinted>
  <dcterms:created xsi:type="dcterms:W3CDTF">2021-02-09T19:02:14Z</dcterms:created>
  <dcterms:modified xsi:type="dcterms:W3CDTF">2022-08-11T14:42:57Z</dcterms:modified>
</cp:coreProperties>
</file>