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11490" activeTab="1"/>
  </bookViews>
  <sheets>
    <sheet name="VENTAS  APEX" sheetId="1" r:id="rId1"/>
    <sheet name="VENTAS REINFENTRIAGE" sheetId="2" r:id="rId2"/>
    <sheet name="VENTAS LA MATERA " sheetId="3" r:id="rId3"/>
  </sheets>
  <calcPr calcId="144525"/>
</workbook>
</file>

<file path=xl/calcChain.xml><?xml version="1.0" encoding="utf-8"?>
<calcChain xmlns="http://schemas.openxmlformats.org/spreadsheetml/2006/main">
  <c r="E11" i="1" l="1"/>
  <c r="H11" i="1"/>
  <c r="E12" i="1"/>
  <c r="H12" i="1"/>
  <c r="E13" i="1"/>
  <c r="H13" i="1"/>
  <c r="E14" i="1"/>
  <c r="H14" i="1"/>
  <c r="E15" i="1"/>
  <c r="H15" i="1"/>
  <c r="E16" i="1"/>
  <c r="H16" i="1"/>
  <c r="E17" i="1"/>
  <c r="H17" i="1"/>
  <c r="E18" i="1"/>
  <c r="H18" i="1"/>
  <c r="E19" i="1"/>
  <c r="H19" i="1"/>
  <c r="E20" i="1"/>
  <c r="H20" i="1"/>
  <c r="E21" i="1"/>
  <c r="H21" i="1"/>
  <c r="E22" i="1"/>
  <c r="H22" i="1"/>
  <c r="E23" i="1"/>
  <c r="H23" i="1"/>
  <c r="E24" i="1"/>
  <c r="H24" i="1"/>
  <c r="E25" i="1"/>
  <c r="H25" i="1"/>
  <c r="E26" i="1"/>
  <c r="H26" i="1"/>
  <c r="E27" i="1"/>
  <c r="H27" i="1"/>
  <c r="H28" i="1"/>
  <c r="H29" i="1"/>
  <c r="H30" i="1"/>
  <c r="H31" i="1"/>
  <c r="M35" i="1" l="1"/>
  <c r="G9" i="3"/>
  <c r="E8" i="3"/>
  <c r="G8" i="3" s="1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H32" i="1" l="1"/>
  <c r="H33" i="1" s="1"/>
  <c r="H34" i="1" s="1"/>
  <c r="G10" i="3"/>
  <c r="G36" i="2"/>
  <c r="G37" i="2"/>
  <c r="G38" i="2" s="1"/>
</calcChain>
</file>

<file path=xl/connections.xml><?xml version="1.0" encoding="utf-8"?>
<connections xmlns="http://schemas.openxmlformats.org/spreadsheetml/2006/main">
  <connection id="1" name="1" type="4" refreshedVersion="0" background="1">
    <webPr xml="1" sourceData="1" url="C:\Users\RECECPEXQ\Documents\1.xml" htmlTables="1" htmlFormat="all"/>
  </connection>
</connections>
</file>

<file path=xl/sharedStrings.xml><?xml version="1.0" encoding="utf-8"?>
<sst xmlns="http://schemas.openxmlformats.org/spreadsheetml/2006/main" count="80" uniqueCount="73">
  <si>
    <t>ACEITE MINERAL GASOLINA 15W 40 1LT 12 UND</t>
  </si>
  <si>
    <t>ACEITE MINERAL GASOLINA 20W50 1 LT APEX 12 UND</t>
  </si>
  <si>
    <t>ATF DEXRON 3 MINERAL 1 LT APEX 12 UND</t>
  </si>
  <si>
    <t>ACEITE MINERAL GASOLINA 15W40 4 LT APEX 6 UND</t>
  </si>
  <si>
    <t>ACEITE MINERAL GASOLINA 20W50 4 LT APEX 6 UND</t>
  </si>
  <si>
    <t>ACEITE SINTETICO GASOLINA 15W40 4 LT APEX 6 UND</t>
  </si>
  <si>
    <t>11ACEITE SINTETICO GASOLINA 5W20 4LT 6 UND</t>
  </si>
  <si>
    <t>ACEITE S/SINTETICO GASOLINA 0W20 4 LT APEX 6 UND</t>
  </si>
  <si>
    <t>ACEITE S/SINTETICO GASOLINA 5W30 4 LT APEX 6 UND</t>
  </si>
  <si>
    <t>ACEITE S/SINTETICO GASOLINA 10W30 4 LT APEX 6 UND</t>
  </si>
  <si>
    <t xml:space="preserve">TOTAL </t>
  </si>
  <si>
    <t>IVA</t>
  </si>
  <si>
    <t>SUB TOTAL</t>
  </si>
  <si>
    <t>CAUCHO 165/65 R 13 MARCA SAFERICH</t>
  </si>
  <si>
    <t>CAUCHO 175/70 R 13 MARCA SAFERICH</t>
  </si>
  <si>
    <t>CAUCHO 175/65 R 14 MARCA HAIDA</t>
  </si>
  <si>
    <t>CAUCHO 185/60 R 14 MARCA HAIDA</t>
  </si>
  <si>
    <t>CAUCHO 185/65 R 14 MARCA HAIDA</t>
  </si>
  <si>
    <t>CAUCHO 185/65 R 15 MARCA HAIDA</t>
  </si>
  <si>
    <t>CAUCHO 195/60 R 15 MARCA HAIDA</t>
  </si>
  <si>
    <t>CAUCHO 205/70 R 15 MARCA SAFERICH</t>
  </si>
  <si>
    <t>CAUCHO 235/75 R 15 MARCA SAFERICH</t>
  </si>
  <si>
    <t>CAUCHO 31,10,5X15 MARCA HAIDA</t>
  </si>
  <si>
    <t>CAUCHO 215/65 R 16 MARCA SAFERICH</t>
  </si>
  <si>
    <t>CAUCHO 205/55 R 16 MARCA SAFERICH</t>
  </si>
  <si>
    <t>CAUCHO 225/55 R 16 MARCA HAIDA</t>
  </si>
  <si>
    <t>CAUCHO 215/65 R 15 MARCA SAFERICH</t>
  </si>
  <si>
    <t>CAUCHO 265/70 R 16 MARCA SAFERICH</t>
  </si>
  <si>
    <t>CAUCHO 265/75 R 16 MARCA SAFERICH</t>
  </si>
  <si>
    <t>CAUCHO 245/65 R 17 MARCA SAFERICH</t>
  </si>
  <si>
    <t>CAUCHO 265/65 R 17 MARCA SAFERICH</t>
  </si>
  <si>
    <t>CAUCHO 225/55 R 17 MARCA HAIDA</t>
  </si>
  <si>
    <t>CAUCHO 245/75 R 17 MARCA SAFERICH</t>
  </si>
  <si>
    <t>CAUCHO 255/70 R 16 MARCA SAFERICH</t>
  </si>
  <si>
    <t>CAUCHO 185/60 R 15 MARCA SAFARICH</t>
  </si>
  <si>
    <t>CAUCHO 285/75 R 16 MARCA SAFERICH</t>
  </si>
  <si>
    <t>CAUCHO 275/60 R 20 MARCA SAFERICH</t>
  </si>
  <si>
    <t>CAUCHO 265/70 R 15 MARCA HAIDA</t>
  </si>
  <si>
    <t>PRECIO CON IVA</t>
  </si>
  <si>
    <t>TINTO DE VERANO DON SIMON 1.50ML</t>
  </si>
  <si>
    <t>TOTAL A PAGAR</t>
  </si>
  <si>
    <t>CDG</t>
  </si>
  <si>
    <t>ACEITE MINERAL /GASOLINA 15W40 20 LT APEX</t>
  </si>
  <si>
    <t>ACEITE HIDRAULICO 68 20 LTS APEX</t>
  </si>
  <si>
    <t>ACEITE DIESEL 15W40  20LT  APEX</t>
  </si>
  <si>
    <t>CUACHO 175/65 R14 MARCA SAFERICH</t>
  </si>
  <si>
    <t>SANGRIA 1.5 LT DON SIMON</t>
  </si>
  <si>
    <t>COSTO X CAJA CON IVA</t>
  </si>
  <si>
    <t>COSTO X CAJA/S/IVA</t>
  </si>
  <si>
    <t>CAUCHO 245/65R 17 MARCA HAIDA</t>
  </si>
  <si>
    <t xml:space="preserve">CAUCHO 265/65 R 17 MARCA HAIDA </t>
  </si>
  <si>
    <t>ACEITE SEMI SINTETICO GASOLINA 15W40 1 LT APEX 12 UND</t>
  </si>
  <si>
    <t>ACEITE SEMINSINTETICO GASOLINA 15W40 4 LT APEX 6UND</t>
  </si>
  <si>
    <t>ACEITE SEMI SINTEICO GASOLINA 20W50 1 LT APEX 12 UND</t>
  </si>
  <si>
    <t>ACEITE SEMI SINTETICO GASOLINA 20W50 4 LT APEX 6 UND</t>
  </si>
  <si>
    <t>UNIDADES VENDIDA</t>
  </si>
  <si>
    <t xml:space="preserve">IVA </t>
  </si>
  <si>
    <t>ACEITE SINTETICO GASOLINA 0W20 4 LT APEX</t>
  </si>
  <si>
    <t>ACEITE 4T 20W50 MINERAL 4LT APEX</t>
  </si>
  <si>
    <t>ACEITE MINERAL GASOLINA 20W50 20 LT APEX</t>
  </si>
  <si>
    <t>ACEITE DIESEL MINERAL 20W50 20 LT APEX</t>
  </si>
  <si>
    <t xml:space="preserve">COSTO POR UNIDAD S/IVA </t>
  </si>
  <si>
    <t>VENTA EN UNIDAD</t>
  </si>
  <si>
    <t xml:space="preserve">VENTAS POR UNIDAD </t>
  </si>
  <si>
    <t>CAUCHO215/75R17, MARCA SPORTRACK</t>
  </si>
  <si>
    <t>PRECIO AL COSTO   SIN IVA</t>
  </si>
  <si>
    <t xml:space="preserve">PRECIO POR CAJA DE 6 UNIDADES </t>
  </si>
  <si>
    <t xml:space="preserve">PRECIO POR UNIIDAD  </t>
  </si>
  <si>
    <t xml:space="preserve">SE  TOMA  48 UNIDAES   COMO VENTAS QUE FUERON ENVIADO  AL SOCURSAL DE LAGUNETICA </t>
  </si>
  <si>
    <t>+</t>
  </si>
  <si>
    <t>CONTROL DE VENTAS DESDE EL.  29  DE SEPTIEMBRE AL 31 DE OCTUBRE 2021</t>
  </si>
  <si>
    <t xml:space="preserve">CONTROL DE VENTAS DESDE. EL  29  DE SEPTIEMBRE  AL 31 OCTUBRE  2021 </t>
  </si>
  <si>
    <t>CONTROL DE VENTAS, DESDE EL   29 SEPTIEMBRE AL 31 DE OCTUBRE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</si>
</sst>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%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1"/>
      <color theme="1"/>
      <name val="Arial Black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Arial Black"/>
      <family val="2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3" borderId="0" xfId="0" applyFill="1"/>
    <xf numFmtId="2" fontId="1" fillId="0" borderId="1" xfId="0" applyNumberFormat="1" applyFont="1" applyBorder="1" applyAlignment="1">
      <alignment horizontal="center" wrapText="1"/>
    </xf>
    <xf numFmtId="0" fontId="0" fillId="4" borderId="0" xfId="0" applyFill="1"/>
    <xf numFmtId="2" fontId="4" fillId="0" borderId="1" xfId="0" applyNumberFormat="1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2" fontId="5" fillId="4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2" fontId="5" fillId="3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2" fontId="5" fillId="0" borderId="0" xfId="0" applyNumberFormat="1" applyFont="1" applyAlignment="1">
      <alignment horizontal="center"/>
    </xf>
    <xf numFmtId="0" fontId="0" fillId="2" borderId="0" xfId="0" applyFill="1"/>
    <xf numFmtId="164" fontId="0" fillId="0" borderId="0" xfId="0" applyNumberFormat="1"/>
    <xf numFmtId="0" fontId="0" fillId="0" borderId="1" xfId="0" applyFont="1" applyBorder="1" applyAlignment="1">
      <alignment horizontal="left"/>
    </xf>
    <xf numFmtId="2" fontId="8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wrapText="1"/>
    </xf>
    <xf numFmtId="2" fontId="8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2" fontId="9" fillId="5" borderId="1" xfId="0" applyNumberFormat="1" applyFont="1" applyFill="1" applyBorder="1" applyAlignment="1">
      <alignment horizontal="center" wrapText="1"/>
    </xf>
    <xf numFmtId="2" fontId="0" fillId="0" borderId="0" xfId="0" applyNumberFormat="1" applyAlignment="1">
      <alignment horizontal="left"/>
    </xf>
    <xf numFmtId="2" fontId="1" fillId="5" borderId="1" xfId="0" applyNumberFormat="1" applyFont="1" applyFill="1" applyBorder="1" applyAlignment="1">
      <alignment horizontal="center" vertical="center"/>
    </xf>
    <xf numFmtId="2" fontId="0" fillId="0" borderId="1" xfId="1" applyNumberFormat="1" applyFont="1" applyBorder="1" applyAlignment="1">
      <alignment horizontal="center"/>
    </xf>
    <xf numFmtId="0" fontId="0" fillId="0" borderId="0" xfId="0"/>
    <xf numFmtId="0" fontId="0" fillId="0" borderId="1" xfId="0" applyFont="1" applyBorder="1"/>
    <xf numFmtId="49" fontId="0" fillId="0" borderId="1" xfId="0" applyNumberFormat="1" applyFont="1" applyBorder="1"/>
    <xf numFmtId="2" fontId="1" fillId="2" borderId="1" xfId="0" applyNumberFormat="1" applyFont="1" applyFill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" xfId="0" applyNumberFormat="1" applyFont="1" applyFill="1" applyBorder="1" applyAlignment="1">
      <alignment horizontal="center"/>
    </xf>
    <xf numFmtId="0" fontId="4" fillId="6" borderId="3" xfId="0" applyNumberFormat="1" applyFont="1" applyFill="1" applyBorder="1" applyAlignment="1">
      <alignment horizontal="center"/>
    </xf>
    <xf numFmtId="0" fontId="4" fillId="6" borderId="4" xfId="0" applyNumberFormat="1" applyFont="1" applyFill="1" applyBorder="1" applyAlignment="1">
      <alignment horizontal="center"/>
    </xf>
    <xf numFmtId="0" fontId="10" fillId="7" borderId="2" xfId="0" applyFont="1" applyFill="1" applyBorder="1" applyAlignment="1">
      <alignment horizontal="center" wrapText="1"/>
    </xf>
    <xf numFmtId="0" fontId="2" fillId="7" borderId="2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11" fillId="0" borderId="1" xfId="0" applyNumberFormat="1" applyFont="1" applyBorder="1" applyAlignment="1">
      <alignment horizontal="center" wrapText="1"/>
    </xf>
    <xf numFmtId="0" fontId="8" fillId="0" borderId="4" xfId="0" applyNumberFormat="1" applyFont="1" applyBorder="1" applyAlignment="1">
      <alignment horizontal="center"/>
    </xf>
    <xf numFmtId="0" fontId="0" fillId="4" borderId="0" xfId="0" applyFill="1" applyAlignment="1">
      <alignment horizontal="center"/>
    </xf>
    <xf numFmtId="2" fontId="0" fillId="4" borderId="0" xfId="0" applyNumberFormat="1" applyFill="1" applyAlignment="1">
      <alignment horizontal="left"/>
    </xf>
    <xf numFmtId="2" fontId="0" fillId="4" borderId="0" xfId="0" applyNumberFormat="1" applyFill="1"/>
    <xf numFmtId="2" fontId="0" fillId="4" borderId="0" xfId="0" applyNumberFormat="1" applyFill="1" applyAlignment="1">
      <alignment horizontal="center"/>
    </xf>
    <xf numFmtId="0" fontId="0" fillId="4" borderId="0" xfId="0" applyNumberFormat="1" applyFill="1" applyAlignment="1">
      <alignment horizontal="center"/>
    </xf>
    <xf numFmtId="0" fontId="12" fillId="0" borderId="0" xfId="0" applyFont="1"/>
    <xf numFmtId="0" fontId="3" fillId="8" borderId="1" xfId="0" applyFont="1" applyFill="1" applyBorder="1" applyAlignment="1">
      <alignment wrapText="1"/>
    </xf>
    <xf numFmtId="0" fontId="7" fillId="9" borderId="1" xfId="0" applyFont="1" applyFill="1" applyBorder="1" applyAlignment="1">
      <alignment horizontal="left" wrapText="1"/>
    </xf>
    <xf numFmtId="0" fontId="9" fillId="9" borderId="1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nillable="true" name="Registro" form="unqualified">
              <xsd:complexType>
                <xsd:sequence minOccurs="0">
                  <xsd:element minOccurs="0" nillable="true" type="xsd:integer" name="Documento" form="unqualified"/>
                  <xsd:element minOccurs="0" nillable="true" type="xsd:string" name="Fecha" form="unqualified"/>
                  <xsd:element minOccurs="0" nillable="true" type="xsd:integer" name="Factura" form="unqualified"/>
                  <xsd:element minOccurs="0" nillable="true" type="xsd:string" name="Deposito_Origen" form="unqualified"/>
                  <xsd:element minOccurs="0" nillable="true" type="xsd:string" name="Deposito_Destino" form="unqualified"/>
                  <xsd:element minOccurs="0" nillable="true" type="xsd:string" name="Proveedor" form="unqualified"/>
                  <xsd:element minOccurs="0" maxOccurs="unbounded" nillable="true" name="Detalle" form="unqualified">
                    <xsd:complexType>
                      <xsd:sequence minOccurs="0">
                        <xsd:element minOccurs="0" nillable="true" type="xsd:integer" name="Articulo" form="unqualified"/>
                        <xsd:element minOccurs="0" nillable="true" type="xsd:integer" name="Cantidad" form="unqualified"/>
                        <xsd:element minOccurs="0" nillable="true" type="xsd:double" name="Costo" form="unqualified"/>
                        <xsd:element minOccurs="0" nillable="true" type="xsd:double" name="Subtotal" form="unqualified"/>
                        <xsd:element minOccurs="0" nillable="true" type="xsd:string" name="Descripcion" form="unqualified"/>
                        <xsd:element minOccurs="0" nillable="true" type="xsd:integer" name="Impuesto_1" form="unqualified"/>
                        <xsd:element minOccurs="0" nillable="true" type="xsd:integer" name="Impuesto_2" form="unqualified"/>
                        <xsd:element minOccurs="0" nillable="true" type="xsd:integer" name="Impuesto_3" form="unqualified"/>
                        <xsd:element minOccurs="0" nillable="true" type="xsd:double" name="Monto" form="unqualified"/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xmlMaps" Target="xmlMap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485775</xdr:colOff>
      <xdr:row>4</xdr:row>
      <xdr:rowOff>66675</xdr:rowOff>
    </xdr:from>
    <xdr:to>
      <xdr:col>5</xdr:col>
      <xdr:colOff>581025</xdr:colOff>
      <xdr:row>8</xdr:row>
      <xdr:rowOff>57150</xdr:rowOff>
    </xdr:to>
    <xdr:pic>
      <xdr:nvPicPr>
        <xdr:cNvPr id="3" name="7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25" y="828675"/>
          <a:ext cx="3762375" cy="752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455083</xdr:colOff>
      <xdr:row>2</xdr:row>
      <xdr:rowOff>95251</xdr:rowOff>
    </xdr:from>
    <xdr:to>
      <xdr:col>5</xdr:col>
      <xdr:colOff>608541</xdr:colOff>
      <xdr:row>3</xdr:row>
      <xdr:rowOff>657226</xdr:rowOff>
    </xdr:to>
    <xdr:pic>
      <xdr:nvPicPr>
        <xdr:cNvPr id="4" name="7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7666" y="476251"/>
          <a:ext cx="3762375" cy="752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876300</xdr:colOff>
      <xdr:row>0</xdr:row>
      <xdr:rowOff>133350</xdr:rowOff>
    </xdr:from>
    <xdr:to>
      <xdr:col>5</xdr:col>
      <xdr:colOff>180975</xdr:colOff>
      <xdr:row>2</xdr:row>
      <xdr:rowOff>352425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7800" y="133350"/>
          <a:ext cx="376237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P36"/>
  <sheetViews>
    <sheetView workbookViewId="0">
      <selection activeCell="C41" sqref="C41"/>
    </sheetView>
  </sheetViews>
  <sheetFormatPr baseColWidth="10" defaultRowHeight="15" x14ac:dyDescent="0.25"/>
  <cols>
    <col min="1" max="1" width="4.28515625" customWidth="1"/>
    <col min="2" max="2" width="6.28515625" style="3" customWidth="1"/>
    <col min="3" max="3" width="55" customWidth="1"/>
    <col min="4" max="4" width="11" style="40" hidden="1" customWidth="1"/>
    <col min="5" max="5" width="11.28515625" style="7" hidden="1" customWidth="1"/>
    <col min="6" max="6" width="13.7109375" style="8" customWidth="1"/>
    <col min="7" max="7" width="12" style="8" customWidth="1"/>
    <col min="8" max="8" width="8.42578125" style="8" customWidth="1"/>
  </cols>
  <sheetData>
    <row r="3" spans="1:10" x14ac:dyDescent="0.25">
      <c r="B3" s="8"/>
      <c r="C3" s="8"/>
      <c r="D3"/>
      <c r="E3"/>
      <c r="F3"/>
      <c r="G3"/>
      <c r="H3"/>
    </row>
    <row r="4" spans="1:10" x14ac:dyDescent="0.25">
      <c r="B4" s="8"/>
      <c r="C4" s="8"/>
      <c r="D4"/>
      <c r="E4"/>
      <c r="F4"/>
      <c r="G4"/>
      <c r="H4"/>
    </row>
    <row r="10" spans="1:10" ht="38.25" x14ac:dyDescent="0.4">
      <c r="A10" s="43"/>
      <c r="B10" s="2" t="s">
        <v>41</v>
      </c>
      <c r="C10" s="63" t="s">
        <v>70</v>
      </c>
      <c r="D10" s="33" t="s">
        <v>47</v>
      </c>
      <c r="E10" s="33" t="s">
        <v>48</v>
      </c>
      <c r="F10" s="33" t="s">
        <v>61</v>
      </c>
      <c r="G10" s="39" t="s">
        <v>62</v>
      </c>
      <c r="H10" s="13" t="s">
        <v>10</v>
      </c>
      <c r="I10" s="43"/>
    </row>
    <row r="11" spans="1:10" x14ac:dyDescent="0.25">
      <c r="A11" s="43"/>
      <c r="B11" s="2">
        <v>12163</v>
      </c>
      <c r="C11" s="1" t="s">
        <v>0</v>
      </c>
      <c r="D11" s="42">
        <v>45</v>
      </c>
      <c r="E11" s="4">
        <f>D11/1.16</f>
        <v>38.793103448275865</v>
      </c>
      <c r="F11" s="4">
        <v>3.23</v>
      </c>
      <c r="G11" s="41">
        <v>7</v>
      </c>
      <c r="H11" s="4">
        <f>+F11*G11</f>
        <v>22.61</v>
      </c>
      <c r="I11" s="43"/>
      <c r="J11" s="62"/>
    </row>
    <row r="12" spans="1:10" x14ac:dyDescent="0.25">
      <c r="A12" s="43"/>
      <c r="B12" s="2">
        <v>12164</v>
      </c>
      <c r="C12" s="1" t="s">
        <v>3</v>
      </c>
      <c r="D12" s="42">
        <v>84</v>
      </c>
      <c r="E12" s="4">
        <f t="shared" ref="E12:E27" si="0">D12/1.16</f>
        <v>72.413793103448285</v>
      </c>
      <c r="F12" s="4">
        <v>12.07</v>
      </c>
      <c r="G12" s="41">
        <v>2</v>
      </c>
      <c r="H12" s="4">
        <f t="shared" ref="H12:H31" si="1">+F12*G12</f>
        <v>24.14</v>
      </c>
      <c r="I12" s="43"/>
    </row>
    <row r="13" spans="1:10" x14ac:dyDescent="0.25">
      <c r="A13" s="43"/>
      <c r="B13" s="2">
        <v>12165</v>
      </c>
      <c r="C13" s="1" t="s">
        <v>1</v>
      </c>
      <c r="D13" s="42">
        <v>45</v>
      </c>
      <c r="E13" s="4">
        <f t="shared" si="0"/>
        <v>38.793103448275865</v>
      </c>
      <c r="F13" s="4">
        <v>3.23</v>
      </c>
      <c r="G13" s="41">
        <v>0</v>
      </c>
      <c r="H13" s="4">
        <f t="shared" si="1"/>
        <v>0</v>
      </c>
      <c r="I13" s="43"/>
    </row>
    <row r="14" spans="1:10" x14ac:dyDescent="0.25">
      <c r="A14" s="43"/>
      <c r="B14" s="2">
        <v>12166</v>
      </c>
      <c r="C14" s="1" t="s">
        <v>4</v>
      </c>
      <c r="D14" s="42">
        <v>84</v>
      </c>
      <c r="E14" s="4">
        <f t="shared" si="0"/>
        <v>72.413793103448285</v>
      </c>
      <c r="F14" s="4">
        <v>12.07</v>
      </c>
      <c r="G14" s="41">
        <v>6</v>
      </c>
      <c r="H14" s="4">
        <f t="shared" si="1"/>
        <v>72.42</v>
      </c>
      <c r="I14" s="43"/>
    </row>
    <row r="15" spans="1:10" x14ac:dyDescent="0.25">
      <c r="A15" s="43"/>
      <c r="B15" s="2">
        <v>12167</v>
      </c>
      <c r="C15" s="1" t="s">
        <v>51</v>
      </c>
      <c r="D15" s="42">
        <v>59</v>
      </c>
      <c r="E15" s="4">
        <f t="shared" si="0"/>
        <v>50.862068965517246</v>
      </c>
      <c r="F15" s="4">
        <v>3.95</v>
      </c>
      <c r="G15" s="41">
        <v>8</v>
      </c>
      <c r="H15" s="4">
        <f t="shared" si="1"/>
        <v>31.6</v>
      </c>
      <c r="I15" s="43"/>
    </row>
    <row r="16" spans="1:10" x14ac:dyDescent="0.25">
      <c r="A16" s="43"/>
      <c r="B16" s="2">
        <v>12168</v>
      </c>
      <c r="C16" s="1" t="s">
        <v>52</v>
      </c>
      <c r="D16" s="42">
        <v>94</v>
      </c>
      <c r="E16" s="4">
        <f t="shared" si="0"/>
        <v>81.034482758620697</v>
      </c>
      <c r="F16" s="4">
        <v>12.93</v>
      </c>
      <c r="G16" s="41">
        <v>3</v>
      </c>
      <c r="H16" s="4">
        <f t="shared" si="1"/>
        <v>38.79</v>
      </c>
      <c r="I16" s="43"/>
    </row>
    <row r="17" spans="1:16" x14ac:dyDescent="0.25">
      <c r="A17" s="43"/>
      <c r="B17" s="2">
        <v>12169</v>
      </c>
      <c r="C17" s="1" t="s">
        <v>53</v>
      </c>
      <c r="D17" s="42">
        <v>55</v>
      </c>
      <c r="E17" s="4">
        <f t="shared" si="0"/>
        <v>47.413793103448278</v>
      </c>
      <c r="F17" s="4">
        <v>3.95</v>
      </c>
      <c r="G17" s="41">
        <v>9</v>
      </c>
      <c r="H17" s="4">
        <f t="shared" si="1"/>
        <v>35.550000000000004</v>
      </c>
      <c r="I17" s="43"/>
    </row>
    <row r="18" spans="1:16" x14ac:dyDescent="0.25">
      <c r="A18" s="43"/>
      <c r="B18" s="2">
        <v>12170</v>
      </c>
      <c r="C18" s="1" t="s">
        <v>54</v>
      </c>
      <c r="D18" s="42">
        <v>90</v>
      </c>
      <c r="E18" s="4">
        <f t="shared" si="0"/>
        <v>77.58620689655173</v>
      </c>
      <c r="F18" s="4">
        <v>12.93</v>
      </c>
      <c r="G18" s="41">
        <v>6</v>
      </c>
      <c r="H18" s="4">
        <f t="shared" si="1"/>
        <v>77.58</v>
      </c>
      <c r="I18" s="43"/>
    </row>
    <row r="19" spans="1:16" x14ac:dyDescent="0.25">
      <c r="A19" s="43"/>
      <c r="B19" s="2">
        <v>12171</v>
      </c>
      <c r="C19" s="1" t="s">
        <v>5</v>
      </c>
      <c r="D19" s="42">
        <v>90</v>
      </c>
      <c r="E19" s="4">
        <f t="shared" si="0"/>
        <v>77.58620689655173</v>
      </c>
      <c r="F19" s="4">
        <v>13.51</v>
      </c>
      <c r="G19" s="41">
        <v>0</v>
      </c>
      <c r="H19" s="4">
        <f t="shared" si="1"/>
        <v>0</v>
      </c>
      <c r="I19" s="43"/>
    </row>
    <row r="20" spans="1:16" x14ac:dyDescent="0.25">
      <c r="A20" s="43"/>
      <c r="B20" s="2">
        <v>12172</v>
      </c>
      <c r="C20" s="1" t="s">
        <v>6</v>
      </c>
      <c r="D20" s="42">
        <v>94</v>
      </c>
      <c r="E20" s="4">
        <f t="shared" si="0"/>
        <v>81.034482758620697</v>
      </c>
      <c r="F20" s="4">
        <v>13.51</v>
      </c>
      <c r="G20" s="41">
        <v>0</v>
      </c>
      <c r="H20" s="4">
        <f t="shared" si="1"/>
        <v>0</v>
      </c>
      <c r="I20" s="43"/>
    </row>
    <row r="21" spans="1:16" x14ac:dyDescent="0.25">
      <c r="A21" s="43"/>
      <c r="B21" s="2">
        <v>12173</v>
      </c>
      <c r="C21" s="1" t="s">
        <v>2</v>
      </c>
      <c r="D21" s="42">
        <v>60</v>
      </c>
      <c r="E21" s="4">
        <f t="shared" si="0"/>
        <v>51.724137931034484</v>
      </c>
      <c r="F21" s="4">
        <v>4.3099999999999996</v>
      </c>
      <c r="G21" s="41">
        <v>0</v>
      </c>
      <c r="H21" s="4">
        <f t="shared" si="1"/>
        <v>0</v>
      </c>
      <c r="I21" s="43"/>
    </row>
    <row r="22" spans="1:16" x14ac:dyDescent="0.25">
      <c r="A22" s="43"/>
      <c r="B22" s="2">
        <v>12174</v>
      </c>
      <c r="C22" s="1" t="s">
        <v>7</v>
      </c>
      <c r="D22" s="42">
        <v>96</v>
      </c>
      <c r="E22" s="4">
        <f t="shared" si="0"/>
        <v>82.758620689655174</v>
      </c>
      <c r="F22" s="4">
        <v>13.79</v>
      </c>
      <c r="G22" s="41">
        <v>2</v>
      </c>
      <c r="H22" s="4">
        <f t="shared" si="1"/>
        <v>27.58</v>
      </c>
      <c r="I22" s="43"/>
    </row>
    <row r="23" spans="1:16" x14ac:dyDescent="0.25">
      <c r="A23" s="43"/>
      <c r="B23" s="2">
        <v>12175</v>
      </c>
      <c r="C23" s="1" t="s">
        <v>8</v>
      </c>
      <c r="D23" s="42">
        <v>96</v>
      </c>
      <c r="E23" s="4">
        <f t="shared" si="0"/>
        <v>82.758620689655174</v>
      </c>
      <c r="F23" s="4">
        <v>13.79</v>
      </c>
      <c r="G23" s="41">
        <v>3</v>
      </c>
      <c r="H23" s="4">
        <f t="shared" si="1"/>
        <v>41.37</v>
      </c>
      <c r="I23" s="43"/>
    </row>
    <row r="24" spans="1:16" x14ac:dyDescent="0.25">
      <c r="A24" s="43"/>
      <c r="B24" s="2">
        <v>12176</v>
      </c>
      <c r="C24" s="1" t="s">
        <v>9</v>
      </c>
      <c r="D24" s="42">
        <v>96</v>
      </c>
      <c r="E24" s="4">
        <f t="shared" si="0"/>
        <v>82.758620689655174</v>
      </c>
      <c r="F24" s="4">
        <v>13.79</v>
      </c>
      <c r="G24" s="41">
        <v>0</v>
      </c>
      <c r="H24" s="4">
        <f t="shared" si="1"/>
        <v>0</v>
      </c>
      <c r="I24" s="43"/>
    </row>
    <row r="25" spans="1:16" x14ac:dyDescent="0.25">
      <c r="A25" s="43"/>
      <c r="B25" s="2">
        <v>13361</v>
      </c>
      <c r="C25" s="1" t="s">
        <v>42</v>
      </c>
      <c r="D25" s="42">
        <v>62</v>
      </c>
      <c r="E25" s="4">
        <f t="shared" si="0"/>
        <v>53.448275862068968</v>
      </c>
      <c r="F25" s="4">
        <v>53.45</v>
      </c>
      <c r="G25" s="41">
        <v>2</v>
      </c>
      <c r="H25" s="4">
        <f t="shared" si="1"/>
        <v>106.9</v>
      </c>
      <c r="I25" s="43"/>
    </row>
    <row r="26" spans="1:16" x14ac:dyDescent="0.25">
      <c r="A26" s="43"/>
      <c r="B26" s="2">
        <v>13362</v>
      </c>
      <c r="C26" s="1" t="s">
        <v>44</v>
      </c>
      <c r="D26" s="42">
        <v>59</v>
      </c>
      <c r="E26" s="4">
        <f t="shared" si="0"/>
        <v>50.862068965517246</v>
      </c>
      <c r="F26" s="4">
        <v>53.45</v>
      </c>
      <c r="G26" s="41">
        <v>0</v>
      </c>
      <c r="H26" s="4">
        <f t="shared" si="1"/>
        <v>0</v>
      </c>
      <c r="I26" s="43"/>
    </row>
    <row r="27" spans="1:16" x14ac:dyDescent="0.25">
      <c r="A27" s="43"/>
      <c r="B27" s="2">
        <v>13363</v>
      </c>
      <c r="C27" s="1" t="s">
        <v>43</v>
      </c>
      <c r="D27" s="42">
        <v>66</v>
      </c>
      <c r="E27" s="4">
        <f t="shared" si="0"/>
        <v>56.896551724137936</v>
      </c>
      <c r="F27" s="4">
        <v>56.9</v>
      </c>
      <c r="G27" s="41">
        <v>0</v>
      </c>
      <c r="H27" s="4">
        <f t="shared" si="1"/>
        <v>0</v>
      </c>
      <c r="I27" s="43"/>
    </row>
    <row r="28" spans="1:16" x14ac:dyDescent="0.25">
      <c r="A28" s="43"/>
      <c r="B28" s="44">
        <v>17453</v>
      </c>
      <c r="C28" s="45" t="s">
        <v>57</v>
      </c>
      <c r="D28" s="42"/>
      <c r="E28" s="4"/>
      <c r="F28" s="4">
        <v>14.36</v>
      </c>
      <c r="G28" s="41">
        <v>2</v>
      </c>
      <c r="H28" s="4">
        <f t="shared" si="1"/>
        <v>28.72</v>
      </c>
      <c r="I28" s="43"/>
    </row>
    <row r="29" spans="1:16" x14ac:dyDescent="0.25">
      <c r="A29" s="43"/>
      <c r="B29" s="44">
        <v>17457</v>
      </c>
      <c r="C29" s="45" t="s">
        <v>58</v>
      </c>
      <c r="D29" s="42"/>
      <c r="E29" s="4"/>
      <c r="F29" s="4">
        <v>12.5</v>
      </c>
      <c r="G29" s="41">
        <v>2</v>
      </c>
      <c r="H29" s="4">
        <f t="shared" si="1"/>
        <v>25</v>
      </c>
      <c r="I29" s="43"/>
      <c r="O29" s="7"/>
      <c r="P29" s="7"/>
    </row>
    <row r="30" spans="1:16" x14ac:dyDescent="0.25">
      <c r="A30" s="43"/>
      <c r="B30" s="44">
        <v>17464</v>
      </c>
      <c r="C30" s="45" t="s">
        <v>59</v>
      </c>
      <c r="D30" s="42"/>
      <c r="E30" s="4"/>
      <c r="F30" s="4">
        <v>53.45</v>
      </c>
      <c r="G30" s="41">
        <v>1</v>
      </c>
      <c r="H30" s="4">
        <f t="shared" si="1"/>
        <v>53.45</v>
      </c>
      <c r="I30" s="43"/>
    </row>
    <row r="31" spans="1:16" x14ac:dyDescent="0.25">
      <c r="A31" s="43"/>
      <c r="B31" s="44">
        <v>17465</v>
      </c>
      <c r="C31" s="45" t="s">
        <v>60</v>
      </c>
      <c r="D31" s="42"/>
      <c r="E31" s="4"/>
      <c r="F31" s="4">
        <v>53.4</v>
      </c>
      <c r="G31" s="41">
        <v>2</v>
      </c>
      <c r="H31" s="4">
        <f t="shared" si="1"/>
        <v>106.8</v>
      </c>
      <c r="I31" s="43"/>
    </row>
    <row r="32" spans="1:16" x14ac:dyDescent="0.25">
      <c r="A32" s="43"/>
      <c r="C32" s="43"/>
      <c r="G32" s="6" t="s">
        <v>12</v>
      </c>
      <c r="H32" s="4">
        <f>SUM(H11:H31)</f>
        <v>692.51</v>
      </c>
      <c r="I32" s="43"/>
    </row>
    <row r="33" spans="1:13" x14ac:dyDescent="0.25">
      <c r="A33" s="43"/>
      <c r="C33" s="43"/>
      <c r="G33" s="6" t="s">
        <v>56</v>
      </c>
      <c r="H33" s="4">
        <f>+H32*16%</f>
        <v>110.80160000000001</v>
      </c>
      <c r="I33" s="43"/>
    </row>
    <row r="34" spans="1:13" ht="30" x14ac:dyDescent="0.25">
      <c r="A34" s="43"/>
      <c r="C34" s="43"/>
      <c r="G34" s="13" t="s">
        <v>40</v>
      </c>
      <c r="H34" s="46">
        <f>SUM(H32:H33)</f>
        <v>803.3116</v>
      </c>
      <c r="I34" s="43"/>
    </row>
    <row r="35" spans="1:13" x14ac:dyDescent="0.25">
      <c r="A35" s="43"/>
      <c r="C35" s="43"/>
      <c r="I35" s="43"/>
      <c r="M35">
        <f>7+2+6+8+3+9+2+3+2+3+21+2</f>
        <v>68</v>
      </c>
    </row>
    <row r="36" spans="1:13" x14ac:dyDescent="0.25">
      <c r="A36" s="43"/>
      <c r="C36" s="43"/>
      <c r="I36" s="43"/>
    </row>
  </sheetData>
  <pageMargins left="0.7" right="0.7" top="0.75" bottom="0.75" header="0.3" footer="0.3"/>
  <pageSetup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187"/>
  <sheetViews>
    <sheetView tabSelected="1" zoomScale="90" zoomScaleNormal="90" workbookViewId="0">
      <selection activeCell="E48" sqref="E48"/>
    </sheetView>
  </sheetViews>
  <sheetFormatPr baseColWidth="10" defaultRowHeight="15" x14ac:dyDescent="0.25"/>
  <cols>
    <col min="1" max="1" width="4.140625" customWidth="1"/>
    <col min="2" max="2" width="7.42578125" style="3" customWidth="1"/>
    <col min="3" max="3" width="39" customWidth="1"/>
    <col min="4" max="4" width="9.5703125" style="8" hidden="1" customWidth="1"/>
    <col min="5" max="5" width="15" style="8" customWidth="1"/>
    <col min="6" max="6" width="11.5703125" style="18" customWidth="1"/>
    <col min="7" max="7" width="8.42578125" style="8" customWidth="1"/>
    <col min="9" max="9" width="17.85546875" bestFit="1" customWidth="1"/>
    <col min="10" max="11" width="11.42578125" customWidth="1"/>
  </cols>
  <sheetData>
    <row r="1" spans="1:8" x14ac:dyDescent="0.25">
      <c r="A1" s="14"/>
      <c r="B1" s="57"/>
      <c r="C1" s="14"/>
      <c r="D1" s="58"/>
      <c r="E1" s="59"/>
      <c r="F1" s="60"/>
    </row>
    <row r="2" spans="1:8" x14ac:dyDescent="0.25">
      <c r="A2" s="14"/>
      <c r="B2" s="57"/>
      <c r="C2" s="14"/>
      <c r="D2" s="58"/>
      <c r="E2" s="59"/>
      <c r="F2" s="60"/>
    </row>
    <row r="3" spans="1:8" x14ac:dyDescent="0.25">
      <c r="A3" s="14"/>
      <c r="B3" s="57"/>
      <c r="C3" s="14"/>
      <c r="D3" s="60"/>
      <c r="E3" s="60"/>
      <c r="F3" s="61"/>
    </row>
    <row r="4" spans="1:8" ht="53.25" customHeight="1" x14ac:dyDescent="0.25"/>
    <row r="5" spans="1:8" ht="4.5" customHeight="1" x14ac:dyDescent="0.25"/>
    <row r="6" spans="1:8" ht="45" x14ac:dyDescent="0.3">
      <c r="A6" s="43"/>
      <c r="B6" s="19" t="s">
        <v>41</v>
      </c>
      <c r="C6" s="64" t="s">
        <v>71</v>
      </c>
      <c r="D6" s="15" t="s">
        <v>38</v>
      </c>
      <c r="E6" s="34" t="s">
        <v>65</v>
      </c>
      <c r="F6" s="36" t="s">
        <v>63</v>
      </c>
      <c r="G6" s="35" t="s">
        <v>10</v>
      </c>
      <c r="H6" s="43"/>
    </row>
    <row r="7" spans="1:8" x14ac:dyDescent="0.25">
      <c r="A7" s="43"/>
      <c r="B7" s="20">
        <v>12211</v>
      </c>
      <c r="C7" s="21" t="s">
        <v>13</v>
      </c>
      <c r="D7" s="17">
        <v>22</v>
      </c>
      <c r="E7" s="17">
        <v>18.97</v>
      </c>
      <c r="F7" s="49">
        <v>0</v>
      </c>
      <c r="G7" s="17">
        <f>+E7*F7</f>
        <v>0</v>
      </c>
      <c r="H7" s="43"/>
    </row>
    <row r="8" spans="1:8" x14ac:dyDescent="0.25">
      <c r="A8" s="43"/>
      <c r="B8" s="20">
        <v>12212</v>
      </c>
      <c r="C8" s="21" t="s">
        <v>14</v>
      </c>
      <c r="D8" s="17">
        <v>24</v>
      </c>
      <c r="E8" s="17">
        <v>20.69</v>
      </c>
      <c r="F8" s="49">
        <v>0</v>
      </c>
      <c r="G8" s="17">
        <f t="shared" ref="G8:G35" si="0">+E8*F8</f>
        <v>0</v>
      </c>
      <c r="H8" s="43"/>
    </row>
    <row r="9" spans="1:8" x14ac:dyDescent="0.25">
      <c r="A9" s="43"/>
      <c r="B9" s="20">
        <v>12213</v>
      </c>
      <c r="C9" s="21" t="s">
        <v>15</v>
      </c>
      <c r="D9" s="26">
        <v>32</v>
      </c>
      <c r="E9" s="17">
        <v>27.59</v>
      </c>
      <c r="F9" s="49">
        <v>7</v>
      </c>
      <c r="G9" s="17">
        <f t="shared" si="0"/>
        <v>193.13</v>
      </c>
      <c r="H9" s="43"/>
    </row>
    <row r="10" spans="1:8" x14ac:dyDescent="0.25">
      <c r="A10" s="43"/>
      <c r="B10" s="20">
        <v>12214</v>
      </c>
      <c r="C10" s="21" t="s">
        <v>16</v>
      </c>
      <c r="D10" s="17">
        <v>26</v>
      </c>
      <c r="E10" s="17">
        <v>22.41</v>
      </c>
      <c r="F10" s="49">
        <v>0</v>
      </c>
      <c r="G10" s="17">
        <f t="shared" si="0"/>
        <v>0</v>
      </c>
      <c r="H10" s="43"/>
    </row>
    <row r="11" spans="1:8" x14ac:dyDescent="0.25">
      <c r="A11" s="43"/>
      <c r="B11" s="20">
        <v>12215</v>
      </c>
      <c r="C11" s="21" t="s">
        <v>17</v>
      </c>
      <c r="D11" s="17">
        <v>28</v>
      </c>
      <c r="E11" s="17">
        <v>24.14</v>
      </c>
      <c r="F11" s="49">
        <v>0</v>
      </c>
      <c r="G11" s="17">
        <f t="shared" si="0"/>
        <v>0</v>
      </c>
      <c r="H11" s="43"/>
    </row>
    <row r="12" spans="1:8" x14ac:dyDescent="0.25">
      <c r="A12" s="43"/>
      <c r="B12" s="20">
        <v>12216</v>
      </c>
      <c r="C12" s="21" t="s">
        <v>18</v>
      </c>
      <c r="D12" s="17">
        <v>36</v>
      </c>
      <c r="E12" s="17">
        <v>31.04</v>
      </c>
      <c r="F12" s="49">
        <v>0</v>
      </c>
      <c r="G12" s="17">
        <f t="shared" si="0"/>
        <v>0</v>
      </c>
      <c r="H12" s="43"/>
    </row>
    <row r="13" spans="1:8" x14ac:dyDescent="0.25">
      <c r="A13" s="43"/>
      <c r="B13" s="20">
        <v>12217</v>
      </c>
      <c r="C13" s="21" t="s">
        <v>19</v>
      </c>
      <c r="D13" s="17">
        <v>32</v>
      </c>
      <c r="E13" s="17">
        <v>27.59</v>
      </c>
      <c r="F13" s="49">
        <v>0</v>
      </c>
      <c r="G13" s="17">
        <f t="shared" si="0"/>
        <v>0</v>
      </c>
      <c r="H13" s="43"/>
    </row>
    <row r="14" spans="1:8" x14ac:dyDescent="0.25">
      <c r="A14" s="43"/>
      <c r="B14" s="20">
        <v>12218</v>
      </c>
      <c r="C14" s="21" t="s">
        <v>20</v>
      </c>
      <c r="D14" s="17">
        <v>40</v>
      </c>
      <c r="E14" s="17">
        <v>34.479999999999997</v>
      </c>
      <c r="F14" s="49">
        <v>0</v>
      </c>
      <c r="G14" s="17">
        <f t="shared" si="0"/>
        <v>0</v>
      </c>
      <c r="H14" s="43"/>
    </row>
    <row r="15" spans="1:8" x14ac:dyDescent="0.25">
      <c r="A15" s="43"/>
      <c r="B15" s="20">
        <v>12219</v>
      </c>
      <c r="C15" s="25" t="s">
        <v>21</v>
      </c>
      <c r="D15" s="17">
        <v>72</v>
      </c>
      <c r="E15" s="17">
        <v>62.07</v>
      </c>
      <c r="F15" s="49">
        <v>0</v>
      </c>
      <c r="G15" s="17">
        <f t="shared" si="0"/>
        <v>0</v>
      </c>
      <c r="H15" s="43"/>
    </row>
    <row r="16" spans="1:8" x14ac:dyDescent="0.25">
      <c r="A16" s="43"/>
      <c r="B16" s="20">
        <v>12220</v>
      </c>
      <c r="C16" s="25" t="s">
        <v>22</v>
      </c>
      <c r="D16" s="17">
        <v>88</v>
      </c>
      <c r="E16" s="17">
        <v>75.86</v>
      </c>
      <c r="F16" s="49">
        <v>0</v>
      </c>
      <c r="G16" s="17">
        <f t="shared" si="0"/>
        <v>0</v>
      </c>
      <c r="H16" s="43"/>
    </row>
    <row r="17" spans="1:14" x14ac:dyDescent="0.25">
      <c r="A17" s="43"/>
      <c r="B17" s="20">
        <v>12221</v>
      </c>
      <c r="C17" s="25" t="s">
        <v>23</v>
      </c>
      <c r="D17" s="17">
        <v>52</v>
      </c>
      <c r="E17" s="17">
        <v>44.83</v>
      </c>
      <c r="F17" s="49">
        <v>1</v>
      </c>
      <c r="G17" s="17">
        <f t="shared" si="0"/>
        <v>44.83</v>
      </c>
      <c r="H17" s="43"/>
    </row>
    <row r="18" spans="1:14" x14ac:dyDescent="0.25">
      <c r="A18" s="43"/>
      <c r="B18" s="20">
        <v>12222</v>
      </c>
      <c r="C18" s="25" t="s">
        <v>24</v>
      </c>
      <c r="D18" s="17">
        <v>40</v>
      </c>
      <c r="E18" s="17">
        <v>39.479999999999997</v>
      </c>
      <c r="F18" s="49">
        <v>1</v>
      </c>
      <c r="G18" s="17">
        <f t="shared" si="0"/>
        <v>39.479999999999997</v>
      </c>
      <c r="H18" s="43"/>
    </row>
    <row r="19" spans="1:14" x14ac:dyDescent="0.25">
      <c r="A19" s="43"/>
      <c r="B19" s="20">
        <v>12223</v>
      </c>
      <c r="C19" s="25" t="s">
        <v>25</v>
      </c>
      <c r="D19" s="17">
        <v>46</v>
      </c>
      <c r="E19" s="17">
        <v>39.659999999999997</v>
      </c>
      <c r="F19" s="49">
        <v>1</v>
      </c>
      <c r="G19" s="17">
        <f t="shared" si="0"/>
        <v>39.659999999999997</v>
      </c>
      <c r="H19" s="43"/>
    </row>
    <row r="20" spans="1:14" x14ac:dyDescent="0.25">
      <c r="A20" s="43"/>
      <c r="B20" s="20">
        <v>12224</v>
      </c>
      <c r="C20" s="25" t="s">
        <v>26</v>
      </c>
      <c r="D20" s="17">
        <v>41</v>
      </c>
      <c r="E20" s="17">
        <v>35.35</v>
      </c>
      <c r="F20" s="49">
        <v>1</v>
      </c>
      <c r="G20" s="17">
        <f t="shared" si="0"/>
        <v>35.35</v>
      </c>
      <c r="H20" s="43"/>
      <c r="N20">
        <v>5</v>
      </c>
    </row>
    <row r="21" spans="1:14" x14ac:dyDescent="0.25">
      <c r="A21" s="43"/>
      <c r="B21" s="20">
        <v>12225</v>
      </c>
      <c r="C21" s="25" t="s">
        <v>27</v>
      </c>
      <c r="D21" s="17">
        <v>75</v>
      </c>
      <c r="E21" s="17">
        <v>64.66</v>
      </c>
      <c r="F21" s="49">
        <v>0</v>
      </c>
      <c r="G21" s="17">
        <f t="shared" si="0"/>
        <v>0</v>
      </c>
      <c r="H21" s="43"/>
    </row>
    <row r="22" spans="1:14" x14ac:dyDescent="0.25">
      <c r="A22" s="43"/>
      <c r="B22" s="22">
        <v>12226</v>
      </c>
      <c r="C22" s="25" t="s">
        <v>28</v>
      </c>
      <c r="D22" s="23">
        <v>90</v>
      </c>
      <c r="E22" s="23">
        <v>77.59</v>
      </c>
      <c r="F22" s="49">
        <v>2</v>
      </c>
      <c r="G22" s="17">
        <f t="shared" si="0"/>
        <v>155.18</v>
      </c>
      <c r="H22" s="43"/>
    </row>
    <row r="23" spans="1:14" x14ac:dyDescent="0.25">
      <c r="A23" s="43"/>
      <c r="B23" s="22">
        <v>12227</v>
      </c>
      <c r="C23" s="25" t="s">
        <v>29</v>
      </c>
      <c r="D23" s="23">
        <v>72</v>
      </c>
      <c r="E23" s="23">
        <v>62.07</v>
      </c>
      <c r="F23" s="49">
        <v>0</v>
      </c>
      <c r="G23" s="17">
        <f t="shared" si="0"/>
        <v>0</v>
      </c>
      <c r="H23" s="43"/>
    </row>
    <row r="24" spans="1:14" x14ac:dyDescent="0.25">
      <c r="A24" s="43"/>
      <c r="B24" s="20">
        <v>12228</v>
      </c>
      <c r="C24" s="25" t="s">
        <v>30</v>
      </c>
      <c r="D24" s="17">
        <v>80</v>
      </c>
      <c r="E24" s="17">
        <v>68.97</v>
      </c>
      <c r="F24" s="49">
        <v>0</v>
      </c>
      <c r="G24" s="17">
        <f t="shared" si="0"/>
        <v>0</v>
      </c>
      <c r="H24" s="43"/>
    </row>
    <row r="25" spans="1:14" x14ac:dyDescent="0.25">
      <c r="A25" s="43"/>
      <c r="B25" s="24">
        <v>12229</v>
      </c>
      <c r="C25" s="25" t="s">
        <v>31</v>
      </c>
      <c r="D25" s="26">
        <v>65</v>
      </c>
      <c r="E25" s="26">
        <v>56.04</v>
      </c>
      <c r="F25" s="49">
        <v>0</v>
      </c>
      <c r="G25" s="17">
        <f t="shared" si="0"/>
        <v>0</v>
      </c>
      <c r="H25" s="43"/>
    </row>
    <row r="26" spans="1:14" x14ac:dyDescent="0.25">
      <c r="A26" s="43"/>
      <c r="B26" s="20">
        <v>12230</v>
      </c>
      <c r="C26" s="25" t="s">
        <v>32</v>
      </c>
      <c r="D26" s="17">
        <v>115</v>
      </c>
      <c r="E26" s="17">
        <v>99.14</v>
      </c>
      <c r="F26" s="49">
        <v>0</v>
      </c>
      <c r="G26" s="17">
        <f t="shared" si="0"/>
        <v>0</v>
      </c>
      <c r="H26" s="43"/>
    </row>
    <row r="27" spans="1:14" x14ac:dyDescent="0.25">
      <c r="A27" s="43"/>
      <c r="B27" s="20">
        <v>12232</v>
      </c>
      <c r="C27" s="25" t="s">
        <v>33</v>
      </c>
      <c r="D27" s="17">
        <v>75</v>
      </c>
      <c r="E27" s="17">
        <v>64.66</v>
      </c>
      <c r="F27" s="49">
        <v>3</v>
      </c>
      <c r="G27" s="17">
        <f t="shared" si="0"/>
        <v>193.98</v>
      </c>
      <c r="H27" s="43"/>
    </row>
    <row r="28" spans="1:14" x14ac:dyDescent="0.25">
      <c r="A28" s="14"/>
      <c r="B28" s="20">
        <v>12234</v>
      </c>
      <c r="C28" s="25" t="s">
        <v>34</v>
      </c>
      <c r="D28" s="17">
        <v>32</v>
      </c>
      <c r="E28" s="17">
        <v>27.59</v>
      </c>
      <c r="F28" s="49">
        <v>0</v>
      </c>
      <c r="G28" s="17">
        <f t="shared" si="0"/>
        <v>0</v>
      </c>
      <c r="H28" s="43"/>
    </row>
    <row r="29" spans="1:14" x14ac:dyDescent="0.25">
      <c r="A29" s="14"/>
      <c r="B29" s="20">
        <v>12235</v>
      </c>
      <c r="C29" s="25" t="s">
        <v>35</v>
      </c>
      <c r="D29" s="17">
        <v>100</v>
      </c>
      <c r="E29" s="17">
        <v>86.21</v>
      </c>
      <c r="F29" s="49">
        <v>0</v>
      </c>
      <c r="G29" s="17">
        <f t="shared" si="0"/>
        <v>0</v>
      </c>
      <c r="H29" s="43"/>
    </row>
    <row r="30" spans="1:14" x14ac:dyDescent="0.25">
      <c r="A30" s="43"/>
      <c r="B30" s="20">
        <v>12236</v>
      </c>
      <c r="C30" s="25" t="s">
        <v>36</v>
      </c>
      <c r="D30" s="17">
        <v>98</v>
      </c>
      <c r="E30" s="17">
        <v>90.52</v>
      </c>
      <c r="F30" s="49">
        <v>0</v>
      </c>
      <c r="G30" s="17">
        <f t="shared" si="0"/>
        <v>0</v>
      </c>
      <c r="H30" s="43"/>
    </row>
    <row r="31" spans="1:14" x14ac:dyDescent="0.25">
      <c r="A31" s="12"/>
      <c r="B31" s="20">
        <v>12237</v>
      </c>
      <c r="C31" s="25" t="s">
        <v>37</v>
      </c>
      <c r="D31" s="17">
        <v>76</v>
      </c>
      <c r="E31" s="17">
        <v>65.52</v>
      </c>
      <c r="F31" s="50">
        <v>0</v>
      </c>
      <c r="G31" s="17">
        <f t="shared" si="0"/>
        <v>0</v>
      </c>
      <c r="H31" s="43"/>
    </row>
    <row r="32" spans="1:14" x14ac:dyDescent="0.25">
      <c r="A32" s="43"/>
      <c r="B32" s="20">
        <v>12690</v>
      </c>
      <c r="C32" s="25" t="s">
        <v>45</v>
      </c>
      <c r="D32" s="17">
        <v>32</v>
      </c>
      <c r="E32" s="17">
        <v>27.59</v>
      </c>
      <c r="F32" s="49">
        <v>0</v>
      </c>
      <c r="G32" s="17">
        <f t="shared" si="0"/>
        <v>0</v>
      </c>
      <c r="H32" s="43"/>
    </row>
    <row r="33" spans="1:8" x14ac:dyDescent="0.25">
      <c r="A33" s="43"/>
      <c r="B33" s="20">
        <v>14387</v>
      </c>
      <c r="C33" s="25" t="s">
        <v>50</v>
      </c>
      <c r="D33" s="17">
        <v>75</v>
      </c>
      <c r="E33" s="17">
        <v>64.66</v>
      </c>
      <c r="F33" s="51">
        <v>0</v>
      </c>
      <c r="G33" s="17">
        <f t="shared" si="0"/>
        <v>0</v>
      </c>
      <c r="H33" s="43"/>
    </row>
    <row r="34" spans="1:8" x14ac:dyDescent="0.25">
      <c r="A34" s="43"/>
      <c r="B34" s="20">
        <v>14837</v>
      </c>
      <c r="C34" s="21" t="s">
        <v>49</v>
      </c>
      <c r="D34" s="17">
        <v>72</v>
      </c>
      <c r="E34" s="17">
        <v>62.07</v>
      </c>
      <c r="F34" s="51">
        <v>0</v>
      </c>
      <c r="G34" s="17">
        <f t="shared" si="0"/>
        <v>0</v>
      </c>
      <c r="H34" s="43"/>
    </row>
    <row r="35" spans="1:8" x14ac:dyDescent="0.25">
      <c r="A35" s="43"/>
      <c r="B35" s="20">
        <v>17124</v>
      </c>
      <c r="C35" s="21" t="s">
        <v>64</v>
      </c>
      <c r="D35" s="17"/>
      <c r="E35" s="17">
        <v>107.76</v>
      </c>
      <c r="F35" s="49">
        <v>0</v>
      </c>
      <c r="G35" s="17">
        <f t="shared" si="0"/>
        <v>0</v>
      </c>
      <c r="H35" s="43"/>
    </row>
    <row r="36" spans="1:8" x14ac:dyDescent="0.25">
      <c r="A36" s="43"/>
      <c r="B36" s="27"/>
      <c r="C36" s="28"/>
      <c r="D36" s="29"/>
      <c r="E36" s="29"/>
      <c r="F36" s="56" t="s">
        <v>12</v>
      </c>
      <c r="G36" s="16">
        <f>SUM(G7:G35)</f>
        <v>701.61</v>
      </c>
      <c r="H36" s="43"/>
    </row>
    <row r="37" spans="1:8" ht="18" customHeight="1" x14ac:dyDescent="0.25">
      <c r="A37" s="43"/>
      <c r="B37" s="27"/>
      <c r="C37" s="28"/>
      <c r="D37" s="29"/>
      <c r="E37" s="29"/>
      <c r="F37" s="47" t="s">
        <v>11</v>
      </c>
      <c r="G37" s="17">
        <f>+G36*16%</f>
        <v>112.25760000000001</v>
      </c>
      <c r="H37" s="43"/>
    </row>
    <row r="38" spans="1:8" ht="14.25" customHeight="1" x14ac:dyDescent="0.25">
      <c r="A38" s="43"/>
      <c r="B38" s="27"/>
      <c r="C38" s="28"/>
      <c r="D38" s="29"/>
      <c r="E38" s="29"/>
      <c r="F38" s="55" t="s">
        <v>40</v>
      </c>
      <c r="G38" s="48">
        <f>SUM(G36:G37)</f>
        <v>813.86760000000004</v>
      </c>
      <c r="H38" s="43"/>
    </row>
    <row r="39" spans="1:8" ht="23.25" customHeight="1" x14ac:dyDescent="0.25"/>
    <row r="43" spans="1:8" ht="8.25" customHeight="1" x14ac:dyDescent="0.25"/>
    <row r="62" ht="16.5" customHeight="1" x14ac:dyDescent="0.25"/>
    <row r="63" ht="13.5" customHeight="1" x14ac:dyDescent="0.25"/>
    <row r="66" spans="2:19" ht="13.5" customHeight="1" x14ac:dyDescent="0.25"/>
    <row r="72" spans="2:19" x14ac:dyDescent="0.25">
      <c r="P72" s="7"/>
    </row>
    <row r="73" spans="2:19" s="43" customFormat="1" x14ac:dyDescent="0.25">
      <c r="B73" s="3"/>
      <c r="C73"/>
      <c r="D73" s="8"/>
      <c r="E73" s="8"/>
      <c r="F73" s="18"/>
      <c r="G73" s="8"/>
      <c r="H73"/>
      <c r="I73"/>
    </row>
    <row r="76" spans="2:19" x14ac:dyDescent="0.25">
      <c r="J76" s="7"/>
      <c r="S76" s="7"/>
    </row>
    <row r="77" spans="2:19" x14ac:dyDescent="0.25">
      <c r="J77" s="7"/>
      <c r="S77" s="7"/>
    </row>
    <row r="83" spans="1:9" s="14" customFormat="1" x14ac:dyDescent="0.25">
      <c r="A83"/>
      <c r="B83" s="3"/>
      <c r="C83"/>
      <c r="D83" s="8"/>
      <c r="E83" s="8"/>
      <c r="F83" s="18"/>
      <c r="G83" s="8"/>
      <c r="H83"/>
      <c r="I83"/>
    </row>
    <row r="84" spans="1:9" s="14" customFormat="1" x14ac:dyDescent="0.25">
      <c r="A84"/>
      <c r="B84" s="3"/>
      <c r="C84"/>
      <c r="D84" s="8"/>
      <c r="E84" s="8"/>
      <c r="F84" s="18"/>
      <c r="G84" s="8"/>
      <c r="H84"/>
      <c r="I84"/>
    </row>
    <row r="86" spans="1:9" s="12" customFormat="1" x14ac:dyDescent="0.25">
      <c r="A86"/>
      <c r="B86" s="3"/>
      <c r="C86"/>
      <c r="D86" s="8"/>
      <c r="E86" s="8"/>
      <c r="F86" s="18"/>
      <c r="G86" s="8"/>
      <c r="H86"/>
      <c r="I86"/>
    </row>
    <row r="96" spans="1:9" ht="12.75" customHeight="1" x14ac:dyDescent="0.25"/>
    <row r="97" ht="23.25" customHeight="1" x14ac:dyDescent="0.25"/>
    <row r="130" ht="12" customHeight="1" x14ac:dyDescent="0.25"/>
    <row r="131" ht="13.5" customHeight="1" x14ac:dyDescent="0.25"/>
    <row r="132" ht="24" customHeight="1" x14ac:dyDescent="0.25"/>
    <row r="133" ht="24" customHeight="1" x14ac:dyDescent="0.25"/>
    <row r="175" ht="28.5" customHeight="1" x14ac:dyDescent="0.25"/>
    <row r="184" spans="11:11" x14ac:dyDescent="0.25">
      <c r="K184" s="31"/>
    </row>
    <row r="186" spans="11:11" x14ac:dyDescent="0.25">
      <c r="K186" s="7"/>
    </row>
    <row r="187" spans="11:11" ht="14.25" customHeight="1" x14ac:dyDescent="0.25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G39"/>
  <sheetViews>
    <sheetView topLeftCell="A28" zoomScaleNormal="100" workbookViewId="0">
      <selection activeCell="C71" sqref="C71"/>
    </sheetView>
  </sheetViews>
  <sheetFormatPr baseColWidth="10" defaultRowHeight="15" x14ac:dyDescent="0.25"/>
  <cols>
    <col min="1" max="1" width="2" customWidth="1"/>
    <col min="2" max="2" width="6.5703125" customWidth="1"/>
    <col min="3" max="3" width="41.42578125" customWidth="1"/>
    <col min="4" max="5" width="12.7109375" customWidth="1"/>
    <col min="6" max="6" width="12.42578125" customWidth="1"/>
    <col min="7" max="7" width="9.28515625" customWidth="1"/>
  </cols>
  <sheetData>
    <row r="1" spans="2:7" ht="17.25" customHeight="1" x14ac:dyDescent="0.25"/>
    <row r="3" spans="2:7" ht="33" customHeight="1" x14ac:dyDescent="0.25"/>
    <row r="4" spans="2:7" ht="1.5" hidden="1" customHeight="1" x14ac:dyDescent="0.25">
      <c r="C4" s="30" t="s">
        <v>68</v>
      </c>
      <c r="D4" s="30"/>
      <c r="E4" s="30"/>
      <c r="F4" s="30"/>
      <c r="G4" s="30"/>
    </row>
    <row r="5" spans="2:7" hidden="1" x14ac:dyDescent="0.25"/>
    <row r="6" spans="2:7" hidden="1" x14ac:dyDescent="0.25"/>
    <row r="7" spans="2:7" ht="45" x14ac:dyDescent="0.25">
      <c r="B7" s="5" t="s">
        <v>41</v>
      </c>
      <c r="C7" s="65" t="s">
        <v>72</v>
      </c>
      <c r="D7" s="37" t="s">
        <v>66</v>
      </c>
      <c r="E7" s="37" t="s">
        <v>67</v>
      </c>
      <c r="F7" s="52" t="s">
        <v>55</v>
      </c>
      <c r="G7" s="38" t="s">
        <v>40</v>
      </c>
    </row>
    <row r="8" spans="2:7" x14ac:dyDescent="0.25">
      <c r="B8" s="5">
        <v>11952</v>
      </c>
      <c r="C8" s="32" t="s">
        <v>39</v>
      </c>
      <c r="D8" s="10">
        <v>26</v>
      </c>
      <c r="E8" s="11">
        <f>D8/6</f>
        <v>4.333333333333333</v>
      </c>
      <c r="F8" s="53">
        <v>39</v>
      </c>
      <c r="G8" s="11">
        <f>+E8*F8</f>
        <v>169</v>
      </c>
    </row>
    <row r="9" spans="2:7" x14ac:dyDescent="0.25">
      <c r="B9" s="1">
        <v>14585</v>
      </c>
      <c r="C9" s="9" t="s">
        <v>46</v>
      </c>
      <c r="D9" s="2">
        <v>26</v>
      </c>
      <c r="E9" s="2">
        <v>4.33</v>
      </c>
      <c r="F9" s="54">
        <v>44</v>
      </c>
      <c r="G9" s="11">
        <f>+E9*F9</f>
        <v>190.52</v>
      </c>
    </row>
    <row r="10" spans="2:7" ht="19.5" customHeight="1" x14ac:dyDescent="0.25">
      <c r="B10" s="43"/>
      <c r="C10" s="43"/>
      <c r="D10" s="43"/>
      <c r="E10" s="43"/>
      <c r="F10" s="5" t="s">
        <v>10</v>
      </c>
      <c r="G10" s="46">
        <f>SUM(G8:G9)</f>
        <v>359.52</v>
      </c>
    </row>
    <row r="15" spans="2:7" ht="24.75" customHeight="1" x14ac:dyDescent="0.25"/>
    <row r="39" spans="3:3" x14ac:dyDescent="0.25">
      <c r="C39" t="s">
        <v>69</v>
      </c>
    </row>
  </sheetData>
  <pageMargins left="0.7" right="0.7" top="0.75" bottom="0.75" header="0.3" footer="0.3"/>
  <pageSetup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VENTAS  APEX</vt:lpstr>
      <vt:lpstr>VENTAS REINFENTRIAGE</vt:lpstr>
      <vt:lpstr>VENTAS LA MATERA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Tesorería-8</dc:creator>
  <cp:lastModifiedBy>Tesoreria-12</cp:lastModifiedBy>
  <cp:lastPrinted>2021-10-01T18:15:34Z</cp:lastPrinted>
  <dcterms:created xsi:type="dcterms:W3CDTF">2020-10-27T17:37:42Z</dcterms:created>
  <dcterms:modified xsi:type="dcterms:W3CDTF">2021-11-05T19:35:50Z</dcterms:modified>
</cp:coreProperties>
</file>