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CSIMILS VARIOS\"/>
    </mc:Choice>
  </mc:AlternateContent>
  <bookViews>
    <workbookView xWindow="0" yWindow="0" windowWidth="15360" windowHeight="7050" firstSheet="3" activeTab="3"/>
  </bookViews>
  <sheets>
    <sheet name="PRODUCTOS PEPSI" sheetId="1" state="hidden" r:id="rId1"/>
    <sheet name="PRODUCTOS COCA COLA" sheetId="3" state="hidden" r:id="rId2"/>
    <sheet name="FACTURA " sheetId="4" state="hidden" r:id="rId3"/>
    <sheet name="faccimen nuevo" sheetId="5" r:id="rId4"/>
    <sheet name="PEDIDO COCA COLA " sheetId="6" r:id="rId5"/>
  </sheets>
  <definedNames>
    <definedName name="_1__000847_________AGUA_MINERAL_LIBRE_DE_SODIO_600ML_MINALBA" localSheetId="0">'PRODUCTOS PEPSI'!$B$4:$B$91</definedName>
  </definedNames>
  <calcPr calcId="162913"/>
</workbook>
</file>

<file path=xl/calcChain.xml><?xml version="1.0" encoding="utf-8"?>
<calcChain xmlns="http://schemas.openxmlformats.org/spreadsheetml/2006/main">
  <c r="H84" i="1" l="1"/>
  <c r="K84" i="1" s="1"/>
  <c r="K83" i="1"/>
  <c r="I83" i="1"/>
  <c r="J83" i="1" s="1"/>
  <c r="J82" i="1"/>
  <c r="H82" i="1"/>
  <c r="K82" i="1" s="1"/>
  <c r="H81" i="1"/>
  <c r="K81" i="1" s="1"/>
  <c r="H80" i="1"/>
  <c r="K80" i="1" s="1"/>
  <c r="K79" i="1"/>
  <c r="I79" i="1"/>
  <c r="J79" i="1" s="1"/>
  <c r="J78" i="1"/>
  <c r="H78" i="1"/>
  <c r="K77" i="1"/>
  <c r="I77" i="1"/>
  <c r="J77" i="1" s="1"/>
  <c r="K76" i="1"/>
  <c r="I76" i="1"/>
  <c r="J76" i="1" s="1"/>
  <c r="J75" i="1"/>
  <c r="H75" i="1"/>
  <c r="H74" i="1"/>
  <c r="I74" i="1" s="1"/>
  <c r="J74" i="1" s="1"/>
  <c r="H73" i="1"/>
  <c r="K73" i="1" s="1"/>
  <c r="H71" i="1"/>
  <c r="I71" i="1" s="1"/>
  <c r="J71" i="1" s="1"/>
  <c r="H70" i="1"/>
  <c r="H72" i="1" s="1"/>
  <c r="K69" i="1"/>
  <c r="I69" i="1"/>
  <c r="J69" i="1" s="1"/>
  <c r="J68" i="1"/>
  <c r="H68" i="1"/>
  <c r="K68" i="1" s="1"/>
  <c r="H65" i="1"/>
  <c r="H66" i="1" s="1"/>
  <c r="K64" i="1"/>
  <c r="I64" i="1"/>
  <c r="J64" i="1" s="1"/>
  <c r="K63" i="1"/>
  <c r="I63" i="1"/>
  <c r="J63" i="1" s="1"/>
  <c r="J62" i="1"/>
  <c r="H60" i="1"/>
  <c r="K60" i="1" s="1"/>
  <c r="H59" i="1"/>
  <c r="K59" i="1" s="1"/>
  <c r="H58" i="1"/>
  <c r="K58" i="1" s="1"/>
  <c r="H57" i="1"/>
  <c r="K57" i="1" s="1"/>
  <c r="K56" i="1"/>
  <c r="I56" i="1"/>
  <c r="J56" i="1" s="1"/>
  <c r="K55" i="1"/>
  <c r="J55" i="1"/>
  <c r="H54" i="1"/>
  <c r="I54" i="1" s="1"/>
  <c r="J54" i="1" s="1"/>
  <c r="K53" i="1"/>
  <c r="I53" i="1"/>
  <c r="J53" i="1" s="1"/>
  <c r="J52" i="1"/>
  <c r="H52" i="1"/>
  <c r="K52" i="1" s="1"/>
  <c r="H50" i="1"/>
  <c r="H51" i="1" s="1"/>
  <c r="K49" i="1"/>
  <c r="I49" i="1"/>
  <c r="J49" i="1" s="1"/>
  <c r="H45" i="1"/>
  <c r="K45" i="1" s="1"/>
  <c r="K44" i="1"/>
  <c r="I44" i="1"/>
  <c r="J44" i="1" s="1"/>
  <c r="K43" i="1"/>
  <c r="K42" i="1"/>
  <c r="H34" i="1"/>
  <c r="H35" i="1" s="1"/>
  <c r="K33" i="1"/>
  <c r="I33" i="1"/>
  <c r="J33" i="1" s="1"/>
  <c r="H28" i="1"/>
  <c r="K28" i="1" s="1"/>
  <c r="K27" i="1"/>
  <c r="I27" i="1"/>
  <c r="J27" i="1" s="1"/>
  <c r="K26" i="1"/>
  <c r="I26" i="1"/>
  <c r="J26" i="1" s="1"/>
  <c r="K24" i="1"/>
  <c r="I24" i="1"/>
  <c r="J24" i="1" s="1"/>
  <c r="K23" i="1"/>
  <c r="I23" i="1"/>
  <c r="J23" i="1" s="1"/>
  <c r="K22" i="1"/>
  <c r="J22" i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K13" i="1"/>
  <c r="I13" i="1"/>
  <c r="J13" i="1" s="1"/>
  <c r="J12" i="1"/>
  <c r="H11" i="1"/>
  <c r="K11" i="1" s="1"/>
  <c r="H10" i="1"/>
  <c r="K10" i="1" s="1"/>
  <c r="H9" i="1"/>
  <c r="K9" i="1" s="1"/>
  <c r="K8" i="1"/>
  <c r="I8" i="1"/>
  <c r="J8" i="1" s="1"/>
  <c r="J7" i="1"/>
  <c r="K6" i="1"/>
  <c r="I6" i="1"/>
  <c r="J6" i="1" s="1"/>
  <c r="K5" i="1"/>
  <c r="I5" i="1"/>
  <c r="J5" i="1" s="1"/>
  <c r="K4" i="1"/>
  <c r="I4" i="1"/>
  <c r="J4" i="1" s="1"/>
  <c r="K3" i="1"/>
  <c r="I3" i="1"/>
  <c r="J3" i="1" s="1"/>
  <c r="F8" i="3"/>
  <c r="F9" i="3"/>
  <c r="F10" i="3"/>
  <c r="F11" i="3"/>
  <c r="F13" i="3"/>
  <c r="F14" i="3"/>
  <c r="F7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15" i="3"/>
  <c r="J11" i="3"/>
  <c r="J9" i="3"/>
  <c r="F6" i="3"/>
  <c r="D47" i="4"/>
  <c r="D8" i="4"/>
  <c r="E8" i="4" s="1"/>
  <c r="D3" i="4"/>
  <c r="D29" i="4"/>
  <c r="E29" i="4" s="1"/>
  <c r="D13" i="4"/>
  <c r="E13" i="4" s="1"/>
  <c r="D14" i="4"/>
  <c r="E14" i="4" s="1"/>
  <c r="F69" i="4"/>
  <c r="C88" i="4"/>
  <c r="C89" i="4" s="1"/>
  <c r="F87" i="4"/>
  <c r="D87" i="4"/>
  <c r="E87" i="4" s="1"/>
  <c r="E86" i="4"/>
  <c r="C86" i="4"/>
  <c r="F86" i="4" s="1"/>
  <c r="C85" i="4"/>
  <c r="F85" i="4" s="1"/>
  <c r="C84" i="4"/>
  <c r="F84" i="4" s="1"/>
  <c r="F83" i="4"/>
  <c r="D83" i="4"/>
  <c r="E83" i="4" s="1"/>
  <c r="E82" i="4"/>
  <c r="C82" i="4"/>
  <c r="F81" i="4"/>
  <c r="D81" i="4"/>
  <c r="E81" i="4" s="1"/>
  <c r="F80" i="4"/>
  <c r="D80" i="4"/>
  <c r="E80" i="4" s="1"/>
  <c r="E79" i="4"/>
  <c r="C79" i="4"/>
  <c r="C78" i="4"/>
  <c r="D78" i="4" s="1"/>
  <c r="E78" i="4" s="1"/>
  <c r="C77" i="4"/>
  <c r="F77" i="4" s="1"/>
  <c r="C75" i="4"/>
  <c r="D75" i="4" s="1"/>
  <c r="E75" i="4" s="1"/>
  <c r="C74" i="4"/>
  <c r="C76" i="4" s="1"/>
  <c r="F73" i="4"/>
  <c r="D73" i="4"/>
  <c r="E73" i="4" s="1"/>
  <c r="E72" i="4"/>
  <c r="C72" i="4"/>
  <c r="F72" i="4" s="1"/>
  <c r="F68" i="4"/>
  <c r="F67" i="4"/>
  <c r="D67" i="4"/>
  <c r="E67" i="4" s="1"/>
  <c r="F66" i="4"/>
  <c r="D66" i="4"/>
  <c r="E66" i="4" s="1"/>
  <c r="E65" i="4"/>
  <c r="C63" i="4"/>
  <c r="C64" i="4" s="1"/>
  <c r="C62" i="4"/>
  <c r="F62" i="4" s="1"/>
  <c r="C61" i="4"/>
  <c r="F61" i="4" s="1"/>
  <c r="C60" i="4"/>
  <c r="F60" i="4" s="1"/>
  <c r="F59" i="4"/>
  <c r="D59" i="4"/>
  <c r="E59" i="4" s="1"/>
  <c r="F58" i="4"/>
  <c r="E58" i="4"/>
  <c r="C57" i="4"/>
  <c r="F57" i="4" s="1"/>
  <c r="F56" i="4"/>
  <c r="D56" i="4"/>
  <c r="E56" i="4" s="1"/>
  <c r="E55" i="4"/>
  <c r="C55" i="4"/>
  <c r="F55" i="4" s="1"/>
  <c r="C53" i="4"/>
  <c r="C54" i="4" s="1"/>
  <c r="F52" i="4"/>
  <c r="D52" i="4"/>
  <c r="E52" i="4" s="1"/>
  <c r="C48" i="4"/>
  <c r="C49" i="4" s="1"/>
  <c r="D49" i="4" s="1"/>
  <c r="F47" i="4"/>
  <c r="E47" i="4"/>
  <c r="F46" i="4"/>
  <c r="F45" i="4"/>
  <c r="C37" i="4"/>
  <c r="C38" i="4" s="1"/>
  <c r="F36" i="4"/>
  <c r="D36" i="4"/>
  <c r="E36" i="4" s="1"/>
  <c r="C31" i="4"/>
  <c r="C32" i="4" s="1"/>
  <c r="F30" i="4"/>
  <c r="D30" i="4"/>
  <c r="E30" i="4" s="1"/>
  <c r="F28" i="4"/>
  <c r="D28" i="4"/>
  <c r="E28" i="4" s="1"/>
  <c r="F25" i="4"/>
  <c r="D25" i="4"/>
  <c r="E25" i="4" s="1"/>
  <c r="F24" i="4"/>
  <c r="D24" i="4"/>
  <c r="E24" i="4" s="1"/>
  <c r="F23" i="4"/>
  <c r="E23" i="4"/>
  <c r="C22" i="4"/>
  <c r="F22" i="4" s="1"/>
  <c r="C21" i="4"/>
  <c r="F21" i="4" s="1"/>
  <c r="C20" i="4"/>
  <c r="F20" i="4" s="1"/>
  <c r="C19" i="4"/>
  <c r="F19" i="4" s="1"/>
  <c r="C18" i="4"/>
  <c r="F18" i="4" s="1"/>
  <c r="C17" i="4"/>
  <c r="F17" i="4" s="1"/>
  <c r="C16" i="4"/>
  <c r="F16" i="4" s="1"/>
  <c r="C15" i="4"/>
  <c r="F15" i="4" s="1"/>
  <c r="F14" i="4"/>
  <c r="C11" i="4"/>
  <c r="F11" i="4" s="1"/>
  <c r="C10" i="4"/>
  <c r="F10" i="4" s="1"/>
  <c r="C9" i="4"/>
  <c r="F9" i="4" s="1"/>
  <c r="F8" i="4"/>
  <c r="E7" i="4"/>
  <c r="F6" i="4"/>
  <c r="D6" i="4"/>
  <c r="E6" i="4" s="1"/>
  <c r="F5" i="4"/>
  <c r="D5" i="4"/>
  <c r="E5" i="4" s="1"/>
  <c r="F4" i="4"/>
  <c r="D4" i="4"/>
  <c r="E4" i="4" s="1"/>
  <c r="F3" i="4"/>
  <c r="E3" i="4"/>
  <c r="F42" i="1"/>
  <c r="F43" i="1"/>
  <c r="F44" i="1"/>
  <c r="F49" i="1"/>
  <c r="F53" i="1"/>
  <c r="F55" i="1"/>
  <c r="F56" i="1"/>
  <c r="F63" i="1"/>
  <c r="F64" i="1"/>
  <c r="F69" i="1"/>
  <c r="F76" i="1"/>
  <c r="F77" i="1"/>
  <c r="F79" i="1"/>
  <c r="F83" i="1"/>
  <c r="F4" i="1"/>
  <c r="F5" i="1"/>
  <c r="F6" i="1"/>
  <c r="F8" i="1"/>
  <c r="F13" i="1"/>
  <c r="F22" i="1"/>
  <c r="F23" i="1"/>
  <c r="F24" i="1"/>
  <c r="F3" i="1"/>
  <c r="F33" i="1"/>
  <c r="F26" i="1"/>
  <c r="F27" i="1"/>
  <c r="E52" i="1"/>
  <c r="E55" i="1"/>
  <c r="E62" i="1"/>
  <c r="E68" i="1"/>
  <c r="E75" i="1"/>
  <c r="E78" i="1"/>
  <c r="E82" i="1"/>
  <c r="E7" i="1"/>
  <c r="E12" i="1"/>
  <c r="E22" i="1"/>
  <c r="F5" i="3" l="1"/>
  <c r="I50" i="1"/>
  <c r="J50" i="1" s="1"/>
  <c r="K34" i="1"/>
  <c r="K54" i="1"/>
  <c r="K65" i="1"/>
  <c r="I70" i="1"/>
  <c r="J70" i="1" s="1"/>
  <c r="K71" i="1"/>
  <c r="I73" i="1"/>
  <c r="J73" i="1" s="1"/>
  <c r="K74" i="1"/>
  <c r="I34" i="1"/>
  <c r="J34" i="1" s="1"/>
  <c r="K50" i="1"/>
  <c r="I65" i="1"/>
  <c r="J65" i="1" s="1"/>
  <c r="K70" i="1"/>
  <c r="H36" i="1"/>
  <c r="K35" i="1"/>
  <c r="I35" i="1"/>
  <c r="J35" i="1" s="1"/>
  <c r="H67" i="1"/>
  <c r="K66" i="1"/>
  <c r="I66" i="1"/>
  <c r="J66" i="1" s="1"/>
  <c r="K51" i="1"/>
  <c r="I51" i="1"/>
  <c r="J51" i="1" s="1"/>
  <c r="K72" i="1"/>
  <c r="I72" i="1"/>
  <c r="J72" i="1" s="1"/>
  <c r="H29" i="1"/>
  <c r="H46" i="1"/>
  <c r="H61" i="1"/>
  <c r="H85" i="1"/>
  <c r="I9" i="1"/>
  <c r="J9" i="1" s="1"/>
  <c r="I10" i="1"/>
  <c r="J10" i="1" s="1"/>
  <c r="I11" i="1"/>
  <c r="J11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8" i="1"/>
  <c r="J28" i="1" s="1"/>
  <c r="I45" i="1"/>
  <c r="J45" i="1" s="1"/>
  <c r="I57" i="1"/>
  <c r="J57" i="1" s="1"/>
  <c r="I58" i="1"/>
  <c r="J58" i="1" s="1"/>
  <c r="I59" i="1"/>
  <c r="J59" i="1" s="1"/>
  <c r="I60" i="1"/>
  <c r="J60" i="1" s="1"/>
  <c r="I80" i="1"/>
  <c r="J80" i="1" s="1"/>
  <c r="I81" i="1"/>
  <c r="J81" i="1" s="1"/>
  <c r="I84" i="1"/>
  <c r="J84" i="1" s="1"/>
  <c r="D69" i="4"/>
  <c r="E69" i="4" s="1"/>
  <c r="D48" i="4"/>
  <c r="E48" i="4" s="1"/>
  <c r="D11" i="4"/>
  <c r="E11" i="4" s="1"/>
  <c r="D9" i="4"/>
  <c r="E9" i="4" s="1"/>
  <c r="D10" i="4"/>
  <c r="E10" i="4" s="1"/>
  <c r="D37" i="4"/>
  <c r="E37" i="4" s="1"/>
  <c r="F37" i="4"/>
  <c r="D53" i="4"/>
  <c r="E53" i="4" s="1"/>
  <c r="D84" i="4"/>
  <c r="E84" i="4" s="1"/>
  <c r="F53" i="4"/>
  <c r="D57" i="4"/>
  <c r="E57" i="4" s="1"/>
  <c r="D74" i="4"/>
  <c r="E74" i="4" s="1"/>
  <c r="F75" i="4"/>
  <c r="D77" i="4"/>
  <c r="E77" i="4" s="1"/>
  <c r="F78" i="4"/>
  <c r="D85" i="4"/>
  <c r="E85" i="4" s="1"/>
  <c r="F74" i="4"/>
  <c r="F38" i="4"/>
  <c r="D38" i="4"/>
  <c r="E38" i="4" s="1"/>
  <c r="C39" i="4"/>
  <c r="C50" i="4"/>
  <c r="D50" i="4" s="1"/>
  <c r="F49" i="4"/>
  <c r="E49" i="4"/>
  <c r="F76" i="4"/>
  <c r="D76" i="4"/>
  <c r="E76" i="4" s="1"/>
  <c r="C33" i="4"/>
  <c r="F32" i="4"/>
  <c r="D32" i="4"/>
  <c r="E32" i="4" s="1"/>
  <c r="F54" i="4"/>
  <c r="D54" i="4"/>
  <c r="E54" i="4" s="1"/>
  <c r="F64" i="4"/>
  <c r="D64" i="4"/>
  <c r="E64" i="4" s="1"/>
  <c r="F89" i="4"/>
  <c r="D89" i="4"/>
  <c r="E89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31" i="4"/>
  <c r="E31" i="4" s="1"/>
  <c r="F31" i="4"/>
  <c r="F48" i="4"/>
  <c r="D60" i="4"/>
  <c r="E60" i="4" s="1"/>
  <c r="D61" i="4"/>
  <c r="E61" i="4" s="1"/>
  <c r="D62" i="4"/>
  <c r="E62" i="4" s="1"/>
  <c r="D63" i="4"/>
  <c r="E63" i="4" s="1"/>
  <c r="F63" i="4"/>
  <c r="D88" i="4"/>
  <c r="E88" i="4" s="1"/>
  <c r="F88" i="4"/>
  <c r="D68" i="4"/>
  <c r="E68" i="4" s="1"/>
  <c r="K61" i="1" l="1"/>
  <c r="I61" i="1"/>
  <c r="J61" i="1" s="1"/>
  <c r="K29" i="1"/>
  <c r="I29" i="1"/>
  <c r="J29" i="1" s="1"/>
  <c r="H30" i="1"/>
  <c r="H37" i="1"/>
  <c r="K36" i="1"/>
  <c r="I36" i="1"/>
  <c r="J36" i="1" s="1"/>
  <c r="K85" i="1"/>
  <c r="I85" i="1"/>
  <c r="J85" i="1" s="1"/>
  <c r="K46" i="1"/>
  <c r="I46" i="1"/>
  <c r="J46" i="1" s="1"/>
  <c r="H47" i="1"/>
  <c r="K67" i="1"/>
  <c r="I67" i="1"/>
  <c r="J67" i="1" s="1"/>
  <c r="C34" i="4"/>
  <c r="F33" i="4"/>
  <c r="D33" i="4"/>
  <c r="E33" i="4" s="1"/>
  <c r="F39" i="4"/>
  <c r="D39" i="4"/>
  <c r="E39" i="4" s="1"/>
  <c r="C40" i="4"/>
  <c r="F70" i="4"/>
  <c r="D70" i="4"/>
  <c r="E70" i="4" s="1"/>
  <c r="C51" i="4"/>
  <c r="D51" i="4" s="1"/>
  <c r="F50" i="4"/>
  <c r="E50" i="4"/>
  <c r="D64" i="1"/>
  <c r="E64" i="1" s="1"/>
  <c r="C50" i="1"/>
  <c r="C45" i="1"/>
  <c r="C34" i="1"/>
  <c r="C28" i="1"/>
  <c r="D23" i="1"/>
  <c r="E23" i="1" s="1"/>
  <c r="K47" i="1" l="1"/>
  <c r="I47" i="1"/>
  <c r="J47" i="1" s="1"/>
  <c r="H48" i="1"/>
  <c r="K30" i="1"/>
  <c r="I30" i="1"/>
  <c r="J30" i="1" s="1"/>
  <c r="H31" i="1"/>
  <c r="H38" i="1"/>
  <c r="K37" i="1"/>
  <c r="I37" i="1"/>
  <c r="J37" i="1" s="1"/>
  <c r="C29" i="1"/>
  <c r="F28" i="1"/>
  <c r="C46" i="1"/>
  <c r="F45" i="1"/>
  <c r="F34" i="1"/>
  <c r="C51" i="1"/>
  <c r="F51" i="1" s="1"/>
  <c r="F50" i="1"/>
  <c r="F51" i="4"/>
  <c r="E51" i="4"/>
  <c r="F40" i="4"/>
  <c r="D40" i="4"/>
  <c r="E40" i="4" s="1"/>
  <c r="C41" i="4"/>
  <c r="F71" i="4"/>
  <c r="D71" i="4"/>
  <c r="E71" i="4" s="1"/>
  <c r="C35" i="4"/>
  <c r="F34" i="4"/>
  <c r="D34" i="4"/>
  <c r="E34" i="4" s="1"/>
  <c r="C35" i="1"/>
  <c r="C84" i="1"/>
  <c r="C81" i="1"/>
  <c r="F81" i="1" s="1"/>
  <c r="C80" i="1"/>
  <c r="F80" i="1" s="1"/>
  <c r="C74" i="1"/>
  <c r="F74" i="1" s="1"/>
  <c r="C73" i="1"/>
  <c r="F73" i="1" s="1"/>
  <c r="C71" i="1"/>
  <c r="F71" i="1" s="1"/>
  <c r="C70" i="1"/>
  <c r="C60" i="1"/>
  <c r="F60" i="1" s="1"/>
  <c r="C59" i="1"/>
  <c r="F59" i="1" s="1"/>
  <c r="C58" i="1"/>
  <c r="F58" i="1" s="1"/>
  <c r="C57" i="1"/>
  <c r="F57" i="1" s="1"/>
  <c r="C54" i="1"/>
  <c r="F54" i="1" s="1"/>
  <c r="C21" i="1"/>
  <c r="F21" i="1" s="1"/>
  <c r="C20" i="1"/>
  <c r="F20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1" i="1"/>
  <c r="F11" i="1" s="1"/>
  <c r="C10" i="1"/>
  <c r="F10" i="1" s="1"/>
  <c r="C9" i="1"/>
  <c r="F9" i="1" s="1"/>
  <c r="H39" i="1" l="1"/>
  <c r="K38" i="1"/>
  <c r="I38" i="1"/>
  <c r="J38" i="1" s="1"/>
  <c r="K48" i="1"/>
  <c r="I48" i="1"/>
  <c r="J48" i="1" s="1"/>
  <c r="K31" i="1"/>
  <c r="I31" i="1"/>
  <c r="J31" i="1" s="1"/>
  <c r="H32" i="1"/>
  <c r="C47" i="1"/>
  <c r="F46" i="1"/>
  <c r="C30" i="1"/>
  <c r="F29" i="1"/>
  <c r="C72" i="1"/>
  <c r="F72" i="1" s="1"/>
  <c r="F70" i="1"/>
  <c r="C85" i="1"/>
  <c r="F85" i="1" s="1"/>
  <c r="F84" i="1"/>
  <c r="C36" i="1"/>
  <c r="F35" i="1"/>
  <c r="F41" i="4"/>
  <c r="D41" i="4"/>
  <c r="E41" i="4" s="1"/>
  <c r="C42" i="4"/>
  <c r="F35" i="4"/>
  <c r="D35" i="4"/>
  <c r="E35" i="4" s="1"/>
  <c r="H40" i="1" l="1"/>
  <c r="K39" i="1"/>
  <c r="I39" i="1"/>
  <c r="J39" i="1" s="1"/>
  <c r="K32" i="1"/>
  <c r="I32" i="1"/>
  <c r="J32" i="1" s="1"/>
  <c r="C37" i="1"/>
  <c r="F37" i="1" s="1"/>
  <c r="F36" i="1"/>
  <c r="C31" i="1"/>
  <c r="F30" i="1"/>
  <c r="C48" i="1"/>
  <c r="F48" i="1" s="1"/>
  <c r="F47" i="1"/>
  <c r="F42" i="4"/>
  <c r="D42" i="4"/>
  <c r="E42" i="4" s="1"/>
  <c r="C43" i="4"/>
  <c r="D26" i="1"/>
  <c r="C65" i="1"/>
  <c r="D9" i="1"/>
  <c r="E9" i="1" s="1"/>
  <c r="D10" i="1"/>
  <c r="E10" i="1" s="1"/>
  <c r="D11" i="1"/>
  <c r="E11" i="1" s="1"/>
  <c r="D8" i="1"/>
  <c r="E8" i="1" s="1"/>
  <c r="C38" i="1" l="1"/>
  <c r="F38" i="1" s="1"/>
  <c r="H41" i="1"/>
  <c r="K40" i="1"/>
  <c r="I40" i="1"/>
  <c r="J40" i="1" s="1"/>
  <c r="C39" i="1"/>
  <c r="C66" i="1"/>
  <c r="F65" i="1"/>
  <c r="C32" i="1"/>
  <c r="F32" i="1" s="1"/>
  <c r="F31" i="1"/>
  <c r="F43" i="4"/>
  <c r="D43" i="4"/>
  <c r="E43" i="4" s="1"/>
  <c r="C44" i="4"/>
  <c r="E26" i="1"/>
  <c r="D84" i="1"/>
  <c r="E84" i="1" s="1"/>
  <c r="D85" i="1"/>
  <c r="E85" i="1" s="1"/>
  <c r="D83" i="1"/>
  <c r="E83" i="1" s="1"/>
  <c r="D80" i="1"/>
  <c r="E80" i="1" s="1"/>
  <c r="D81" i="1"/>
  <c r="E81" i="1" s="1"/>
  <c r="D79" i="1"/>
  <c r="E79" i="1" s="1"/>
  <c r="D77" i="1"/>
  <c r="E77" i="1" s="1"/>
  <c r="D76" i="1"/>
  <c r="E76" i="1" s="1"/>
  <c r="D70" i="1"/>
  <c r="E70" i="1" s="1"/>
  <c r="D71" i="1"/>
  <c r="E71" i="1" s="1"/>
  <c r="D72" i="1"/>
  <c r="E72" i="1" s="1"/>
  <c r="D73" i="1"/>
  <c r="E73" i="1" s="1"/>
  <c r="D74" i="1"/>
  <c r="E74" i="1" s="1"/>
  <c r="D69" i="1"/>
  <c r="E69" i="1" s="1"/>
  <c r="D65" i="1"/>
  <c r="E65" i="1" s="1"/>
  <c r="D63" i="1"/>
  <c r="E63" i="1" s="1"/>
  <c r="D54" i="1"/>
  <c r="E54" i="1" s="1"/>
  <c r="D53" i="1"/>
  <c r="E53" i="1" s="1"/>
  <c r="D49" i="1"/>
  <c r="E49" i="1" s="1"/>
  <c r="D50" i="1"/>
  <c r="E50" i="1" s="1"/>
  <c r="D51" i="1"/>
  <c r="E51" i="1" s="1"/>
  <c r="D45" i="1"/>
  <c r="E45" i="1" s="1"/>
  <c r="D46" i="1"/>
  <c r="E46" i="1" s="1"/>
  <c r="D47" i="1"/>
  <c r="E47" i="1" s="1"/>
  <c r="D48" i="1"/>
  <c r="E48" i="1" s="1"/>
  <c r="D44" i="1"/>
  <c r="E44" i="1" s="1"/>
  <c r="D33" i="1"/>
  <c r="D34" i="1"/>
  <c r="D35" i="1"/>
  <c r="D36" i="1"/>
  <c r="D37" i="1"/>
  <c r="D38" i="1"/>
  <c r="D39" i="1"/>
  <c r="D28" i="1"/>
  <c r="D29" i="1"/>
  <c r="D30" i="1"/>
  <c r="D31" i="1"/>
  <c r="D27" i="1"/>
  <c r="D24" i="1"/>
  <c r="E24" i="1" s="1"/>
  <c r="D13" i="1"/>
  <c r="E13" i="1" s="1"/>
  <c r="D6" i="1"/>
  <c r="E6" i="1" s="1"/>
  <c r="D5" i="1"/>
  <c r="E5" i="1" s="1"/>
  <c r="D3" i="1"/>
  <c r="E3" i="1" s="1"/>
  <c r="D4" i="1"/>
  <c r="E4" i="1" s="1"/>
  <c r="C61" i="1"/>
  <c r="D57" i="1"/>
  <c r="E57" i="1" s="1"/>
  <c r="D58" i="1"/>
  <c r="E58" i="1" s="1"/>
  <c r="D59" i="1"/>
  <c r="E59" i="1" s="1"/>
  <c r="D60" i="1"/>
  <c r="E60" i="1" s="1"/>
  <c r="D56" i="1"/>
  <c r="E56" i="1" s="1"/>
  <c r="K41" i="1" l="1"/>
  <c r="I41" i="1"/>
  <c r="J41" i="1" s="1"/>
  <c r="C67" i="1"/>
  <c r="F66" i="1"/>
  <c r="C40" i="1"/>
  <c r="F39" i="1"/>
  <c r="D61" i="1"/>
  <c r="E61" i="1" s="1"/>
  <c r="F61" i="1"/>
  <c r="D32" i="1"/>
  <c r="E32" i="1" s="1"/>
  <c r="D66" i="1"/>
  <c r="E66" i="1" s="1"/>
  <c r="F44" i="4"/>
  <c r="D44" i="4"/>
  <c r="E44" i="4" s="1"/>
  <c r="E27" i="1"/>
  <c r="E31" i="1"/>
  <c r="E29" i="1"/>
  <c r="E39" i="1"/>
  <c r="E37" i="1"/>
  <c r="E34" i="1"/>
  <c r="E30" i="1"/>
  <c r="E28" i="1"/>
  <c r="E38" i="1"/>
  <c r="E36" i="1"/>
  <c r="E35" i="1"/>
  <c r="E33" i="1"/>
  <c r="C82" i="1"/>
  <c r="F82" i="1" s="1"/>
  <c r="C68" i="1"/>
  <c r="F68" i="1" s="1"/>
  <c r="C52" i="1"/>
  <c r="F52" i="1" s="1"/>
  <c r="C75" i="1"/>
  <c r="C78" i="1"/>
  <c r="C41" i="1" l="1"/>
  <c r="F40" i="1"/>
  <c r="D40" i="1"/>
  <c r="E40" i="1" s="1"/>
  <c r="F67" i="1"/>
  <c r="D67" i="1"/>
  <c r="E67" i="1" s="1"/>
  <c r="D21" i="1"/>
  <c r="E21" i="1" s="1"/>
  <c r="D20" i="1"/>
  <c r="E20" i="1" s="1"/>
  <c r="D15" i="1"/>
  <c r="E15" i="1" s="1"/>
  <c r="D19" i="1"/>
  <c r="E19" i="1" s="1"/>
  <c r="D18" i="1"/>
  <c r="E18" i="1" s="1"/>
  <c r="D17" i="1"/>
  <c r="E17" i="1" s="1"/>
  <c r="D16" i="1"/>
  <c r="E16" i="1" s="1"/>
  <c r="D14" i="1"/>
  <c r="E14" i="1" s="1"/>
  <c r="F41" i="1" l="1"/>
  <c r="D41" i="1"/>
  <c r="E41" i="1" s="1"/>
</calcChain>
</file>

<file path=xl/sharedStrings.xml><?xml version="1.0" encoding="utf-8"?>
<sst xmlns="http://schemas.openxmlformats.org/spreadsheetml/2006/main" count="542" uniqueCount="261">
  <si>
    <t>REFRESCOS DE LATAS</t>
  </si>
  <si>
    <t>REFRESCOS DE 2 LT</t>
  </si>
  <si>
    <t>REFRESCOS RETORNABLE</t>
  </si>
  <si>
    <t>JUGO YUKERY 500ML</t>
  </si>
  <si>
    <t>JUGO YUKERY 250ML VIDRIO</t>
  </si>
  <si>
    <t>JUGO YUKERY 1.5LM</t>
  </si>
  <si>
    <t>GATORADE 500ML</t>
  </si>
  <si>
    <t xml:space="preserve">PRODUCTOS BIB </t>
  </si>
  <si>
    <t>JUGO YUKERY YUKYPAK</t>
  </si>
  <si>
    <t>SODA 355ML</t>
  </si>
  <si>
    <t>JUGO YUKERY LATA 335ML</t>
  </si>
  <si>
    <t xml:space="preserve">MINALBA SPARKLING </t>
  </si>
  <si>
    <t>TE LIPTON 500ML</t>
  </si>
  <si>
    <t>TE LIPTON 1.50ML</t>
  </si>
  <si>
    <t>000847 AGUA MINERAL LIBRE DE SODIO 600ML MINALBA</t>
  </si>
  <si>
    <t>000850 AGUA MINERAL LIBRE DE SODIO 355ML MINALBA</t>
  </si>
  <si>
    <t>000884 AGUA MINERAL LIBRE DE SODIO 1.5LTS MINALBA.</t>
  </si>
  <si>
    <t>000891 AGUA MINERAL LIBRE DE SODIO 5 LTS MINALBA</t>
  </si>
  <si>
    <t>008794 MINALBA SPARKLING 500ML  PEPSI-COLA</t>
  </si>
  <si>
    <t>000897 REFRESCO KOLITA 355ML  GOLDEN PEPSI COLA</t>
  </si>
  <si>
    <t>005489 REFRESCO 355 ML NARANJA LATA GOLDEN</t>
  </si>
  <si>
    <t>000900 REFRESCO 7UP 355ML  PEPSI COLA</t>
  </si>
  <si>
    <t>000903 REFRESCO PEPSI LIGHT 355ML  PEPSI COLA</t>
  </si>
  <si>
    <t>003510 REFRESCO PEPSI LIGHT LATA 355ML</t>
  </si>
  <si>
    <t>003513 REFRESCO PEPSI COLA LATA ORIGINAL 355 ML</t>
  </si>
  <si>
    <t>000909 REFRESCO KOLITA 2 LTS GOLDEN PEPSI COLA</t>
  </si>
  <si>
    <t>000910 REFRESCO NARANJA 2 LTS GOLDEN PEPSI COLA</t>
  </si>
  <si>
    <t>000913 REFRESCO PEPSI 2 LTS PEPSI COLA</t>
  </si>
  <si>
    <t>000916 REFRESCO PEPSI LIGHT  2 LTS PEPSI COLA</t>
  </si>
  <si>
    <t>001531 REFRESCO 7UP 2 LT PEPSI COLA</t>
  </si>
  <si>
    <t>000911 REFRESCO 7UP 1.5 LTS PEPSI COLA</t>
  </si>
  <si>
    <t>001526 REFRESCO GOLDEN NARANJA 1.5 LT PEPSI COLA</t>
  </si>
  <si>
    <t>002414 REFRESCO KOLITA 1.5LT GOLDEN</t>
  </si>
  <si>
    <t>002863 REFRESCO 1.5 LT PEPSI</t>
  </si>
  <si>
    <t>003427 REFRESCO UVA 1.5 LT PEPSI</t>
  </si>
  <si>
    <t>006357 GOLD PIÑA 1.5LT PEPSI</t>
  </si>
  <si>
    <t>001623 JUGO PERA 250 ML YUKERY BOTELLA</t>
  </si>
  <si>
    <t>001624 JUGO DURAZNO 250 ML YUKERY</t>
  </si>
  <si>
    <t>003425 JUGO MANZANA 250 ML YUKERY BOTELLA</t>
  </si>
  <si>
    <t>003746 JUGO MANGO 250 ML YUKERY BOTELLA</t>
  </si>
  <si>
    <t>009228 JUGO YUKERY 250 ML NARANJA</t>
  </si>
  <si>
    <t>003426 JUGO MANZANA 335 ML YUKERY LATA</t>
  </si>
  <si>
    <t>008546 YUKERY NECTAR DE MANGO (LATA 355 L)</t>
  </si>
  <si>
    <t>004283 JUGO 500 ML MANGO YUKERY</t>
  </si>
  <si>
    <t>004282 JUGO 500 ML DURAZNO YUKERY</t>
  </si>
  <si>
    <t>003830 JUGO TRIPAK X 3UNID NARANJADA 250ML YUKY PAK</t>
  </si>
  <si>
    <t>003876 JUGO TRIPAK X 3UNID DURAZNO 250ML/YUKY PAK</t>
  </si>
  <si>
    <t>004031 JUGO TRIPAK X 3UNID MANZANA 250ML YUKY PAK</t>
  </si>
  <si>
    <t>009153 JUGO TRIPAK X 3UNID PERA 250ML/YUKY PAK</t>
  </si>
  <si>
    <t>001532 JUGO DE NARANJA 1.5 LT YUKERY</t>
  </si>
  <si>
    <t>009443 JUGO YUKERY DE PIÑA 1.5L</t>
  </si>
  <si>
    <t>009488 JUGO YUKERY DE DURAZNO 1.5 L</t>
  </si>
  <si>
    <t>001628 GATORADE MANDARINA 500 ML PEPSI COLA</t>
  </si>
  <si>
    <t>003230 GATORADE SABOR A FRUTAS TROPICALES 500ML</t>
  </si>
  <si>
    <t>003231 GATORADE SABOR A MORA 500ML PEPSICO</t>
  </si>
  <si>
    <t>003745 GATORADE SABOR CEREZA BERRY 500 ML PEPSI</t>
  </si>
  <si>
    <t>001629 TE CON LIMON 500 ML LIPTON</t>
  </si>
  <si>
    <t>001630 TE VERDE CON LIMON 500 ML LIPTON</t>
  </si>
  <si>
    <t>006299 TE 1.5 LT LIMON LIPTON</t>
  </si>
  <si>
    <t>006300 TE 1.5 LT DURAZNO LIPTON</t>
  </si>
  <si>
    <t>003416 PEPSI LIGHT BIB C/CARTON 9</t>
  </si>
  <si>
    <t>003417 GOLDEN KOLA BIB C/CARTON 1</t>
  </si>
  <si>
    <t>003418 PEPSI BIB C/CARTON 18.925L</t>
  </si>
  <si>
    <t>003419 7UP BIB C/CARTON 18.925 L</t>
  </si>
  <si>
    <t>003512 BOMBONAS CO2 9 KG</t>
  </si>
  <si>
    <t>003829 GATORADE 500 ML MANZANA VERDE PEPSI COLA</t>
  </si>
  <si>
    <t>007845 GATORADE MELON 500ML</t>
  </si>
  <si>
    <t xml:space="preserve"> </t>
  </si>
  <si>
    <t>003229  REFRESCO GOLDEN POP CHICLE 1.5LTS PEPSI-COLA</t>
  </si>
  <si>
    <t>000906 REFRESCO PEPSI MAX SIN AZUCAR 355ML PEPSI</t>
  </si>
  <si>
    <t>AGUA MINERAL 1500ML NEVADA</t>
  </si>
  <si>
    <t>AGUA MINERAL 355 ML NEVADA</t>
  </si>
  <si>
    <t>AGUA MINERAL 5 LT NEVADA</t>
  </si>
  <si>
    <t>AGUA POTABLE 600ML NEVADA</t>
  </si>
  <si>
    <t>CHINOTTO LATA 355CC COCA-COLA</t>
  </si>
  <si>
    <t>FRESCOLITA LATA 355CC COCA-COLA</t>
  </si>
  <si>
    <t>REFRESCO 1 LT COCA COLA SABOR ORIGINAL</t>
  </si>
  <si>
    <t>REFRESCO 1.5 LT UVA COCA COLA</t>
  </si>
  <si>
    <t>REFRESCO COCA-COLA 1.5 LTS SABOR ORIGINAL</t>
  </si>
  <si>
    <t>REFRESCO COLA NEGRA SABOR ORIGINAL 2LT COCA-COLA</t>
  </si>
  <si>
    <t>REFRESCO COLA NEGRA SIN CALORIAS 2LT COCA-COLA</t>
  </si>
  <si>
    <t>REFRESCO FRESCOLITA 2 LT COCA COLA</t>
  </si>
  <si>
    <t>REFRESCO NARANJA HIT 2 LT COCA COLA</t>
  </si>
  <si>
    <t>SODA SCHIWEPPES LATA 350ML COCA-COLA</t>
  </si>
  <si>
    <t>BEBIDA TRAPICHE PAPELON/DURAZNO 500ML COCA-COLA</t>
  </si>
  <si>
    <t>BEBIDAS TE DE DURAZNO LA VICTORIA 500ML COCA COLA</t>
  </si>
  <si>
    <t>COCA-COLA LIGHT SABOR LIGERO 2 LTS SIN CALORIAS</t>
  </si>
  <si>
    <t>BEBIDA FRESH BEBIDA NARANJA 1.5L DEL VALLE</t>
  </si>
  <si>
    <t>BEBIDA FRESH NARANJA 500ML  DEL VALLE</t>
  </si>
  <si>
    <t>BEBIDA NARANJA 250ML FRESH  DEL VALLE</t>
  </si>
  <si>
    <t>COCA-COLA LIGERO 350ML LATA</t>
  </si>
  <si>
    <t xml:space="preserve">COCA COLA 355 ML ORIGINAL LATA </t>
  </si>
  <si>
    <t>000902 REFRESCO 7UP LIGHT 355ML PEPSI COLA</t>
  </si>
  <si>
    <t>000914  REFRESCO PEPSI MAX 2 LTS PEPSI COLA</t>
  </si>
  <si>
    <t>00831 YUKY-PAK 250CM DETALLADO</t>
  </si>
  <si>
    <t>009757 MINALBA SPARKLING 500ML LIMON PEPSI-COLA</t>
  </si>
  <si>
    <t xml:space="preserve">10233 JUGO MANZANA YUKERY 1.5 LT </t>
  </si>
  <si>
    <t>001621 SODA 355 ML EVERVESS (LATA)</t>
  </si>
  <si>
    <t>001005 SODA 250ML EVERVESS (BOTELLITA)</t>
  </si>
  <si>
    <t>004410  DURAZNO  500 ML  LIPTON</t>
  </si>
  <si>
    <t>006563 TE VERDE CON LIMON 1.50L LIPTON</t>
  </si>
  <si>
    <t>005356 PEPSI 350CC/ (VIDRIO) RETORNABLE</t>
  </si>
  <si>
    <t>PECIO SIN DESCUENTO UND</t>
  </si>
  <si>
    <t>11851   JUGO TRIPAK X 3 UVA YUKY-PAK</t>
  </si>
  <si>
    <t>003511REFRESCO PEPSI MAX 1.5 LT</t>
  </si>
  <si>
    <t>12592 REFRESCO SABOR A NARAPARCHITA 1.5 LT GOLDEN</t>
  </si>
  <si>
    <t>REFRESCO FRESCOLITA 1.5 LTS COCA COLA</t>
  </si>
  <si>
    <t>G</t>
  </si>
  <si>
    <t>12593 REFRESCO NARA PARCHITA 355ML GOLDEN</t>
  </si>
  <si>
    <t>10411  PEPSI BOTELLA 250 ML PSH PEPSI COLA</t>
  </si>
  <si>
    <t>precio full por caja</t>
  </si>
  <si>
    <t>867 MINALBA  AGUA SPARKLING GASIFICADA 330ML MINALBA</t>
  </si>
  <si>
    <t>RECARGA COCACOLA 1.25ML</t>
  </si>
  <si>
    <t xml:space="preserve"> 13415   MINALBA SPARKLING 500ML TORONJA PEPSI-COLA</t>
  </si>
  <si>
    <t>COCA COLA DE VIDRIO 1.25ML CON TODO Y BOTELLA</t>
  </si>
  <si>
    <t>FRESCOLITA 1 LT (COCA COLA)</t>
  </si>
  <si>
    <t>REFRESCO CHINOTTO 1LT COCA-COLA</t>
  </si>
  <si>
    <t>REFRESCO HIT NARANJA 355ML</t>
  </si>
  <si>
    <t>REFRESCO HIT NARANJA 1.5LTS COCA COLA</t>
  </si>
  <si>
    <t xml:space="preserve">COCA COLA 1.5 LT </t>
  </si>
  <si>
    <t>REFRESCO 1.5 LT CHINOTTO COCA COLA</t>
  </si>
  <si>
    <t>REFRESCO CHINOTO 2 LITROS  COCA COLA</t>
  </si>
  <si>
    <t>13746     REFRESCO DE 1 LT PEPSI</t>
  </si>
  <si>
    <t>11400 JUGO DE PERA 1.5LT YUKERY</t>
  </si>
  <si>
    <t>30 de abril</t>
  </si>
  <si>
    <t>PRECIO COSTO YA CON DESCUENTO</t>
  </si>
  <si>
    <t>014381 JUGO YUKERY NARANJA-MANGO 1.5 L</t>
  </si>
  <si>
    <t>PRECIO X CAJA YA CON IVA</t>
  </si>
  <si>
    <t>PRECIO X CAJA SINNN IVA</t>
  </si>
  <si>
    <t>00000   PEPSI BOTELLA 320 ML PSH PEPSI COLA</t>
  </si>
  <si>
    <t xml:space="preserve">00000   PEPSI lata nueva imagen  320 ML </t>
  </si>
  <si>
    <t>0000   REFRESCO DE 1 LT nara parchita</t>
  </si>
  <si>
    <t>25 de mayo</t>
  </si>
  <si>
    <t>BOTELLA SOLA DE VIDRIO</t>
  </si>
  <si>
    <t>PRECIOO X CAJA SIN IVA</t>
  </si>
  <si>
    <t>UND POR CAJA</t>
  </si>
  <si>
    <t>PRECIO X UND EN $</t>
  </si>
  <si>
    <t>2 caja</t>
  </si>
  <si>
    <t>LISTA DE PRECIO EN DIVISA</t>
  </si>
  <si>
    <t>LISTA DE PRECIO EN BSF SEGÚN LA TASA DEL BANCO CENTAL</t>
  </si>
  <si>
    <t>Articulo</t>
  </si>
  <si>
    <t>AGUA MINERAL LIBRE DE SODIO 1.5LTS MINALBA</t>
  </si>
  <si>
    <t>AGUA MINERAL LIBRE DE SODIO 355ML MINALBA</t>
  </si>
  <si>
    <t>AGUA MINERAL LIBRE DE SODIO 5 LTS MINALBA</t>
  </si>
  <si>
    <t>AGUA MINERAL LIBRE DE SODIO 600ML MINALBA</t>
  </si>
  <si>
    <t>AGUA SPARKLING DE LIMON 500ML MINALBA</t>
  </si>
  <si>
    <t>AGUA SPARKLING DE TORONJA 500ML MINALBA</t>
  </si>
  <si>
    <t>BIB JARABE  PEPSI COLA NEGRA 9.463LT PEPSI-COLA</t>
  </si>
  <si>
    <t>BIB JARABE DE SEVEN-UP 9.463LT PEPSI COLA</t>
  </si>
  <si>
    <t>BIB JARABE GOLDEN KOLA KOLITA 9.463LT PEPSI-COLA</t>
  </si>
  <si>
    <t>BOMBONAS CO2 9 KG</t>
  </si>
  <si>
    <t>CLUB SODA 250ML EVERVESS PEPSICO</t>
  </si>
  <si>
    <t>GATORADE 500 ML MANZANA VERDE PEPSI COLA</t>
  </si>
  <si>
    <t>GATORADE 500ML SABOR A FRUTAS TROPICALES</t>
  </si>
  <si>
    <t>GATORADE MANDARINA 500 ML PEPSI COLA</t>
  </si>
  <si>
    <t>GATORADE MELON 500ML</t>
  </si>
  <si>
    <t>GATORADE SABOR A MORA 500ML PEPSICO</t>
  </si>
  <si>
    <t>GATORADE SABOR CEREZA BERRY 500 ML PEPSI COLA</t>
  </si>
  <si>
    <t>JUGO 500 ML DURAZNO YUKERY</t>
  </si>
  <si>
    <t>JUGO 500 ML MANGO YUKERY</t>
  </si>
  <si>
    <t>JUGO DE DURAZNO 1.5 LT YUKERY</t>
  </si>
  <si>
    <t>JUGO DE MANZANA 1.5LT YUKERY</t>
  </si>
  <si>
    <t>JUGO DE NARANJA 1.5LT YUKERY</t>
  </si>
  <si>
    <t>JUGO DE NARANJA-NANGO 1.5 LT YUKERY</t>
  </si>
  <si>
    <t>JUGO DE PERA 1.5LT YUKERY</t>
  </si>
  <si>
    <t>JUGO MANZANA 335 ML YUKERY LATA</t>
  </si>
  <si>
    <t>JUGO PERA 355 ML YUKERY LATA</t>
  </si>
  <si>
    <t>JUGO TRIPAK X 3UNID DURAZNO 250ML/YUKY PAK</t>
  </si>
  <si>
    <t>JUGO TRIPAK X 3UNID MANZANA 250ML YUKY PAK</t>
  </si>
  <si>
    <t>JUGO TRIPAK X 3UNID NARANJADA 250ML YUKY PAK</t>
  </si>
  <si>
    <t>JUGO TRIPAK X 3UNID PERA 250ML/YUKY PAK</t>
  </si>
  <si>
    <t>LIPTON TE VERDE CON LIMON 1.50L</t>
  </si>
  <si>
    <t>PQ.DE VASOS PEPSI DESECHABLE 16OZ 50 UNID</t>
  </si>
  <si>
    <t>REFRESCO 7UP 1.5 LTS PEPSI COLA</t>
  </si>
  <si>
    <t>REFRESCO 7UP 2 LT PEPSI COLA</t>
  </si>
  <si>
    <t>REFRESCO 7UP 355ML  PEPSI COLA</t>
  </si>
  <si>
    <t>REFRESCO 7UP LIGHT 355ML PEPSI COLA</t>
  </si>
  <si>
    <t>REFRESCO GOLDEN NARANJA 1.5 LT PEPSI COLA</t>
  </si>
  <si>
    <t>REFRESCO GOLDEN POP CHICLE 1.5LTS PEPSI-COLA</t>
  </si>
  <si>
    <t>REFRESCO KOLITA 1.5LT GOLDEN</t>
  </si>
  <si>
    <t>REFRESCO KOLITA 2 LTS GOLDEN PEPSI COLA</t>
  </si>
  <si>
    <t>REFRESCO KOLITA 355ML  GOLDEN PEPSI COLA</t>
  </si>
  <si>
    <t>REFRESCO NARA/PARCHITA LATA 355ML GOLDEN</t>
  </si>
  <si>
    <t>REFRESCO NARANJA 2 LTS GOLDEN PEPSI COLA</t>
  </si>
  <si>
    <t>REFRESCO NARANJA LATA 355ML PEPSI</t>
  </si>
  <si>
    <t>REFRESCO PEPSI 1.5LT PEPSI-COLA</t>
  </si>
  <si>
    <t>REFRESCO PEPSI 2 LTS PEPSI COLA.</t>
  </si>
  <si>
    <t>REFRESCO PEPSI COLA 1 LT</t>
  </si>
  <si>
    <t>REFRESCO PEPSI COLA LATA ORIGINAL 355 ML</t>
  </si>
  <si>
    <t>REFRESCO PEPSI DE LATA 320ML</t>
  </si>
  <si>
    <t>REFRESCO PEPSI LIGHT  2 LTS PEPSI COLA</t>
  </si>
  <si>
    <t>REFRESCO PEPSI LIGHT 355ML  PEPSI COLA</t>
  </si>
  <si>
    <t>REFRESCO PEPSI LIGHT LATA 355ML</t>
  </si>
  <si>
    <t>REFRESCO PEPSI MAX 1.5 LT</t>
  </si>
  <si>
    <t>REFRESCO PEPSI MAX 2 LTS PEPSI COLA</t>
  </si>
  <si>
    <t>REFRESCO SABOR A NARA PARCHITA 1.5 LT GOLDEN</t>
  </si>
  <si>
    <t>REFRESCO UVA 1.5 LT GOLDEN</t>
  </si>
  <si>
    <t>REFRESCO GOLD PIÑA 1.5LT PEPSI</t>
  </si>
  <si>
    <t xml:space="preserve">LIPTON TE 1.5 LT DURAZNO </t>
  </si>
  <si>
    <t xml:space="preserve">LIPTON TE CON LIMON PET 500ML </t>
  </si>
  <si>
    <t xml:space="preserve">LIPTON TE DE DURAZNO PET 500ML </t>
  </si>
  <si>
    <t xml:space="preserve">LIPTON TE VERDE CON LIMON PET 500ML </t>
  </si>
  <si>
    <t>CLUB SODA 355 ML EVERVESS LATA</t>
  </si>
  <si>
    <t>JUGO DURAZNO 250 ML YUKERY BOTELLITA</t>
  </si>
  <si>
    <t>JUGO TRIPAK X 3 UVA YUKY-PAK /YUKY PAK</t>
  </si>
  <si>
    <t>JUGO YUKERY 250 ML NARANJA BOTELLITA</t>
  </si>
  <si>
    <t>JUGO MANGO 250 ML YUKERY BOTELLITA</t>
  </si>
  <si>
    <t>JUGO MANZANA 250 ML YUKERY BOTELLITA</t>
  </si>
  <si>
    <t>JUGO PERA 250 ML YUKERY BOTELLITA</t>
  </si>
  <si>
    <t xml:space="preserve">LIPTON TE 1.5 LT LIMON </t>
  </si>
  <si>
    <t>REFRESCO PEPSI BOTELLA 250 ML PSH PEPSI COLA</t>
  </si>
  <si>
    <t>BIB PEPSI LIGHT C/CARTON 9</t>
  </si>
  <si>
    <t>JUGO DE MANGO LATA 355 ML YUKERY</t>
  </si>
  <si>
    <t>JUGO DE PIÑA 1.5L YUKERY</t>
  </si>
  <si>
    <t>AGUA SPARKLING 500ML  PEPSI-COLA</t>
  </si>
  <si>
    <t>REFRESCO CHINOTTO 1.5LT COCA COLA</t>
  </si>
  <si>
    <t>REFRESCO COLA COLA 2LT SABOR ORIGINAL</t>
  </si>
  <si>
    <t>REFRESCO COCA COLA 1.5 LT SABOR ORIGINAL</t>
  </si>
  <si>
    <t>REFRESCO CHINOTO 2 LT COCA COLA</t>
  </si>
  <si>
    <t>COCACOLA 1.25ML VIDRIO VENTA CON BOTELLA.</t>
  </si>
  <si>
    <t>RECARGA COCA COLA 1.25ML</t>
  </si>
  <si>
    <t>REFRESCO COCA COLA 1LT SABOR ORIGINAL</t>
  </si>
  <si>
    <t>MINALBA SPARKLING</t>
  </si>
  <si>
    <t xml:space="preserve">GATORADE </t>
  </si>
  <si>
    <t>YUKERY</t>
  </si>
  <si>
    <t xml:space="preserve">LIPTON TE </t>
  </si>
  <si>
    <t>REFRESCO PEPSI</t>
  </si>
  <si>
    <t xml:space="preserve">Descripcion /COCA COLA </t>
  </si>
  <si>
    <t>CODIGO</t>
  </si>
  <si>
    <t>INV</t>
  </si>
  <si>
    <t>VNT</t>
  </si>
  <si>
    <t>CARR</t>
  </si>
  <si>
    <t xml:space="preserve">SAN </t>
  </si>
  <si>
    <t>ROMA</t>
  </si>
  <si>
    <t>REFRESCO PEPSI 350CC O COCACOLA(VIDRIO) RETORN</t>
  </si>
  <si>
    <t>REFRESCO HIT NARANJA 1.5LTS SIN CALORIAS COCA C.</t>
  </si>
  <si>
    <t>REFRESCO FRESCOLITA 1.5 LTS SIN CALORIAS COCA  C.</t>
  </si>
  <si>
    <t>Pedido / 10 de agosto 2021</t>
  </si>
  <si>
    <t xml:space="preserve">AUTOMERCADO EXPRESS </t>
  </si>
  <si>
    <t>HIPER MODELO</t>
  </si>
  <si>
    <t xml:space="preserve">EXQUISITECES MODELO </t>
  </si>
  <si>
    <t>5 CAJAS</t>
  </si>
  <si>
    <t>2 CAJAS</t>
  </si>
  <si>
    <t>X</t>
  </si>
  <si>
    <t>1 CAJA</t>
  </si>
  <si>
    <t>3 CAJAS</t>
  </si>
  <si>
    <t>4  CAJAS</t>
  </si>
  <si>
    <t>1 CAJAS</t>
  </si>
  <si>
    <t>3 CAJS</t>
  </si>
  <si>
    <t>2  CAJS</t>
  </si>
  <si>
    <t>3  CAJAS</t>
  </si>
  <si>
    <t>4 CAJAS</t>
  </si>
  <si>
    <t>RECARGA PEPSI COLA 1.25 LT</t>
  </si>
  <si>
    <t>REFRESCO KOLITA 1 LT GOLDEN PEPSI</t>
  </si>
  <si>
    <t xml:space="preserve">Descripcion/  PEPSI </t>
  </si>
  <si>
    <t xml:space="preserve">  </t>
  </si>
  <si>
    <t>REFRESCO MAZANITA 1.5 LT GOLDEN PEPSI</t>
  </si>
  <si>
    <t>REFRESCO  PEPSI COLA 1.25 VENTA CON BOTELLA</t>
  </si>
  <si>
    <t>REFRESCO GOLDEN 1 LT NARANJA</t>
  </si>
  <si>
    <t>COCA-COLA NEGRA PET 355 ML   (BOMBITA)</t>
  </si>
  <si>
    <t>AUTOMERCADO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</si>
</sst>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Bs. F&quot;\ 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ourier New"/>
      <family val="3"/>
    </font>
    <font>
      <sz val="8"/>
      <color theme="1"/>
      <name val="Calibri"/>
      <family val="2"/>
      <scheme val="minor"/>
    </font>
    <font>
      <b/>
      <sz val="8"/>
      <color theme="1"/>
      <name val="Courier New"/>
      <family val="3"/>
    </font>
    <font>
      <b/>
      <sz val="9"/>
      <name val="Courier New"/>
      <family val="3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lgerian"/>
      <family val="5"/>
    </font>
    <font>
      <i/>
      <sz val="12"/>
      <color theme="1"/>
      <name val="Algerian"/>
      <family val="5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0" xfId="0" applyFont="1" applyFill="1"/>
    <xf numFmtId="164" fontId="0" fillId="0" borderId="0" xfId="0" applyNumberFormat="1"/>
    <xf numFmtId="164" fontId="0" fillId="2" borderId="0" xfId="0" applyNumberFormat="1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2" borderId="0" xfId="0" applyFill="1" applyBorder="1"/>
    <xf numFmtId="164" fontId="0" fillId="2" borderId="0" xfId="0" applyNumberFormat="1" applyFill="1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3" borderId="1" xfId="0" applyFill="1" applyBorder="1"/>
    <xf numFmtId="1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164" fontId="2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/>
    <xf numFmtId="0" fontId="5" fillId="5" borderId="1" xfId="0" applyFont="1" applyFill="1" applyBorder="1" applyAlignment="1"/>
    <xf numFmtId="0" fontId="2" fillId="5" borderId="1" xfId="0" applyFont="1" applyFill="1" applyBorder="1" applyAlignment="1"/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0" fillId="2" borderId="1" xfId="0" applyFill="1" applyBorder="1" applyAlignment="1">
      <alignment horizontal="lef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164" fontId="5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2" borderId="0" xfId="0" applyFont="1" applyFill="1"/>
    <xf numFmtId="0" fontId="6" fillId="0" borderId="0" xfId="0" applyFont="1"/>
    <xf numFmtId="2" fontId="6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16" fontId="6" fillId="4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16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65" fontId="6" fillId="0" borderId="0" xfId="0" applyNumberFormat="1" applyFont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4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18" fontId="6" fillId="0" borderId="0" xfId="0" applyNumberFormat="1" applyFont="1"/>
    <xf numFmtId="0" fontId="1" fillId="6" borderId="1" xfId="0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 wrapText="1"/>
    </xf>
    <xf numFmtId="0" fontId="0" fillId="6" borderId="0" xfId="0" applyFill="1"/>
    <xf numFmtId="164" fontId="2" fillId="6" borderId="1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 wrapText="1"/>
    </xf>
    <xf numFmtId="0" fontId="0" fillId="7" borderId="0" xfId="0" applyFill="1"/>
    <xf numFmtId="164" fontId="2" fillId="7" borderId="1" xfId="0" applyNumberFormat="1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7" borderId="0" xfId="0" applyNumberFormat="1" applyFill="1" applyAlignment="1">
      <alignment horizontal="center"/>
    </xf>
    <xf numFmtId="164" fontId="5" fillId="7" borderId="1" xfId="0" applyNumberFormat="1" applyFont="1" applyFill="1" applyBorder="1" applyAlignment="1">
      <alignment horizontal="center"/>
    </xf>
    <xf numFmtId="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/>
    <xf numFmtId="0" fontId="0" fillId="0" borderId="4" xfId="0" applyFont="1" applyBorder="1"/>
    <xf numFmtId="0" fontId="7" fillId="2" borderId="4" xfId="0" applyFont="1" applyFill="1" applyBorder="1" applyAlignment="1">
      <alignment horizontal="left"/>
    </xf>
    <xf numFmtId="0" fontId="0" fillId="0" borderId="1" xfId="0" applyBorder="1"/>
    <xf numFmtId="0" fontId="6" fillId="0" borderId="1" xfId="0" applyFont="1" applyBorder="1"/>
    <xf numFmtId="0" fontId="11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3" fillId="0" borderId="2" xfId="0" applyFont="1" applyBorder="1"/>
    <xf numFmtId="0" fontId="0" fillId="4" borderId="5" xfId="0" applyFill="1" applyBorder="1"/>
    <xf numFmtId="0" fontId="1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2"/>
  <sheetViews>
    <sheetView topLeftCell="C7" workbookViewId="0">
      <selection activeCell="L2" sqref="L2"/>
    </sheetView>
  </sheetViews>
  <sheetFormatPr baseColWidth="10" defaultRowHeight="15" x14ac:dyDescent="0.25"/>
  <cols>
    <col min="1" max="1" width="6.42578125" style="15" hidden="1" customWidth="1"/>
    <col min="2" max="2" width="44.42578125" style="1" customWidth="1"/>
    <col min="3" max="3" width="23.7109375" style="33" customWidth="1"/>
    <col min="4" max="5" width="16.42578125" style="8" customWidth="1"/>
    <col min="6" max="6" width="13.5703125" customWidth="1"/>
    <col min="7" max="7" width="41.42578125" customWidth="1"/>
    <col min="8" max="8" width="16.5703125" customWidth="1"/>
    <col min="12" max="12" width="16.28515625" customWidth="1"/>
  </cols>
  <sheetData>
    <row r="1" spans="2:18" x14ac:dyDescent="0.25">
      <c r="C1" s="125" t="s">
        <v>138</v>
      </c>
      <c r="D1" s="125"/>
      <c r="E1" s="125"/>
      <c r="F1" s="125"/>
      <c r="H1" s="126" t="s">
        <v>139</v>
      </c>
      <c r="I1" s="126"/>
      <c r="J1" s="126"/>
      <c r="K1" s="126"/>
      <c r="L1" s="7">
        <v>3133641.89</v>
      </c>
      <c r="M1" s="7"/>
      <c r="N1" s="7"/>
      <c r="O1" s="7"/>
      <c r="P1" s="7"/>
      <c r="Q1" s="7"/>
      <c r="R1" s="7"/>
    </row>
    <row r="2" spans="2:18" ht="66" customHeight="1" x14ac:dyDescent="0.25">
      <c r="B2" s="22" t="s">
        <v>124</v>
      </c>
      <c r="C2" s="63" t="s">
        <v>110</v>
      </c>
      <c r="D2" s="64" t="s">
        <v>102</v>
      </c>
      <c r="E2" s="64" t="s">
        <v>125</v>
      </c>
      <c r="F2" s="65"/>
      <c r="G2" s="22" t="s">
        <v>67</v>
      </c>
      <c r="H2" s="74" t="s">
        <v>110</v>
      </c>
      <c r="I2" s="75" t="s">
        <v>102</v>
      </c>
      <c r="J2" s="75" t="s">
        <v>125</v>
      </c>
      <c r="K2" s="76"/>
      <c r="L2" s="7"/>
      <c r="M2" s="7"/>
      <c r="N2" s="7"/>
      <c r="O2" s="7"/>
      <c r="P2" s="7"/>
      <c r="Q2" s="7"/>
      <c r="R2" s="7"/>
    </row>
    <row r="3" spans="2:18" x14ac:dyDescent="0.25">
      <c r="B3" s="5" t="s">
        <v>15</v>
      </c>
      <c r="C3" s="66">
        <v>4.3499999999999996</v>
      </c>
      <c r="D3" s="67">
        <f>C3/24</f>
        <v>0.18124999999999999</v>
      </c>
      <c r="E3" s="67">
        <f>D3</f>
        <v>0.18124999999999999</v>
      </c>
      <c r="F3" s="68">
        <f>C3*1.16</f>
        <v>5.0459999999999994</v>
      </c>
      <c r="G3" s="5" t="s">
        <v>15</v>
      </c>
      <c r="H3" s="77">
        <v>4.3499999999999996</v>
      </c>
      <c r="I3" s="78">
        <f>H3/24</f>
        <v>0.18124999999999999</v>
      </c>
      <c r="J3" s="78">
        <f>I3</f>
        <v>0.18124999999999999</v>
      </c>
      <c r="K3" s="79">
        <f>H3*1.16</f>
        <v>5.0459999999999994</v>
      </c>
      <c r="L3" s="7"/>
      <c r="M3" s="7"/>
      <c r="N3" s="7"/>
      <c r="O3" s="7"/>
      <c r="P3" s="7"/>
      <c r="Q3" s="7"/>
      <c r="R3" s="7"/>
    </row>
    <row r="4" spans="2:18" x14ac:dyDescent="0.25">
      <c r="B4" s="5" t="s">
        <v>14</v>
      </c>
      <c r="C4" s="66">
        <v>5.22</v>
      </c>
      <c r="D4" s="67">
        <f>C4/24</f>
        <v>0.2175</v>
      </c>
      <c r="E4" s="67">
        <f t="shared" ref="E4:E24" si="0">D4</f>
        <v>0.2175</v>
      </c>
      <c r="F4" s="68">
        <f t="shared" ref="F4:F24" si="1">C4*1.16</f>
        <v>6.0551999999999992</v>
      </c>
      <c r="G4" s="5" t="s">
        <v>14</v>
      </c>
      <c r="H4" s="77">
        <v>5.22</v>
      </c>
      <c r="I4" s="78">
        <f>H4/24</f>
        <v>0.2175</v>
      </c>
      <c r="J4" s="78">
        <f t="shared" ref="J4:J24" si="2">I4</f>
        <v>0.2175</v>
      </c>
      <c r="K4" s="79">
        <f t="shared" ref="K4:K6" si="3">H4*1.16</f>
        <v>6.0551999999999992</v>
      </c>
      <c r="L4" s="7"/>
      <c r="M4" s="7"/>
      <c r="N4" s="7"/>
      <c r="O4" s="7"/>
      <c r="P4" s="7"/>
      <c r="Q4" s="7"/>
      <c r="R4" s="7"/>
    </row>
    <row r="5" spans="2:18" x14ac:dyDescent="0.25">
      <c r="B5" s="5" t="s">
        <v>16</v>
      </c>
      <c r="C5" s="66">
        <v>4.82</v>
      </c>
      <c r="D5" s="67">
        <f>C5/12</f>
        <v>0.40166666666666667</v>
      </c>
      <c r="E5" s="67">
        <f t="shared" si="0"/>
        <v>0.40166666666666667</v>
      </c>
      <c r="F5" s="68">
        <f t="shared" si="1"/>
        <v>5.5911999999999997</v>
      </c>
      <c r="G5" s="5" t="s">
        <v>16</v>
      </c>
      <c r="H5" s="77">
        <v>4.82</v>
      </c>
      <c r="I5" s="78">
        <f>H5/12</f>
        <v>0.40166666666666667</v>
      </c>
      <c r="J5" s="78">
        <f t="shared" si="2"/>
        <v>0.40166666666666667</v>
      </c>
      <c r="K5" s="79">
        <f t="shared" si="3"/>
        <v>5.5911999999999997</v>
      </c>
      <c r="L5" s="7"/>
      <c r="M5" s="7"/>
      <c r="N5" s="7"/>
      <c r="O5" s="7"/>
      <c r="P5" s="7"/>
      <c r="Q5" s="7"/>
      <c r="R5" s="7"/>
    </row>
    <row r="6" spans="2:18" x14ac:dyDescent="0.25">
      <c r="B6" s="5" t="s">
        <v>17</v>
      </c>
      <c r="C6" s="66">
        <v>2.25</v>
      </c>
      <c r="D6" s="67">
        <f>C6/2</f>
        <v>1.125</v>
      </c>
      <c r="E6" s="67">
        <f t="shared" si="0"/>
        <v>1.125</v>
      </c>
      <c r="F6" s="68">
        <f t="shared" si="1"/>
        <v>2.61</v>
      </c>
      <c r="G6" s="5" t="s">
        <v>17</v>
      </c>
      <c r="H6" s="77">
        <v>2.25</v>
      </c>
      <c r="I6" s="78">
        <f>H6/2</f>
        <v>1.125</v>
      </c>
      <c r="J6" s="78">
        <f t="shared" si="2"/>
        <v>1.125</v>
      </c>
      <c r="K6" s="79">
        <f t="shared" si="3"/>
        <v>2.61</v>
      </c>
      <c r="L6" s="7"/>
      <c r="M6" s="7"/>
      <c r="N6" s="7"/>
      <c r="O6" s="7"/>
      <c r="P6" s="7"/>
      <c r="Q6" s="7"/>
      <c r="R6" s="7"/>
    </row>
    <row r="7" spans="2:18" x14ac:dyDescent="0.25">
      <c r="B7" s="24" t="s">
        <v>11</v>
      </c>
      <c r="C7" s="66" t="s">
        <v>67</v>
      </c>
      <c r="D7" s="67"/>
      <c r="E7" s="67">
        <f t="shared" si="0"/>
        <v>0</v>
      </c>
      <c r="F7" s="68" t="s">
        <v>67</v>
      </c>
      <c r="G7" s="24" t="s">
        <v>11</v>
      </c>
      <c r="H7" s="77" t="s">
        <v>67</v>
      </c>
      <c r="I7" s="78"/>
      <c r="J7" s="78">
        <f t="shared" si="2"/>
        <v>0</v>
      </c>
      <c r="K7" s="79" t="s">
        <v>67</v>
      </c>
      <c r="L7" s="7"/>
      <c r="M7" s="7"/>
      <c r="N7" s="7"/>
      <c r="O7" s="7"/>
      <c r="P7" s="7"/>
      <c r="Q7" s="7"/>
      <c r="R7" s="7"/>
    </row>
    <row r="8" spans="2:18" x14ac:dyDescent="0.25">
      <c r="B8" s="25" t="s">
        <v>18</v>
      </c>
      <c r="C8" s="66">
        <v>11.24</v>
      </c>
      <c r="D8" s="67">
        <f>C8/24</f>
        <v>0.46833333333333332</v>
      </c>
      <c r="E8" s="67">
        <f t="shared" si="0"/>
        <v>0.46833333333333332</v>
      </c>
      <c r="F8" s="68">
        <f t="shared" si="1"/>
        <v>13.038399999999999</v>
      </c>
      <c r="G8" s="25" t="s">
        <v>18</v>
      </c>
      <c r="H8" s="77">
        <v>11.24</v>
      </c>
      <c r="I8" s="78">
        <f>H8/24</f>
        <v>0.46833333333333332</v>
      </c>
      <c r="J8" s="78">
        <f t="shared" si="2"/>
        <v>0.46833333333333332</v>
      </c>
      <c r="K8" s="79">
        <f t="shared" ref="K8:K11" si="4">H8*1.16</f>
        <v>13.038399999999999</v>
      </c>
      <c r="L8" s="7"/>
      <c r="M8" s="7"/>
      <c r="N8" s="7"/>
      <c r="O8" s="7"/>
      <c r="P8" s="7"/>
      <c r="Q8" s="7"/>
      <c r="R8" s="7"/>
    </row>
    <row r="9" spans="2:18" x14ac:dyDescent="0.25">
      <c r="B9" s="5" t="s">
        <v>95</v>
      </c>
      <c r="C9" s="66">
        <f>C8</f>
        <v>11.24</v>
      </c>
      <c r="D9" s="67">
        <f t="shared" ref="D9:D11" si="5">C9/24</f>
        <v>0.46833333333333332</v>
      </c>
      <c r="E9" s="67">
        <f t="shared" si="0"/>
        <v>0.46833333333333332</v>
      </c>
      <c r="F9" s="68">
        <f t="shared" si="1"/>
        <v>13.038399999999999</v>
      </c>
      <c r="G9" s="5" t="s">
        <v>95</v>
      </c>
      <c r="H9" s="77">
        <f>H8</f>
        <v>11.24</v>
      </c>
      <c r="I9" s="78">
        <f t="shared" ref="I9:I11" si="6">H9/24</f>
        <v>0.46833333333333332</v>
      </c>
      <c r="J9" s="78">
        <f t="shared" si="2"/>
        <v>0.46833333333333332</v>
      </c>
      <c r="K9" s="79">
        <f t="shared" si="4"/>
        <v>13.038399999999999</v>
      </c>
      <c r="L9" s="7"/>
      <c r="M9" s="7"/>
      <c r="N9" s="7"/>
      <c r="O9" s="7"/>
      <c r="P9" s="7"/>
      <c r="Q9" s="7"/>
      <c r="R9" s="7"/>
    </row>
    <row r="10" spans="2:18" x14ac:dyDescent="0.25">
      <c r="B10" s="5" t="s">
        <v>111</v>
      </c>
      <c r="C10" s="66">
        <f>C8</f>
        <v>11.24</v>
      </c>
      <c r="D10" s="67">
        <f t="shared" si="5"/>
        <v>0.46833333333333332</v>
      </c>
      <c r="E10" s="67">
        <f t="shared" si="0"/>
        <v>0.46833333333333332</v>
      </c>
      <c r="F10" s="68">
        <f t="shared" si="1"/>
        <v>13.038399999999999</v>
      </c>
      <c r="G10" s="5" t="s">
        <v>111</v>
      </c>
      <c r="H10" s="77">
        <f>H8</f>
        <v>11.24</v>
      </c>
      <c r="I10" s="78">
        <f t="shared" si="6"/>
        <v>0.46833333333333332</v>
      </c>
      <c r="J10" s="78">
        <f t="shared" si="2"/>
        <v>0.46833333333333332</v>
      </c>
      <c r="K10" s="79">
        <f t="shared" si="4"/>
        <v>13.038399999999999</v>
      </c>
      <c r="L10" s="7"/>
      <c r="M10" s="7"/>
      <c r="N10" s="7"/>
      <c r="O10" s="7"/>
      <c r="P10" s="7"/>
      <c r="Q10" s="7"/>
      <c r="R10" s="7"/>
    </row>
    <row r="11" spans="2:18" x14ac:dyDescent="0.25">
      <c r="B11" s="5" t="s">
        <v>113</v>
      </c>
      <c r="C11" s="66">
        <f>C8</f>
        <v>11.24</v>
      </c>
      <c r="D11" s="67">
        <f t="shared" si="5"/>
        <v>0.46833333333333332</v>
      </c>
      <c r="E11" s="67">
        <f t="shared" si="0"/>
        <v>0.46833333333333332</v>
      </c>
      <c r="F11" s="68">
        <f t="shared" si="1"/>
        <v>13.038399999999999</v>
      </c>
      <c r="G11" s="5" t="s">
        <v>113</v>
      </c>
      <c r="H11" s="77">
        <f>H8</f>
        <v>11.24</v>
      </c>
      <c r="I11" s="78">
        <f t="shared" si="6"/>
        <v>0.46833333333333332</v>
      </c>
      <c r="J11" s="78">
        <f t="shared" si="2"/>
        <v>0.46833333333333332</v>
      </c>
      <c r="K11" s="79">
        <f t="shared" si="4"/>
        <v>13.038399999999999</v>
      </c>
      <c r="L11" s="7"/>
      <c r="M11" s="7"/>
      <c r="N11" s="7"/>
      <c r="O11" s="7"/>
      <c r="P11" s="7"/>
      <c r="Q11" s="7"/>
      <c r="R11" s="7"/>
    </row>
    <row r="12" spans="2:18" x14ac:dyDescent="0.25">
      <c r="B12" s="24" t="s">
        <v>0</v>
      </c>
      <c r="C12" s="66" t="s">
        <v>67</v>
      </c>
      <c r="D12" s="67"/>
      <c r="E12" s="67">
        <f t="shared" si="0"/>
        <v>0</v>
      </c>
      <c r="F12" s="68" t="s">
        <v>67</v>
      </c>
      <c r="G12" s="24" t="s">
        <v>0</v>
      </c>
      <c r="H12" s="77" t="s">
        <v>67</v>
      </c>
      <c r="I12" s="78"/>
      <c r="J12" s="78">
        <f t="shared" si="2"/>
        <v>0</v>
      </c>
      <c r="K12" s="79" t="s">
        <v>67</v>
      </c>
      <c r="L12" s="7"/>
      <c r="M12" s="7"/>
      <c r="N12" s="7"/>
      <c r="O12" s="7"/>
      <c r="P12" s="7"/>
      <c r="Q12" s="7"/>
      <c r="R12" s="7"/>
    </row>
    <row r="13" spans="2:18" x14ac:dyDescent="0.25">
      <c r="B13" s="25" t="s">
        <v>19</v>
      </c>
      <c r="C13" s="66">
        <v>14.17</v>
      </c>
      <c r="D13" s="67">
        <f>C13/24</f>
        <v>0.5904166666666667</v>
      </c>
      <c r="E13" s="67">
        <f t="shared" si="0"/>
        <v>0.5904166666666667</v>
      </c>
      <c r="F13" s="68">
        <f t="shared" si="1"/>
        <v>16.437199999999997</v>
      </c>
      <c r="G13" s="25" t="s">
        <v>19</v>
      </c>
      <c r="H13" s="77">
        <v>14.17</v>
      </c>
      <c r="I13" s="78">
        <f>H13/24</f>
        <v>0.5904166666666667</v>
      </c>
      <c r="J13" s="78">
        <f t="shared" si="2"/>
        <v>0.5904166666666667</v>
      </c>
      <c r="K13" s="79">
        <f t="shared" ref="K13:K24" si="7">H13*1.16</f>
        <v>16.437199999999997</v>
      </c>
      <c r="L13" s="7"/>
      <c r="M13" s="7"/>
      <c r="N13" s="7"/>
      <c r="O13" s="7"/>
      <c r="P13" s="7"/>
      <c r="Q13" s="7"/>
      <c r="R13" s="7"/>
    </row>
    <row r="14" spans="2:18" x14ac:dyDescent="0.25">
      <c r="B14" s="25" t="s">
        <v>108</v>
      </c>
      <c r="C14" s="66">
        <f>C13</f>
        <v>14.17</v>
      </c>
      <c r="D14" s="67">
        <f t="shared" ref="D14:D21" si="8">C14/24</f>
        <v>0.5904166666666667</v>
      </c>
      <c r="E14" s="67">
        <f t="shared" si="0"/>
        <v>0.5904166666666667</v>
      </c>
      <c r="F14" s="68">
        <f t="shared" si="1"/>
        <v>16.437199999999997</v>
      </c>
      <c r="G14" s="25" t="s">
        <v>108</v>
      </c>
      <c r="H14" s="77">
        <f>H13</f>
        <v>14.17</v>
      </c>
      <c r="I14" s="78">
        <f t="shared" ref="I14:I21" si="9">H14/24</f>
        <v>0.5904166666666667</v>
      </c>
      <c r="J14" s="78">
        <f t="shared" si="2"/>
        <v>0.5904166666666667</v>
      </c>
      <c r="K14" s="79">
        <f t="shared" si="7"/>
        <v>16.437199999999997</v>
      </c>
      <c r="L14" s="7"/>
      <c r="M14" s="7"/>
      <c r="N14" s="7"/>
      <c r="O14" s="7"/>
      <c r="P14" s="7"/>
      <c r="Q14" s="7"/>
      <c r="R14" s="7"/>
    </row>
    <row r="15" spans="2:18" x14ac:dyDescent="0.25">
      <c r="B15" s="25" t="s">
        <v>20</v>
      </c>
      <c r="C15" s="66">
        <f>C13</f>
        <v>14.17</v>
      </c>
      <c r="D15" s="67">
        <f t="shared" si="8"/>
        <v>0.5904166666666667</v>
      </c>
      <c r="E15" s="67">
        <f t="shared" si="0"/>
        <v>0.5904166666666667</v>
      </c>
      <c r="F15" s="68">
        <f t="shared" si="1"/>
        <v>16.437199999999997</v>
      </c>
      <c r="G15" s="25" t="s">
        <v>20</v>
      </c>
      <c r="H15" s="77">
        <f>H13</f>
        <v>14.17</v>
      </c>
      <c r="I15" s="78">
        <f t="shared" si="9"/>
        <v>0.5904166666666667</v>
      </c>
      <c r="J15" s="78">
        <f t="shared" si="2"/>
        <v>0.5904166666666667</v>
      </c>
      <c r="K15" s="79">
        <f t="shared" si="7"/>
        <v>16.437199999999997</v>
      </c>
      <c r="L15" s="7"/>
      <c r="M15" s="7"/>
      <c r="N15" s="7"/>
      <c r="O15" s="7"/>
      <c r="P15" s="7"/>
      <c r="Q15" s="7"/>
      <c r="R15" s="7"/>
    </row>
    <row r="16" spans="2:18" x14ac:dyDescent="0.25">
      <c r="B16" s="25" t="s">
        <v>21</v>
      </c>
      <c r="C16" s="66">
        <f>C13</f>
        <v>14.17</v>
      </c>
      <c r="D16" s="67">
        <f t="shared" si="8"/>
        <v>0.5904166666666667</v>
      </c>
      <c r="E16" s="67">
        <f t="shared" si="0"/>
        <v>0.5904166666666667</v>
      </c>
      <c r="F16" s="68">
        <f t="shared" si="1"/>
        <v>16.437199999999997</v>
      </c>
      <c r="G16" s="25" t="s">
        <v>21</v>
      </c>
      <c r="H16" s="77">
        <f>H13</f>
        <v>14.17</v>
      </c>
      <c r="I16" s="78">
        <f t="shared" si="9"/>
        <v>0.5904166666666667</v>
      </c>
      <c r="J16" s="78">
        <f t="shared" si="2"/>
        <v>0.5904166666666667</v>
      </c>
      <c r="K16" s="79">
        <f t="shared" si="7"/>
        <v>16.437199999999997</v>
      </c>
      <c r="L16" s="7"/>
      <c r="M16" s="7"/>
      <c r="N16" s="7"/>
      <c r="O16" s="7"/>
      <c r="P16" s="7"/>
      <c r="Q16" s="7"/>
      <c r="R16" s="7"/>
    </row>
    <row r="17" spans="2:18" x14ac:dyDescent="0.25">
      <c r="B17" s="25" t="s">
        <v>92</v>
      </c>
      <c r="C17" s="66">
        <f>C13</f>
        <v>14.17</v>
      </c>
      <c r="D17" s="67">
        <f t="shared" si="8"/>
        <v>0.5904166666666667</v>
      </c>
      <c r="E17" s="67">
        <f t="shared" si="0"/>
        <v>0.5904166666666667</v>
      </c>
      <c r="F17" s="68">
        <f t="shared" si="1"/>
        <v>16.437199999999997</v>
      </c>
      <c r="G17" s="25" t="s">
        <v>92</v>
      </c>
      <c r="H17" s="77">
        <f>H13</f>
        <v>14.17</v>
      </c>
      <c r="I17" s="78">
        <f t="shared" si="9"/>
        <v>0.5904166666666667</v>
      </c>
      <c r="J17" s="78">
        <f t="shared" si="2"/>
        <v>0.5904166666666667</v>
      </c>
      <c r="K17" s="79">
        <f t="shared" si="7"/>
        <v>16.437199999999997</v>
      </c>
      <c r="L17" s="7"/>
      <c r="M17" s="7"/>
      <c r="N17" s="7"/>
      <c r="O17" s="7"/>
      <c r="P17" s="7"/>
      <c r="Q17" s="7"/>
      <c r="R17" s="7"/>
    </row>
    <row r="18" spans="2:18" x14ac:dyDescent="0.25">
      <c r="B18" s="25" t="s">
        <v>22</v>
      </c>
      <c r="C18" s="66">
        <f>C13</f>
        <v>14.17</v>
      </c>
      <c r="D18" s="67">
        <f t="shared" si="8"/>
        <v>0.5904166666666667</v>
      </c>
      <c r="E18" s="67">
        <f t="shared" si="0"/>
        <v>0.5904166666666667</v>
      </c>
      <c r="F18" s="68">
        <f t="shared" si="1"/>
        <v>16.437199999999997</v>
      </c>
      <c r="G18" s="25" t="s">
        <v>22</v>
      </c>
      <c r="H18" s="77">
        <f>H13</f>
        <v>14.17</v>
      </c>
      <c r="I18" s="78">
        <f t="shared" si="9"/>
        <v>0.5904166666666667</v>
      </c>
      <c r="J18" s="78">
        <f t="shared" si="2"/>
        <v>0.5904166666666667</v>
      </c>
      <c r="K18" s="79">
        <f t="shared" si="7"/>
        <v>16.437199999999997</v>
      </c>
      <c r="L18" s="7"/>
      <c r="M18" s="7"/>
      <c r="N18" s="7"/>
      <c r="O18" s="7"/>
      <c r="P18" s="7"/>
      <c r="Q18" s="7"/>
      <c r="R18" s="7"/>
    </row>
    <row r="19" spans="2:18" x14ac:dyDescent="0.25">
      <c r="B19" s="25" t="s">
        <v>69</v>
      </c>
      <c r="C19" s="66">
        <f>C13</f>
        <v>14.17</v>
      </c>
      <c r="D19" s="67">
        <f t="shared" si="8"/>
        <v>0.5904166666666667</v>
      </c>
      <c r="E19" s="67">
        <f t="shared" si="0"/>
        <v>0.5904166666666667</v>
      </c>
      <c r="F19" s="68">
        <f t="shared" si="1"/>
        <v>16.437199999999997</v>
      </c>
      <c r="G19" s="25" t="s">
        <v>69</v>
      </c>
      <c r="H19" s="77">
        <f>H13</f>
        <v>14.17</v>
      </c>
      <c r="I19" s="78">
        <f t="shared" si="9"/>
        <v>0.5904166666666667</v>
      </c>
      <c r="J19" s="78">
        <f t="shared" si="2"/>
        <v>0.5904166666666667</v>
      </c>
      <c r="K19" s="79">
        <f t="shared" si="7"/>
        <v>16.437199999999997</v>
      </c>
      <c r="L19" s="7"/>
      <c r="M19" s="7"/>
      <c r="N19" s="7"/>
      <c r="O19" s="7"/>
      <c r="P19" s="7"/>
      <c r="Q19" s="7"/>
      <c r="R19" s="7"/>
    </row>
    <row r="20" spans="2:18" x14ac:dyDescent="0.25">
      <c r="B20" s="25" t="s">
        <v>23</v>
      </c>
      <c r="C20" s="66">
        <f>C13</f>
        <v>14.17</v>
      </c>
      <c r="D20" s="67">
        <f t="shared" si="8"/>
        <v>0.5904166666666667</v>
      </c>
      <c r="E20" s="67">
        <f t="shared" si="0"/>
        <v>0.5904166666666667</v>
      </c>
      <c r="F20" s="68">
        <f t="shared" si="1"/>
        <v>16.437199999999997</v>
      </c>
      <c r="G20" s="25" t="s">
        <v>23</v>
      </c>
      <c r="H20" s="77">
        <f>H13</f>
        <v>14.17</v>
      </c>
      <c r="I20" s="78">
        <f t="shared" si="9"/>
        <v>0.5904166666666667</v>
      </c>
      <c r="J20" s="78">
        <f t="shared" si="2"/>
        <v>0.5904166666666667</v>
      </c>
      <c r="K20" s="79">
        <f t="shared" si="7"/>
        <v>16.437199999999997</v>
      </c>
      <c r="L20" s="7"/>
      <c r="M20" s="7"/>
      <c r="N20" s="7"/>
      <c r="O20" s="7"/>
      <c r="P20" s="7"/>
      <c r="Q20" s="7"/>
      <c r="R20" s="7"/>
    </row>
    <row r="21" spans="2:18" x14ac:dyDescent="0.25">
      <c r="B21" s="25" t="s">
        <v>24</v>
      </c>
      <c r="C21" s="66">
        <f>C13</f>
        <v>14.17</v>
      </c>
      <c r="D21" s="67">
        <f t="shared" si="8"/>
        <v>0.5904166666666667</v>
      </c>
      <c r="E21" s="67">
        <f t="shared" si="0"/>
        <v>0.5904166666666667</v>
      </c>
      <c r="F21" s="68">
        <f t="shared" si="1"/>
        <v>16.437199999999997</v>
      </c>
      <c r="G21" s="25" t="s">
        <v>24</v>
      </c>
      <c r="H21" s="77">
        <f>H13</f>
        <v>14.17</v>
      </c>
      <c r="I21" s="78">
        <f t="shared" si="9"/>
        <v>0.5904166666666667</v>
      </c>
      <c r="J21" s="78">
        <f t="shared" si="2"/>
        <v>0.5904166666666667</v>
      </c>
      <c r="K21" s="79">
        <f t="shared" si="7"/>
        <v>16.437199999999997</v>
      </c>
      <c r="L21" s="7"/>
      <c r="M21" s="7"/>
      <c r="N21" s="7"/>
      <c r="O21" s="7"/>
      <c r="P21" s="7"/>
      <c r="Q21" s="7"/>
      <c r="R21" s="7"/>
    </row>
    <row r="22" spans="2:18" x14ac:dyDescent="0.25">
      <c r="B22" s="24" t="s">
        <v>2</v>
      </c>
      <c r="C22" s="66"/>
      <c r="D22" s="67"/>
      <c r="E22" s="67">
        <f t="shared" si="0"/>
        <v>0</v>
      </c>
      <c r="F22" s="68">
        <f t="shared" si="1"/>
        <v>0</v>
      </c>
      <c r="G22" s="24" t="s">
        <v>2</v>
      </c>
      <c r="H22" s="77"/>
      <c r="I22" s="78"/>
      <c r="J22" s="78">
        <f t="shared" si="2"/>
        <v>0</v>
      </c>
      <c r="K22" s="79">
        <f t="shared" si="7"/>
        <v>0</v>
      </c>
      <c r="L22" s="7"/>
      <c r="M22" s="7"/>
      <c r="N22" s="7"/>
      <c r="O22" s="7"/>
      <c r="P22" s="7"/>
      <c r="Q22" s="7"/>
      <c r="R22" s="7"/>
    </row>
    <row r="23" spans="2:18" x14ac:dyDescent="0.25">
      <c r="B23" s="5" t="s">
        <v>109</v>
      </c>
      <c r="C23" s="66">
        <v>4.42</v>
      </c>
      <c r="D23" s="67">
        <f>C23/12</f>
        <v>0.36833333333333335</v>
      </c>
      <c r="E23" s="67">
        <f t="shared" si="0"/>
        <v>0.36833333333333335</v>
      </c>
      <c r="F23" s="68">
        <f t="shared" si="1"/>
        <v>5.1271999999999993</v>
      </c>
      <c r="G23" s="5" t="s">
        <v>109</v>
      </c>
      <c r="H23" s="77">
        <v>4.42</v>
      </c>
      <c r="I23" s="78">
        <f>H23/12</f>
        <v>0.36833333333333335</v>
      </c>
      <c r="J23" s="78">
        <f t="shared" si="2"/>
        <v>0.36833333333333335</v>
      </c>
      <c r="K23" s="79">
        <f t="shared" si="7"/>
        <v>5.1271999999999993</v>
      </c>
      <c r="L23" s="7"/>
      <c r="M23" s="7"/>
      <c r="N23" s="7"/>
      <c r="O23" s="7"/>
      <c r="P23" s="7"/>
      <c r="Q23" s="7"/>
      <c r="R23" s="7"/>
    </row>
    <row r="24" spans="2:18" x14ac:dyDescent="0.25">
      <c r="B24" s="25" t="s">
        <v>101</v>
      </c>
      <c r="C24" s="66">
        <v>7.04</v>
      </c>
      <c r="D24" s="67">
        <f>C24/24</f>
        <v>0.29333333333333333</v>
      </c>
      <c r="E24" s="67">
        <f t="shared" si="0"/>
        <v>0.29333333333333333</v>
      </c>
      <c r="F24" s="68">
        <f t="shared" si="1"/>
        <v>8.1663999999999994</v>
      </c>
      <c r="G24" s="25" t="s">
        <v>101</v>
      </c>
      <c r="H24" s="77">
        <v>7.04</v>
      </c>
      <c r="I24" s="78">
        <f>H24/24</f>
        <v>0.29333333333333333</v>
      </c>
      <c r="J24" s="78">
        <f t="shared" si="2"/>
        <v>0.29333333333333333</v>
      </c>
      <c r="K24" s="79">
        <f t="shared" si="7"/>
        <v>8.1663999999999994</v>
      </c>
      <c r="L24" s="7"/>
      <c r="M24" s="7"/>
      <c r="N24" s="7"/>
      <c r="O24" s="7"/>
      <c r="P24" s="7"/>
      <c r="Q24" s="7"/>
      <c r="R24" s="7"/>
    </row>
    <row r="25" spans="2:18" x14ac:dyDescent="0.25">
      <c r="B25" s="24" t="s">
        <v>1</v>
      </c>
      <c r="C25" s="66"/>
      <c r="D25" s="67"/>
      <c r="E25" s="67"/>
      <c r="F25" s="65"/>
      <c r="G25" s="24" t="s">
        <v>1</v>
      </c>
      <c r="H25" s="77"/>
      <c r="I25" s="78"/>
      <c r="J25" s="78"/>
      <c r="K25" s="76"/>
      <c r="L25" s="7"/>
      <c r="M25" s="7"/>
      <c r="N25" s="7"/>
      <c r="O25" s="7"/>
      <c r="P25" s="7"/>
      <c r="Q25" s="7"/>
      <c r="R25" s="7"/>
    </row>
    <row r="26" spans="2:18" ht="15" customHeight="1" x14ac:dyDescent="0.25">
      <c r="B26" s="31" t="s">
        <v>122</v>
      </c>
      <c r="C26" s="69">
        <v>4.2</v>
      </c>
      <c r="D26" s="67">
        <f>C26/6</f>
        <v>0.70000000000000007</v>
      </c>
      <c r="E26" s="67">
        <f>+D26-(D26*5%)</f>
        <v>0.66500000000000004</v>
      </c>
      <c r="F26" s="70">
        <f>C26*1.16</f>
        <v>4.8719999999999999</v>
      </c>
      <c r="G26" s="31" t="s">
        <v>122</v>
      </c>
      <c r="H26" s="80">
        <v>4.2</v>
      </c>
      <c r="I26" s="78">
        <f>H26/6</f>
        <v>0.70000000000000007</v>
      </c>
      <c r="J26" s="78">
        <f>+I26-(I26*5%)</f>
        <v>0.66500000000000004</v>
      </c>
      <c r="K26" s="81">
        <f>H26*1.16</f>
        <v>4.8719999999999999</v>
      </c>
      <c r="L26" s="7"/>
      <c r="M26" s="7"/>
      <c r="N26" s="7"/>
      <c r="O26" s="7"/>
      <c r="P26" s="7"/>
      <c r="Q26" s="7"/>
      <c r="R26" s="7"/>
    </row>
    <row r="27" spans="2:18" x14ac:dyDescent="0.25">
      <c r="B27" s="30" t="s">
        <v>25</v>
      </c>
      <c r="C27" s="69">
        <v>8.1</v>
      </c>
      <c r="D27" s="67">
        <f>C27/6</f>
        <v>1.3499999999999999</v>
      </c>
      <c r="E27" s="67">
        <f>+D27-(D27*5%)</f>
        <v>1.2825</v>
      </c>
      <c r="F27" s="70">
        <f>C27*1.16</f>
        <v>9.395999999999999</v>
      </c>
      <c r="G27" s="30" t="s">
        <v>25</v>
      </c>
      <c r="H27" s="80">
        <v>8.1</v>
      </c>
      <c r="I27" s="78">
        <f>H27/6</f>
        <v>1.3499999999999999</v>
      </c>
      <c r="J27" s="78">
        <f>+I27-(I27*5%)</f>
        <v>1.2825</v>
      </c>
      <c r="K27" s="81">
        <f>H27*1.16</f>
        <v>9.395999999999999</v>
      </c>
      <c r="L27" s="7"/>
      <c r="M27" s="7"/>
      <c r="N27" s="7"/>
      <c r="O27" s="7"/>
      <c r="P27" s="7"/>
      <c r="Q27" s="7"/>
      <c r="R27" s="7"/>
    </row>
    <row r="28" spans="2:18" x14ac:dyDescent="0.25">
      <c r="B28" s="30" t="s">
        <v>26</v>
      </c>
      <c r="C28" s="69">
        <f>C27</f>
        <v>8.1</v>
      </c>
      <c r="D28" s="67">
        <f t="shared" ref="D28:D41" si="10">C28/6</f>
        <v>1.3499999999999999</v>
      </c>
      <c r="E28" s="67">
        <f>+D28-(D28*5%)</f>
        <v>1.2825</v>
      </c>
      <c r="F28" s="70">
        <f t="shared" ref="F28:F85" si="11">C28*1.16</f>
        <v>9.395999999999999</v>
      </c>
      <c r="G28" s="30" t="s">
        <v>26</v>
      </c>
      <c r="H28" s="80">
        <f>H27</f>
        <v>8.1</v>
      </c>
      <c r="I28" s="78">
        <f t="shared" ref="I28:I41" si="12">H28/6</f>
        <v>1.3499999999999999</v>
      </c>
      <c r="J28" s="78">
        <f>+I28-(I28*5%)</f>
        <v>1.2825</v>
      </c>
      <c r="K28" s="81">
        <f t="shared" ref="K28:K61" si="13">H28*1.16</f>
        <v>9.395999999999999</v>
      </c>
      <c r="L28" s="7"/>
      <c r="M28" s="7"/>
      <c r="N28" s="7"/>
      <c r="O28" s="7"/>
      <c r="P28" s="7"/>
      <c r="Q28" s="7"/>
      <c r="R28" s="7"/>
    </row>
    <row r="29" spans="2:18" x14ac:dyDescent="0.25">
      <c r="B29" s="30" t="s">
        <v>27</v>
      </c>
      <c r="C29" s="69">
        <f>C28</f>
        <v>8.1</v>
      </c>
      <c r="D29" s="67">
        <f t="shared" si="10"/>
        <v>1.3499999999999999</v>
      </c>
      <c r="E29" s="67">
        <f t="shared" ref="E29:E32" si="14">+D29-(D29*5%)</f>
        <v>1.2825</v>
      </c>
      <c r="F29" s="70">
        <f t="shared" si="11"/>
        <v>9.395999999999999</v>
      </c>
      <c r="G29" s="30" t="s">
        <v>27</v>
      </c>
      <c r="H29" s="80">
        <f>H28</f>
        <v>8.1</v>
      </c>
      <c r="I29" s="78">
        <f t="shared" si="12"/>
        <v>1.3499999999999999</v>
      </c>
      <c r="J29" s="78">
        <f t="shared" ref="J29:J32" si="15">+I29-(I29*5%)</f>
        <v>1.2825</v>
      </c>
      <c r="K29" s="81">
        <f t="shared" si="13"/>
        <v>9.395999999999999</v>
      </c>
      <c r="L29" s="7"/>
      <c r="M29" s="7"/>
      <c r="N29" s="7"/>
      <c r="O29" s="7"/>
      <c r="P29" s="7"/>
      <c r="Q29" s="7"/>
      <c r="R29" s="7"/>
    </row>
    <row r="30" spans="2:18" ht="15" customHeight="1" x14ac:dyDescent="0.25">
      <c r="B30" s="30" t="s">
        <v>93</v>
      </c>
      <c r="C30" s="69">
        <f>C29</f>
        <v>8.1</v>
      </c>
      <c r="D30" s="67">
        <f t="shared" si="10"/>
        <v>1.3499999999999999</v>
      </c>
      <c r="E30" s="67">
        <f t="shared" si="14"/>
        <v>1.2825</v>
      </c>
      <c r="F30" s="70">
        <f t="shared" si="11"/>
        <v>9.395999999999999</v>
      </c>
      <c r="G30" s="30" t="s">
        <v>93</v>
      </c>
      <c r="H30" s="80">
        <f>H29</f>
        <v>8.1</v>
      </c>
      <c r="I30" s="78">
        <f t="shared" si="12"/>
        <v>1.3499999999999999</v>
      </c>
      <c r="J30" s="78">
        <f t="shared" si="15"/>
        <v>1.2825</v>
      </c>
      <c r="K30" s="81">
        <f t="shared" si="13"/>
        <v>9.395999999999999</v>
      </c>
      <c r="L30" s="7"/>
      <c r="M30" s="7"/>
      <c r="N30" s="7"/>
      <c r="O30" s="7"/>
      <c r="P30" s="7"/>
      <c r="Q30" s="7"/>
      <c r="R30" s="7"/>
    </row>
    <row r="31" spans="2:18" x14ac:dyDescent="0.25">
      <c r="B31" s="30" t="s">
        <v>28</v>
      </c>
      <c r="C31" s="69">
        <f>C30</f>
        <v>8.1</v>
      </c>
      <c r="D31" s="67">
        <f t="shared" si="10"/>
        <v>1.3499999999999999</v>
      </c>
      <c r="E31" s="67">
        <f t="shared" si="14"/>
        <v>1.2825</v>
      </c>
      <c r="F31" s="70">
        <f t="shared" si="11"/>
        <v>9.395999999999999</v>
      </c>
      <c r="G31" s="30" t="s">
        <v>28</v>
      </c>
      <c r="H31" s="80">
        <f>H30</f>
        <v>8.1</v>
      </c>
      <c r="I31" s="78">
        <f t="shared" si="12"/>
        <v>1.3499999999999999</v>
      </c>
      <c r="J31" s="78">
        <f t="shared" si="15"/>
        <v>1.2825</v>
      </c>
      <c r="K31" s="81">
        <f t="shared" si="13"/>
        <v>9.395999999999999</v>
      </c>
      <c r="L31" s="7"/>
      <c r="M31" s="7"/>
      <c r="N31" s="7"/>
      <c r="O31" s="7"/>
      <c r="P31" s="7"/>
      <c r="Q31" s="7"/>
      <c r="R31" s="7"/>
    </row>
    <row r="32" spans="2:18" x14ac:dyDescent="0.25">
      <c r="B32" s="30" t="s">
        <v>29</v>
      </c>
      <c r="C32" s="69">
        <f>C31</f>
        <v>8.1</v>
      </c>
      <c r="D32" s="67">
        <f t="shared" si="10"/>
        <v>1.3499999999999999</v>
      </c>
      <c r="E32" s="67">
        <f t="shared" si="14"/>
        <v>1.2825</v>
      </c>
      <c r="F32" s="70">
        <f t="shared" si="11"/>
        <v>9.395999999999999</v>
      </c>
      <c r="G32" s="30" t="s">
        <v>29</v>
      </c>
      <c r="H32" s="80">
        <f>H31</f>
        <v>8.1</v>
      </c>
      <c r="I32" s="78">
        <f t="shared" si="12"/>
        <v>1.3499999999999999</v>
      </c>
      <c r="J32" s="78">
        <f t="shared" si="15"/>
        <v>1.2825</v>
      </c>
      <c r="K32" s="81">
        <f t="shared" si="13"/>
        <v>9.395999999999999</v>
      </c>
      <c r="L32" s="7"/>
      <c r="M32" s="7"/>
      <c r="N32" s="7"/>
      <c r="O32" s="7"/>
      <c r="P32" s="7"/>
      <c r="Q32" s="7"/>
      <c r="R32" s="7"/>
    </row>
    <row r="33" spans="2:18" x14ac:dyDescent="0.25">
      <c r="B33" s="31" t="s">
        <v>30</v>
      </c>
      <c r="C33" s="69">
        <v>6.59</v>
      </c>
      <c r="D33" s="67">
        <f t="shared" si="10"/>
        <v>1.0983333333333334</v>
      </c>
      <c r="E33" s="67">
        <f>+D33-(D33*23%)</f>
        <v>0.84571666666666667</v>
      </c>
      <c r="F33" s="70">
        <f t="shared" si="11"/>
        <v>7.6443999999999992</v>
      </c>
      <c r="G33" s="31" t="s">
        <v>30</v>
      </c>
      <c r="H33" s="80">
        <v>6.59</v>
      </c>
      <c r="I33" s="78">
        <f t="shared" si="12"/>
        <v>1.0983333333333334</v>
      </c>
      <c r="J33" s="78">
        <f>+I33-(I33*23%)</f>
        <v>0.84571666666666667</v>
      </c>
      <c r="K33" s="81">
        <f t="shared" si="13"/>
        <v>7.6443999999999992</v>
      </c>
      <c r="L33" s="7"/>
      <c r="M33" s="7"/>
      <c r="N33" s="7"/>
      <c r="O33" s="7"/>
      <c r="P33" s="7"/>
      <c r="Q33" s="7"/>
      <c r="R33" s="7"/>
    </row>
    <row r="34" spans="2:18" x14ac:dyDescent="0.25">
      <c r="B34" s="31" t="s">
        <v>31</v>
      </c>
      <c r="C34" s="69">
        <f t="shared" ref="C34:C41" si="16">C33</f>
        <v>6.59</v>
      </c>
      <c r="D34" s="67">
        <f t="shared" si="10"/>
        <v>1.0983333333333334</v>
      </c>
      <c r="E34" s="67">
        <f t="shared" ref="E34:E41" si="17">+D34-(D34*23%)</f>
        <v>0.84571666666666667</v>
      </c>
      <c r="F34" s="70">
        <f t="shared" si="11"/>
        <v>7.6443999999999992</v>
      </c>
      <c r="G34" s="31" t="s">
        <v>31</v>
      </c>
      <c r="H34" s="80">
        <f t="shared" ref="H34:H41" si="18">H33</f>
        <v>6.59</v>
      </c>
      <c r="I34" s="78">
        <f t="shared" si="12"/>
        <v>1.0983333333333334</v>
      </c>
      <c r="J34" s="78">
        <f t="shared" ref="J34:J41" si="19">+I34-(I34*23%)</f>
        <v>0.84571666666666667</v>
      </c>
      <c r="K34" s="81">
        <f t="shared" si="13"/>
        <v>7.6443999999999992</v>
      </c>
      <c r="L34" s="7"/>
      <c r="M34" s="7"/>
      <c r="N34" s="7"/>
      <c r="O34" s="7"/>
      <c r="P34" s="7"/>
      <c r="Q34" s="7"/>
      <c r="R34" s="7"/>
    </row>
    <row r="35" spans="2:18" x14ac:dyDescent="0.25">
      <c r="B35" s="31" t="s">
        <v>32</v>
      </c>
      <c r="C35" s="69">
        <f t="shared" si="16"/>
        <v>6.59</v>
      </c>
      <c r="D35" s="67">
        <f t="shared" si="10"/>
        <v>1.0983333333333334</v>
      </c>
      <c r="E35" s="67">
        <f t="shared" si="17"/>
        <v>0.84571666666666667</v>
      </c>
      <c r="F35" s="70">
        <f t="shared" si="11"/>
        <v>7.6443999999999992</v>
      </c>
      <c r="G35" s="31" t="s">
        <v>32</v>
      </c>
      <c r="H35" s="80">
        <f t="shared" si="18"/>
        <v>6.59</v>
      </c>
      <c r="I35" s="78">
        <f t="shared" si="12"/>
        <v>1.0983333333333334</v>
      </c>
      <c r="J35" s="78">
        <f t="shared" si="19"/>
        <v>0.84571666666666667</v>
      </c>
      <c r="K35" s="81">
        <f t="shared" si="13"/>
        <v>7.6443999999999992</v>
      </c>
      <c r="L35" s="7"/>
      <c r="M35" s="7"/>
      <c r="N35" s="7"/>
      <c r="O35" s="7"/>
      <c r="P35" s="7"/>
      <c r="Q35" s="7"/>
      <c r="R35" s="7"/>
    </row>
    <row r="36" spans="2:18" x14ac:dyDescent="0.25">
      <c r="B36" s="31" t="s">
        <v>33</v>
      </c>
      <c r="C36" s="69">
        <f t="shared" si="16"/>
        <v>6.59</v>
      </c>
      <c r="D36" s="67">
        <f t="shared" si="10"/>
        <v>1.0983333333333334</v>
      </c>
      <c r="E36" s="67">
        <f t="shared" si="17"/>
        <v>0.84571666666666667</v>
      </c>
      <c r="F36" s="70">
        <f t="shared" si="11"/>
        <v>7.6443999999999992</v>
      </c>
      <c r="G36" s="31" t="s">
        <v>33</v>
      </c>
      <c r="H36" s="80">
        <f t="shared" si="18"/>
        <v>6.59</v>
      </c>
      <c r="I36" s="78">
        <f t="shared" si="12"/>
        <v>1.0983333333333334</v>
      </c>
      <c r="J36" s="78">
        <f t="shared" si="19"/>
        <v>0.84571666666666667</v>
      </c>
      <c r="K36" s="81">
        <f t="shared" si="13"/>
        <v>7.6443999999999992</v>
      </c>
      <c r="L36" s="7"/>
      <c r="M36" s="7"/>
      <c r="N36" s="7"/>
      <c r="O36" s="7"/>
      <c r="P36" s="7"/>
      <c r="Q36" s="7"/>
      <c r="R36" s="7"/>
    </row>
    <row r="37" spans="2:18" ht="15" customHeight="1" x14ac:dyDescent="0.25">
      <c r="B37" s="31" t="s">
        <v>104</v>
      </c>
      <c r="C37" s="69">
        <f t="shared" si="16"/>
        <v>6.59</v>
      </c>
      <c r="D37" s="67">
        <f t="shared" si="10"/>
        <v>1.0983333333333334</v>
      </c>
      <c r="E37" s="67">
        <f t="shared" si="17"/>
        <v>0.84571666666666667</v>
      </c>
      <c r="F37" s="70">
        <f t="shared" si="11"/>
        <v>7.6443999999999992</v>
      </c>
      <c r="G37" s="31" t="s">
        <v>104</v>
      </c>
      <c r="H37" s="80">
        <f t="shared" si="18"/>
        <v>6.59</v>
      </c>
      <c r="I37" s="78">
        <f t="shared" si="12"/>
        <v>1.0983333333333334</v>
      </c>
      <c r="J37" s="78">
        <f t="shared" si="19"/>
        <v>0.84571666666666667</v>
      </c>
      <c r="K37" s="81">
        <f t="shared" si="13"/>
        <v>7.6443999999999992</v>
      </c>
      <c r="L37" s="7"/>
      <c r="M37" s="7"/>
      <c r="N37" s="7"/>
      <c r="O37" s="7"/>
      <c r="P37" s="7"/>
      <c r="Q37" s="7"/>
      <c r="R37" s="7"/>
    </row>
    <row r="38" spans="2:18" x14ac:dyDescent="0.25">
      <c r="B38" s="31" t="s">
        <v>34</v>
      </c>
      <c r="C38" s="69">
        <f t="shared" si="16"/>
        <v>6.59</v>
      </c>
      <c r="D38" s="67">
        <f t="shared" si="10"/>
        <v>1.0983333333333334</v>
      </c>
      <c r="E38" s="67">
        <f t="shared" si="17"/>
        <v>0.84571666666666667</v>
      </c>
      <c r="F38" s="70">
        <f t="shared" si="11"/>
        <v>7.6443999999999992</v>
      </c>
      <c r="G38" s="31" t="s">
        <v>34</v>
      </c>
      <c r="H38" s="80">
        <f t="shared" si="18"/>
        <v>6.59</v>
      </c>
      <c r="I38" s="78">
        <f t="shared" si="12"/>
        <v>1.0983333333333334</v>
      </c>
      <c r="J38" s="78">
        <f t="shared" si="19"/>
        <v>0.84571666666666667</v>
      </c>
      <c r="K38" s="81">
        <f t="shared" si="13"/>
        <v>7.6443999999999992</v>
      </c>
      <c r="L38" s="7"/>
      <c r="M38" s="7"/>
      <c r="N38" s="7"/>
      <c r="O38" s="7"/>
      <c r="P38" s="7"/>
      <c r="Q38" s="7"/>
      <c r="R38" s="7"/>
    </row>
    <row r="39" spans="2:18" x14ac:dyDescent="0.25">
      <c r="B39" s="31" t="s">
        <v>105</v>
      </c>
      <c r="C39" s="69">
        <f t="shared" si="16"/>
        <v>6.59</v>
      </c>
      <c r="D39" s="67">
        <f t="shared" si="10"/>
        <v>1.0983333333333334</v>
      </c>
      <c r="E39" s="67">
        <f t="shared" si="17"/>
        <v>0.84571666666666667</v>
      </c>
      <c r="F39" s="70">
        <f t="shared" si="11"/>
        <v>7.6443999999999992</v>
      </c>
      <c r="G39" s="31" t="s">
        <v>105</v>
      </c>
      <c r="H39" s="80">
        <f t="shared" si="18"/>
        <v>6.59</v>
      </c>
      <c r="I39" s="78">
        <f t="shared" si="12"/>
        <v>1.0983333333333334</v>
      </c>
      <c r="J39" s="78">
        <f t="shared" si="19"/>
        <v>0.84571666666666667</v>
      </c>
      <c r="K39" s="81">
        <f t="shared" si="13"/>
        <v>7.6443999999999992</v>
      </c>
      <c r="L39" s="7"/>
      <c r="M39" s="7"/>
      <c r="N39" s="7"/>
      <c r="O39" s="7"/>
      <c r="P39" s="7"/>
      <c r="Q39" s="7"/>
      <c r="R39" s="7"/>
    </row>
    <row r="40" spans="2:18" x14ac:dyDescent="0.25">
      <c r="B40" s="31" t="s">
        <v>35</v>
      </c>
      <c r="C40" s="69">
        <f t="shared" si="16"/>
        <v>6.59</v>
      </c>
      <c r="D40" s="67">
        <f t="shared" si="10"/>
        <v>1.0983333333333334</v>
      </c>
      <c r="E40" s="67">
        <f t="shared" si="17"/>
        <v>0.84571666666666667</v>
      </c>
      <c r="F40" s="70">
        <f t="shared" si="11"/>
        <v>7.6443999999999992</v>
      </c>
      <c r="G40" s="31" t="s">
        <v>35</v>
      </c>
      <c r="H40" s="80">
        <f t="shared" si="18"/>
        <v>6.59</v>
      </c>
      <c r="I40" s="78">
        <f t="shared" si="12"/>
        <v>1.0983333333333334</v>
      </c>
      <c r="J40" s="78">
        <f t="shared" si="19"/>
        <v>0.84571666666666667</v>
      </c>
      <c r="K40" s="81">
        <f t="shared" si="13"/>
        <v>7.6443999999999992</v>
      </c>
      <c r="L40" s="7"/>
      <c r="M40" s="7"/>
      <c r="N40" s="7"/>
      <c r="O40" s="7"/>
      <c r="P40" s="7"/>
      <c r="Q40" s="7"/>
      <c r="R40" s="7"/>
    </row>
    <row r="41" spans="2:18" ht="15" customHeight="1" x14ac:dyDescent="0.25">
      <c r="B41" s="31" t="s">
        <v>68</v>
      </c>
      <c r="C41" s="69">
        <f t="shared" si="16"/>
        <v>6.59</v>
      </c>
      <c r="D41" s="67">
        <f t="shared" si="10"/>
        <v>1.0983333333333334</v>
      </c>
      <c r="E41" s="67">
        <f t="shared" si="17"/>
        <v>0.84571666666666667</v>
      </c>
      <c r="F41" s="70">
        <f t="shared" si="11"/>
        <v>7.6443999999999992</v>
      </c>
      <c r="G41" s="31" t="s">
        <v>68</v>
      </c>
      <c r="H41" s="80">
        <f t="shared" si="18"/>
        <v>6.59</v>
      </c>
      <c r="I41" s="78">
        <f t="shared" si="12"/>
        <v>1.0983333333333334</v>
      </c>
      <c r="J41" s="78">
        <f t="shared" si="19"/>
        <v>0.84571666666666667</v>
      </c>
      <c r="K41" s="81">
        <f t="shared" si="13"/>
        <v>7.6443999999999992</v>
      </c>
      <c r="L41" s="7"/>
      <c r="M41" s="7"/>
      <c r="N41" s="7"/>
      <c r="O41" s="7"/>
      <c r="P41" s="7"/>
      <c r="Q41" s="7"/>
      <c r="R41" s="7"/>
    </row>
    <row r="42" spans="2:18" x14ac:dyDescent="0.25">
      <c r="C42" s="71"/>
      <c r="D42" s="68"/>
      <c r="E42" s="68"/>
      <c r="F42" s="70">
        <f t="shared" si="11"/>
        <v>0</v>
      </c>
      <c r="G42" s="1"/>
      <c r="H42" s="82"/>
      <c r="I42" s="79"/>
      <c r="J42" s="79"/>
      <c r="K42" s="81">
        <f t="shared" si="13"/>
        <v>0</v>
      </c>
      <c r="L42" s="7"/>
      <c r="M42" s="7"/>
      <c r="N42" s="7"/>
      <c r="O42" s="7"/>
      <c r="P42" s="7"/>
      <c r="Q42" s="7"/>
      <c r="R42" s="7"/>
    </row>
    <row r="43" spans="2:18" x14ac:dyDescent="0.25">
      <c r="B43" s="24" t="s">
        <v>4</v>
      </c>
      <c r="C43" s="66"/>
      <c r="D43" s="67"/>
      <c r="E43" s="67"/>
      <c r="F43" s="70">
        <f t="shared" si="11"/>
        <v>0</v>
      </c>
      <c r="G43" s="24" t="s">
        <v>4</v>
      </c>
      <c r="H43" s="77"/>
      <c r="I43" s="78"/>
      <c r="J43" s="78"/>
      <c r="K43" s="81">
        <f t="shared" si="13"/>
        <v>0</v>
      </c>
      <c r="L43" s="7"/>
      <c r="M43" s="7"/>
      <c r="N43" s="7"/>
      <c r="O43" s="7"/>
      <c r="P43" s="7"/>
      <c r="Q43" s="7"/>
      <c r="R43" s="7"/>
    </row>
    <row r="44" spans="2:18" x14ac:dyDescent="0.25">
      <c r="B44" s="25" t="s">
        <v>36</v>
      </c>
      <c r="C44" s="66">
        <v>10.07</v>
      </c>
      <c r="D44" s="67">
        <f>C44/24</f>
        <v>0.41958333333333336</v>
      </c>
      <c r="E44" s="67">
        <f>D44</f>
        <v>0.41958333333333336</v>
      </c>
      <c r="F44" s="70">
        <f t="shared" si="11"/>
        <v>11.681199999999999</v>
      </c>
      <c r="G44" s="25" t="s">
        <v>36</v>
      </c>
      <c r="H44" s="77">
        <v>10.07</v>
      </c>
      <c r="I44" s="78">
        <f>H44/24</f>
        <v>0.41958333333333336</v>
      </c>
      <c r="J44" s="78">
        <f>I44</f>
        <v>0.41958333333333336</v>
      </c>
      <c r="K44" s="81">
        <f t="shared" si="13"/>
        <v>11.681199999999999</v>
      </c>
      <c r="L44" s="7"/>
      <c r="M44" s="7"/>
      <c r="N44" s="7"/>
      <c r="O44" s="7"/>
      <c r="P44" s="7"/>
      <c r="Q44" s="7"/>
      <c r="R44" s="7"/>
    </row>
    <row r="45" spans="2:18" x14ac:dyDescent="0.25">
      <c r="B45" s="25" t="s">
        <v>37</v>
      </c>
      <c r="C45" s="66">
        <f>C44</f>
        <v>10.07</v>
      </c>
      <c r="D45" s="67">
        <f t="shared" ref="D45:D51" si="20">C45/24</f>
        <v>0.41958333333333336</v>
      </c>
      <c r="E45" s="67">
        <f t="shared" ref="E45:E85" si="21">D45</f>
        <v>0.41958333333333336</v>
      </c>
      <c r="F45" s="70">
        <f t="shared" si="11"/>
        <v>11.681199999999999</v>
      </c>
      <c r="G45" s="25" t="s">
        <v>37</v>
      </c>
      <c r="H45" s="77">
        <f>H44</f>
        <v>10.07</v>
      </c>
      <c r="I45" s="78">
        <f t="shared" ref="I45:I51" si="22">H45/24</f>
        <v>0.41958333333333336</v>
      </c>
      <c r="J45" s="78">
        <f t="shared" ref="J45:J85" si="23">I45</f>
        <v>0.41958333333333336</v>
      </c>
      <c r="K45" s="81">
        <f t="shared" si="13"/>
        <v>11.681199999999999</v>
      </c>
      <c r="L45" s="7"/>
      <c r="M45" s="7"/>
      <c r="N45" s="7"/>
      <c r="O45" s="7"/>
      <c r="P45" s="7"/>
      <c r="Q45" s="7"/>
      <c r="R45" s="7"/>
    </row>
    <row r="46" spans="2:18" x14ac:dyDescent="0.25">
      <c r="B46" s="25" t="s">
        <v>38</v>
      </c>
      <c r="C46" s="66">
        <f>C45</f>
        <v>10.07</v>
      </c>
      <c r="D46" s="67">
        <f t="shared" si="20"/>
        <v>0.41958333333333336</v>
      </c>
      <c r="E46" s="67">
        <f t="shared" si="21"/>
        <v>0.41958333333333336</v>
      </c>
      <c r="F46" s="70">
        <f t="shared" si="11"/>
        <v>11.681199999999999</v>
      </c>
      <c r="G46" s="25" t="s">
        <v>38</v>
      </c>
      <c r="H46" s="77">
        <f>H45</f>
        <v>10.07</v>
      </c>
      <c r="I46" s="78">
        <f t="shared" si="22"/>
        <v>0.41958333333333336</v>
      </c>
      <c r="J46" s="78">
        <f t="shared" si="23"/>
        <v>0.41958333333333336</v>
      </c>
      <c r="K46" s="81">
        <f t="shared" si="13"/>
        <v>11.681199999999999</v>
      </c>
      <c r="L46" s="7"/>
      <c r="M46" s="7"/>
      <c r="N46" s="7"/>
      <c r="O46" s="7"/>
      <c r="P46" s="7"/>
      <c r="Q46" s="7"/>
      <c r="R46" s="7"/>
    </row>
    <row r="47" spans="2:18" x14ac:dyDescent="0.25">
      <c r="B47" s="25" t="s">
        <v>39</v>
      </c>
      <c r="C47" s="66">
        <f>C46</f>
        <v>10.07</v>
      </c>
      <c r="D47" s="67">
        <f t="shared" si="20"/>
        <v>0.41958333333333336</v>
      </c>
      <c r="E47" s="67">
        <f t="shared" si="21"/>
        <v>0.41958333333333336</v>
      </c>
      <c r="F47" s="70">
        <f t="shared" si="11"/>
        <v>11.681199999999999</v>
      </c>
      <c r="G47" s="25" t="s">
        <v>39</v>
      </c>
      <c r="H47" s="77">
        <f>H46</f>
        <v>10.07</v>
      </c>
      <c r="I47" s="78">
        <f t="shared" si="22"/>
        <v>0.41958333333333336</v>
      </c>
      <c r="J47" s="78">
        <f t="shared" si="23"/>
        <v>0.41958333333333336</v>
      </c>
      <c r="K47" s="81">
        <f t="shared" si="13"/>
        <v>11.681199999999999</v>
      </c>
      <c r="L47" s="7"/>
      <c r="M47" s="7"/>
      <c r="N47" s="7"/>
      <c r="O47" s="7"/>
      <c r="P47" s="7"/>
      <c r="Q47" s="7"/>
      <c r="R47" s="7"/>
    </row>
    <row r="48" spans="2:18" x14ac:dyDescent="0.25">
      <c r="B48" s="25" t="s">
        <v>40</v>
      </c>
      <c r="C48" s="66">
        <f>C47</f>
        <v>10.07</v>
      </c>
      <c r="D48" s="67">
        <f t="shared" si="20"/>
        <v>0.41958333333333336</v>
      </c>
      <c r="E48" s="67">
        <f t="shared" si="21"/>
        <v>0.41958333333333336</v>
      </c>
      <c r="F48" s="70">
        <f t="shared" si="11"/>
        <v>11.681199999999999</v>
      </c>
      <c r="G48" s="25" t="s">
        <v>40</v>
      </c>
      <c r="H48" s="77">
        <f>H47</f>
        <v>10.07</v>
      </c>
      <c r="I48" s="78">
        <f t="shared" si="22"/>
        <v>0.41958333333333336</v>
      </c>
      <c r="J48" s="78">
        <f t="shared" si="23"/>
        <v>0.41958333333333336</v>
      </c>
      <c r="K48" s="81">
        <f t="shared" si="13"/>
        <v>11.681199999999999</v>
      </c>
      <c r="L48" s="7"/>
      <c r="M48" s="7"/>
      <c r="N48" s="7"/>
      <c r="O48" s="7"/>
      <c r="P48" s="7"/>
      <c r="Q48" s="7"/>
      <c r="R48" s="7"/>
    </row>
    <row r="49" spans="1:18" x14ac:dyDescent="0.25">
      <c r="B49" s="25" t="s">
        <v>10</v>
      </c>
      <c r="C49" s="66">
        <v>12.54</v>
      </c>
      <c r="D49" s="67">
        <f t="shared" si="20"/>
        <v>0.52249999999999996</v>
      </c>
      <c r="E49" s="67">
        <f t="shared" si="21"/>
        <v>0.52249999999999996</v>
      </c>
      <c r="F49" s="70">
        <f t="shared" si="11"/>
        <v>14.546399999999998</v>
      </c>
      <c r="G49" s="25" t="s">
        <v>10</v>
      </c>
      <c r="H49" s="77">
        <v>12.54</v>
      </c>
      <c r="I49" s="78">
        <f t="shared" si="22"/>
        <v>0.52249999999999996</v>
      </c>
      <c r="J49" s="78">
        <f t="shared" si="23"/>
        <v>0.52249999999999996</v>
      </c>
      <c r="K49" s="81">
        <f t="shared" si="13"/>
        <v>14.546399999999998</v>
      </c>
      <c r="L49" s="7"/>
      <c r="M49" s="7"/>
      <c r="N49" s="7"/>
      <c r="O49" s="7"/>
      <c r="P49" s="7"/>
      <c r="Q49" s="7"/>
      <c r="R49" s="7"/>
    </row>
    <row r="50" spans="1:18" x14ac:dyDescent="0.25">
      <c r="B50" s="25" t="s">
        <v>41</v>
      </c>
      <c r="C50" s="66">
        <f>C49</f>
        <v>12.54</v>
      </c>
      <c r="D50" s="67">
        <f t="shared" si="20"/>
        <v>0.52249999999999996</v>
      </c>
      <c r="E50" s="67">
        <f t="shared" si="21"/>
        <v>0.52249999999999996</v>
      </c>
      <c r="F50" s="70">
        <f t="shared" si="11"/>
        <v>14.546399999999998</v>
      </c>
      <c r="G50" s="25" t="s">
        <v>41</v>
      </c>
      <c r="H50" s="77">
        <f>H49</f>
        <v>12.54</v>
      </c>
      <c r="I50" s="78">
        <f t="shared" si="22"/>
        <v>0.52249999999999996</v>
      </c>
      <c r="J50" s="78">
        <f t="shared" si="23"/>
        <v>0.52249999999999996</v>
      </c>
      <c r="K50" s="81">
        <f t="shared" si="13"/>
        <v>14.546399999999998</v>
      </c>
      <c r="L50" s="7"/>
      <c r="M50" s="7"/>
      <c r="N50" s="7"/>
      <c r="O50" s="7"/>
      <c r="P50" s="7"/>
      <c r="Q50" s="7"/>
      <c r="R50" s="7"/>
    </row>
    <row r="51" spans="1:18" x14ac:dyDescent="0.25">
      <c r="B51" s="25" t="s">
        <v>42</v>
      </c>
      <c r="C51" s="66">
        <f>C50</f>
        <v>12.54</v>
      </c>
      <c r="D51" s="67">
        <f t="shared" si="20"/>
        <v>0.52249999999999996</v>
      </c>
      <c r="E51" s="67">
        <f t="shared" si="21"/>
        <v>0.52249999999999996</v>
      </c>
      <c r="F51" s="70">
        <f t="shared" si="11"/>
        <v>14.546399999999998</v>
      </c>
      <c r="G51" s="25" t="s">
        <v>42</v>
      </c>
      <c r="H51" s="77">
        <f>H50</f>
        <v>12.54</v>
      </c>
      <c r="I51" s="78">
        <f t="shared" si="22"/>
        <v>0.52249999999999996</v>
      </c>
      <c r="J51" s="78">
        <f t="shared" si="23"/>
        <v>0.52249999999999996</v>
      </c>
      <c r="K51" s="81">
        <f t="shared" si="13"/>
        <v>14.546399999999998</v>
      </c>
      <c r="L51" s="7"/>
      <c r="M51" s="7"/>
      <c r="N51" s="7"/>
      <c r="O51" s="7"/>
      <c r="P51" s="7"/>
      <c r="Q51" s="7"/>
      <c r="R51" s="7"/>
    </row>
    <row r="52" spans="1:18" x14ac:dyDescent="0.25">
      <c r="B52" s="24" t="s">
        <v>3</v>
      </c>
      <c r="C52" s="66">
        <f t="shared" ref="C52:C78" si="24">D52*24</f>
        <v>0</v>
      </c>
      <c r="D52" s="67"/>
      <c r="E52" s="67">
        <f t="shared" si="21"/>
        <v>0</v>
      </c>
      <c r="F52" s="70">
        <f t="shared" si="11"/>
        <v>0</v>
      </c>
      <c r="G52" s="24" t="s">
        <v>3</v>
      </c>
      <c r="H52" s="77">
        <f t="shared" ref="H52" si="25">I52*24</f>
        <v>0</v>
      </c>
      <c r="I52" s="78"/>
      <c r="J52" s="78">
        <f t="shared" si="23"/>
        <v>0</v>
      </c>
      <c r="K52" s="81">
        <f t="shared" si="13"/>
        <v>0</v>
      </c>
      <c r="L52" s="7"/>
      <c r="M52" s="7"/>
      <c r="N52" s="7"/>
      <c r="O52" s="7"/>
      <c r="P52" s="7"/>
      <c r="Q52" s="7"/>
      <c r="R52" s="7"/>
    </row>
    <row r="53" spans="1:18" x14ac:dyDescent="0.25">
      <c r="B53" s="25" t="s">
        <v>44</v>
      </c>
      <c r="C53" s="66">
        <v>8</v>
      </c>
      <c r="D53" s="67">
        <f>C53/12</f>
        <v>0.66666666666666663</v>
      </c>
      <c r="E53" s="67">
        <f t="shared" si="21"/>
        <v>0.66666666666666663</v>
      </c>
      <c r="F53" s="70">
        <f t="shared" si="11"/>
        <v>9.2799999999999994</v>
      </c>
      <c r="G53" s="25" t="s">
        <v>44</v>
      </c>
      <c r="H53" s="77">
        <v>8</v>
      </c>
      <c r="I53" s="78">
        <f>H53/12</f>
        <v>0.66666666666666663</v>
      </c>
      <c r="J53" s="78">
        <f t="shared" si="23"/>
        <v>0.66666666666666663</v>
      </c>
      <c r="K53" s="81">
        <f t="shared" si="13"/>
        <v>9.2799999999999994</v>
      </c>
      <c r="L53" s="7"/>
      <c r="M53" s="7"/>
      <c r="N53" s="7"/>
      <c r="O53" s="7"/>
      <c r="P53" s="7"/>
      <c r="Q53" s="7"/>
      <c r="R53" s="7"/>
    </row>
    <row r="54" spans="1:18" x14ac:dyDescent="0.25">
      <c r="B54" s="25" t="s">
        <v>43</v>
      </c>
      <c r="C54" s="66">
        <f>C53</f>
        <v>8</v>
      </c>
      <c r="D54" s="67">
        <f>C54/12</f>
        <v>0.66666666666666663</v>
      </c>
      <c r="E54" s="67">
        <f t="shared" si="21"/>
        <v>0.66666666666666663</v>
      </c>
      <c r="F54" s="70">
        <f t="shared" si="11"/>
        <v>9.2799999999999994</v>
      </c>
      <c r="G54" s="25" t="s">
        <v>43</v>
      </c>
      <c r="H54" s="77">
        <f>H53</f>
        <v>8</v>
      </c>
      <c r="I54" s="78">
        <f>H54/12</f>
        <v>0.66666666666666663</v>
      </c>
      <c r="J54" s="78">
        <f t="shared" si="23"/>
        <v>0.66666666666666663</v>
      </c>
      <c r="K54" s="81">
        <f t="shared" si="13"/>
        <v>9.2799999999999994</v>
      </c>
      <c r="L54" s="7"/>
      <c r="M54" s="7"/>
      <c r="N54" s="7"/>
      <c r="O54" s="7"/>
      <c r="P54" s="7"/>
      <c r="Q54" s="7"/>
      <c r="R54" s="7"/>
    </row>
    <row r="55" spans="1:18" s="3" customFormat="1" x14ac:dyDescent="0.25">
      <c r="A55" s="16"/>
      <c r="B55" s="24" t="s">
        <v>8</v>
      </c>
      <c r="C55" s="66" t="s">
        <v>67</v>
      </c>
      <c r="D55" s="67"/>
      <c r="E55" s="67">
        <f t="shared" si="21"/>
        <v>0</v>
      </c>
      <c r="F55" s="70" t="e">
        <f t="shared" si="11"/>
        <v>#VALUE!</v>
      </c>
      <c r="G55" s="24" t="s">
        <v>8</v>
      </c>
      <c r="H55" s="77" t="s">
        <v>67</v>
      </c>
      <c r="I55" s="78"/>
      <c r="J55" s="78">
        <f t="shared" si="23"/>
        <v>0</v>
      </c>
      <c r="K55" s="81" t="e">
        <f t="shared" si="13"/>
        <v>#VALUE!</v>
      </c>
      <c r="L55" s="10"/>
      <c r="M55" s="10"/>
      <c r="N55" s="10"/>
      <c r="O55" s="10"/>
      <c r="P55" s="10"/>
      <c r="Q55" s="10"/>
      <c r="R55" s="10"/>
    </row>
    <row r="56" spans="1:18" s="3" customFormat="1" x14ac:dyDescent="0.25">
      <c r="A56" s="16"/>
      <c r="B56" s="28" t="s">
        <v>103</v>
      </c>
      <c r="C56" s="66">
        <v>10.07</v>
      </c>
      <c r="D56" s="67">
        <f>C56/8</f>
        <v>1.25875</v>
      </c>
      <c r="E56" s="67">
        <f t="shared" si="21"/>
        <v>1.25875</v>
      </c>
      <c r="F56" s="70">
        <f t="shared" si="11"/>
        <v>11.681199999999999</v>
      </c>
      <c r="G56" s="28" t="s">
        <v>103</v>
      </c>
      <c r="H56" s="77">
        <v>10.07</v>
      </c>
      <c r="I56" s="78">
        <f>H56/8</f>
        <v>1.25875</v>
      </c>
      <c r="J56" s="78">
        <f t="shared" si="23"/>
        <v>1.25875</v>
      </c>
      <c r="K56" s="81">
        <f t="shared" si="13"/>
        <v>11.681199999999999</v>
      </c>
      <c r="L56" s="10"/>
      <c r="M56" s="10"/>
      <c r="N56" s="10"/>
      <c r="O56" s="10"/>
      <c r="P56" s="10"/>
      <c r="Q56" s="10"/>
      <c r="R56" s="10"/>
    </row>
    <row r="57" spans="1:18" x14ac:dyDescent="0.25">
      <c r="B57" s="29" t="s">
        <v>45</v>
      </c>
      <c r="C57" s="66">
        <f>C56</f>
        <v>10.07</v>
      </c>
      <c r="D57" s="67">
        <f t="shared" ref="D57:D60" si="26">C57/8</f>
        <v>1.25875</v>
      </c>
      <c r="E57" s="67">
        <f t="shared" si="21"/>
        <v>1.25875</v>
      </c>
      <c r="F57" s="70">
        <f t="shared" si="11"/>
        <v>11.681199999999999</v>
      </c>
      <c r="G57" s="29" t="s">
        <v>45</v>
      </c>
      <c r="H57" s="77">
        <f>H56</f>
        <v>10.07</v>
      </c>
      <c r="I57" s="78">
        <f t="shared" ref="I57:I60" si="27">H57/8</f>
        <v>1.25875</v>
      </c>
      <c r="J57" s="78">
        <f t="shared" si="23"/>
        <v>1.25875</v>
      </c>
      <c r="K57" s="81">
        <f t="shared" si="13"/>
        <v>11.681199999999999</v>
      </c>
      <c r="L57" s="7"/>
      <c r="M57" s="7"/>
      <c r="N57" s="7"/>
      <c r="O57" s="7"/>
      <c r="P57" s="7"/>
      <c r="Q57" s="7"/>
      <c r="R57" s="7"/>
    </row>
    <row r="58" spans="1:18" x14ac:dyDescent="0.25">
      <c r="B58" s="29" t="s">
        <v>46</v>
      </c>
      <c r="C58" s="66">
        <f>C56</f>
        <v>10.07</v>
      </c>
      <c r="D58" s="67">
        <f t="shared" si="26"/>
        <v>1.25875</v>
      </c>
      <c r="E58" s="67">
        <f t="shared" si="21"/>
        <v>1.25875</v>
      </c>
      <c r="F58" s="70">
        <f t="shared" si="11"/>
        <v>11.681199999999999</v>
      </c>
      <c r="G58" s="29" t="s">
        <v>46</v>
      </c>
      <c r="H58" s="77">
        <f>H56</f>
        <v>10.07</v>
      </c>
      <c r="I58" s="78">
        <f t="shared" si="27"/>
        <v>1.25875</v>
      </c>
      <c r="J58" s="78">
        <f t="shared" si="23"/>
        <v>1.25875</v>
      </c>
      <c r="K58" s="81">
        <f t="shared" si="13"/>
        <v>11.681199999999999</v>
      </c>
      <c r="L58" s="7"/>
      <c r="M58" s="7"/>
      <c r="N58" s="7"/>
      <c r="O58" s="7"/>
      <c r="P58" s="7"/>
      <c r="Q58" s="7"/>
      <c r="R58" s="7"/>
    </row>
    <row r="59" spans="1:18" x14ac:dyDescent="0.25">
      <c r="B59" s="29" t="s">
        <v>47</v>
      </c>
      <c r="C59" s="66">
        <f>C56</f>
        <v>10.07</v>
      </c>
      <c r="D59" s="67">
        <f t="shared" si="26"/>
        <v>1.25875</v>
      </c>
      <c r="E59" s="67">
        <f t="shared" si="21"/>
        <v>1.25875</v>
      </c>
      <c r="F59" s="70">
        <f t="shared" si="11"/>
        <v>11.681199999999999</v>
      </c>
      <c r="G59" s="29" t="s">
        <v>47</v>
      </c>
      <c r="H59" s="77">
        <f>H56</f>
        <v>10.07</v>
      </c>
      <c r="I59" s="78">
        <f t="shared" si="27"/>
        <v>1.25875</v>
      </c>
      <c r="J59" s="78">
        <f t="shared" si="23"/>
        <v>1.25875</v>
      </c>
      <c r="K59" s="81">
        <f t="shared" si="13"/>
        <v>11.681199999999999</v>
      </c>
      <c r="L59" s="7"/>
      <c r="M59" s="7"/>
      <c r="N59" s="7"/>
      <c r="O59" s="7"/>
      <c r="P59" s="7"/>
      <c r="Q59" s="7"/>
      <c r="R59" s="7"/>
    </row>
    <row r="60" spans="1:18" x14ac:dyDescent="0.25">
      <c r="B60" s="29" t="s">
        <v>48</v>
      </c>
      <c r="C60" s="66">
        <f>C56</f>
        <v>10.07</v>
      </c>
      <c r="D60" s="67">
        <f t="shared" si="26"/>
        <v>1.25875</v>
      </c>
      <c r="E60" s="67">
        <f t="shared" si="21"/>
        <v>1.25875</v>
      </c>
      <c r="F60" s="70">
        <f t="shared" si="11"/>
        <v>11.681199999999999</v>
      </c>
      <c r="G60" s="29" t="s">
        <v>48</v>
      </c>
      <c r="H60" s="77">
        <f>H56</f>
        <v>10.07</v>
      </c>
      <c r="I60" s="78">
        <f t="shared" si="27"/>
        <v>1.25875</v>
      </c>
      <c r="J60" s="78">
        <f t="shared" si="23"/>
        <v>1.25875</v>
      </c>
      <c r="K60" s="81">
        <f t="shared" si="13"/>
        <v>11.681199999999999</v>
      </c>
      <c r="L60" s="7"/>
      <c r="M60" s="7"/>
      <c r="N60" s="7"/>
      <c r="O60" s="7"/>
      <c r="P60" s="7"/>
      <c r="Q60" s="7"/>
      <c r="R60" s="7"/>
    </row>
    <row r="61" spans="1:18" x14ac:dyDescent="0.25">
      <c r="B61" s="25" t="s">
        <v>94</v>
      </c>
      <c r="C61" s="66">
        <f>C60/24</f>
        <v>0.41958333333333336</v>
      </c>
      <c r="D61" s="67">
        <f>C61</f>
        <v>0.41958333333333336</v>
      </c>
      <c r="E61" s="67">
        <f t="shared" si="21"/>
        <v>0.41958333333333336</v>
      </c>
      <c r="F61" s="70">
        <f t="shared" si="11"/>
        <v>0.48671666666666669</v>
      </c>
      <c r="G61" s="25" t="s">
        <v>94</v>
      </c>
      <c r="H61" s="77">
        <f>H60/24</f>
        <v>0.41958333333333336</v>
      </c>
      <c r="I61" s="78">
        <f>H61</f>
        <v>0.41958333333333336</v>
      </c>
      <c r="J61" s="78">
        <f t="shared" si="23"/>
        <v>0.41958333333333336</v>
      </c>
      <c r="K61" s="81">
        <f t="shared" si="13"/>
        <v>0.48671666666666669</v>
      </c>
      <c r="L61" s="7"/>
      <c r="M61" s="7"/>
      <c r="N61" s="7"/>
      <c r="O61" s="7"/>
      <c r="P61" s="7"/>
      <c r="Q61" s="7"/>
      <c r="R61" s="7"/>
    </row>
    <row r="62" spans="1:18" x14ac:dyDescent="0.25">
      <c r="B62" s="24" t="s">
        <v>5</v>
      </c>
      <c r="C62" s="66" t="s">
        <v>67</v>
      </c>
      <c r="D62" s="67"/>
      <c r="E62" s="67">
        <f t="shared" si="21"/>
        <v>0</v>
      </c>
      <c r="F62" s="70" t="s">
        <v>67</v>
      </c>
      <c r="G62" s="24" t="s">
        <v>5</v>
      </c>
      <c r="H62" s="77" t="s">
        <v>67</v>
      </c>
      <c r="I62" s="78"/>
      <c r="J62" s="78">
        <f t="shared" si="23"/>
        <v>0</v>
      </c>
      <c r="K62" s="81" t="s">
        <v>67</v>
      </c>
      <c r="L62" s="7"/>
      <c r="M62" s="7"/>
      <c r="N62" s="7"/>
      <c r="O62" s="7"/>
      <c r="P62" s="7"/>
      <c r="Q62" s="7"/>
      <c r="R62" s="7"/>
    </row>
    <row r="63" spans="1:18" x14ac:dyDescent="0.25">
      <c r="B63" s="25" t="s">
        <v>49</v>
      </c>
      <c r="C63" s="66">
        <v>10.96</v>
      </c>
      <c r="D63" s="67">
        <f>C63/6</f>
        <v>1.8266666666666669</v>
      </c>
      <c r="E63" s="67">
        <f t="shared" si="21"/>
        <v>1.8266666666666669</v>
      </c>
      <c r="F63" s="70">
        <f t="shared" si="11"/>
        <v>12.7136</v>
      </c>
      <c r="G63" s="25" t="s">
        <v>49</v>
      </c>
      <c r="H63" s="77">
        <v>10.96</v>
      </c>
      <c r="I63" s="78">
        <f>H63/6</f>
        <v>1.8266666666666669</v>
      </c>
      <c r="J63" s="78">
        <f t="shared" si="23"/>
        <v>1.8266666666666669</v>
      </c>
      <c r="K63" s="81">
        <f t="shared" ref="K63:K74" si="28">H63*1.16</f>
        <v>12.7136</v>
      </c>
      <c r="L63" s="7"/>
      <c r="M63" s="7"/>
      <c r="N63" s="7"/>
      <c r="O63" s="7"/>
      <c r="P63" s="7"/>
      <c r="Q63" s="7"/>
      <c r="R63" s="7"/>
    </row>
    <row r="64" spans="1:18" s="32" customFormat="1" x14ac:dyDescent="0.25">
      <c r="A64" s="15"/>
      <c r="B64" s="32" t="s">
        <v>123</v>
      </c>
      <c r="C64" s="66">
        <v>10.96</v>
      </c>
      <c r="D64" s="67">
        <f>C64/6</f>
        <v>1.8266666666666669</v>
      </c>
      <c r="E64" s="67">
        <f t="shared" si="21"/>
        <v>1.8266666666666669</v>
      </c>
      <c r="F64" s="70">
        <f t="shared" si="11"/>
        <v>12.7136</v>
      </c>
      <c r="G64" s="32" t="s">
        <v>123</v>
      </c>
      <c r="H64" s="77">
        <v>10.96</v>
      </c>
      <c r="I64" s="78">
        <f>H64/6</f>
        <v>1.8266666666666669</v>
      </c>
      <c r="J64" s="78">
        <f t="shared" si="23"/>
        <v>1.8266666666666669</v>
      </c>
      <c r="K64" s="81">
        <f t="shared" si="28"/>
        <v>12.7136</v>
      </c>
      <c r="L64" s="7"/>
      <c r="M64" s="7"/>
      <c r="N64" s="7"/>
      <c r="O64" s="7"/>
      <c r="P64" s="7"/>
      <c r="Q64" s="7"/>
      <c r="R64" s="7"/>
    </row>
    <row r="65" spans="2:18" x14ac:dyDescent="0.25">
      <c r="B65" s="25" t="s">
        <v>50</v>
      </c>
      <c r="C65" s="66">
        <f>C63</f>
        <v>10.96</v>
      </c>
      <c r="D65" s="67">
        <f t="shared" ref="D65:D67" si="29">C65/6</f>
        <v>1.8266666666666669</v>
      </c>
      <c r="E65" s="67">
        <f t="shared" si="21"/>
        <v>1.8266666666666669</v>
      </c>
      <c r="F65" s="70">
        <f t="shared" si="11"/>
        <v>12.7136</v>
      </c>
      <c r="G65" s="25" t="s">
        <v>50</v>
      </c>
      <c r="H65" s="77">
        <f>H63</f>
        <v>10.96</v>
      </c>
      <c r="I65" s="78">
        <f t="shared" ref="I65:I67" si="30">H65/6</f>
        <v>1.8266666666666669</v>
      </c>
      <c r="J65" s="78">
        <f t="shared" si="23"/>
        <v>1.8266666666666669</v>
      </c>
      <c r="K65" s="81">
        <f t="shared" si="28"/>
        <v>12.7136</v>
      </c>
      <c r="L65" s="7"/>
      <c r="M65" s="7"/>
      <c r="N65" s="7"/>
      <c r="O65" s="7"/>
      <c r="P65" s="7"/>
      <c r="Q65" s="7"/>
      <c r="R65" s="7"/>
    </row>
    <row r="66" spans="2:18" x14ac:dyDescent="0.25">
      <c r="B66" s="25" t="s">
        <v>51</v>
      </c>
      <c r="C66" s="66">
        <f>C65</f>
        <v>10.96</v>
      </c>
      <c r="D66" s="67">
        <f t="shared" si="29"/>
        <v>1.8266666666666669</v>
      </c>
      <c r="E66" s="67">
        <f t="shared" si="21"/>
        <v>1.8266666666666669</v>
      </c>
      <c r="F66" s="70">
        <f t="shared" si="11"/>
        <v>12.7136</v>
      </c>
      <c r="G66" s="25" t="s">
        <v>51</v>
      </c>
      <c r="H66" s="77">
        <f>H65</f>
        <v>10.96</v>
      </c>
      <c r="I66" s="78">
        <f t="shared" si="30"/>
        <v>1.8266666666666669</v>
      </c>
      <c r="J66" s="78">
        <f t="shared" si="23"/>
        <v>1.8266666666666669</v>
      </c>
      <c r="K66" s="81">
        <f t="shared" si="28"/>
        <v>12.7136</v>
      </c>
      <c r="L66" s="7"/>
      <c r="M66" s="7"/>
      <c r="N66" s="7"/>
      <c r="O66" s="7"/>
      <c r="P66" s="7"/>
      <c r="Q66" s="7"/>
      <c r="R66" s="7"/>
    </row>
    <row r="67" spans="2:18" x14ac:dyDescent="0.25">
      <c r="B67" s="25" t="s">
        <v>96</v>
      </c>
      <c r="C67" s="66">
        <f>C66</f>
        <v>10.96</v>
      </c>
      <c r="D67" s="67">
        <f t="shared" si="29"/>
        <v>1.8266666666666669</v>
      </c>
      <c r="E67" s="67">
        <f t="shared" si="21"/>
        <v>1.8266666666666669</v>
      </c>
      <c r="F67" s="70">
        <f t="shared" si="11"/>
        <v>12.7136</v>
      </c>
      <c r="G67" s="25" t="s">
        <v>96</v>
      </c>
      <c r="H67" s="77">
        <f>H66</f>
        <v>10.96</v>
      </c>
      <c r="I67" s="78">
        <f t="shared" si="30"/>
        <v>1.8266666666666669</v>
      </c>
      <c r="J67" s="78">
        <f t="shared" si="23"/>
        <v>1.8266666666666669</v>
      </c>
      <c r="K67" s="81">
        <f t="shared" si="28"/>
        <v>12.7136</v>
      </c>
      <c r="L67" s="7"/>
      <c r="M67" s="7"/>
      <c r="N67" s="7"/>
      <c r="O67" s="7"/>
      <c r="P67" s="7"/>
      <c r="Q67" s="7"/>
      <c r="R67" s="7"/>
    </row>
    <row r="68" spans="2:18" x14ac:dyDescent="0.25">
      <c r="B68" s="24" t="s">
        <v>6</v>
      </c>
      <c r="C68" s="66">
        <f t="shared" ref="C68" si="31">D68*12</f>
        <v>0</v>
      </c>
      <c r="D68" s="67"/>
      <c r="E68" s="67">
        <f t="shared" si="21"/>
        <v>0</v>
      </c>
      <c r="F68" s="70">
        <f t="shared" si="11"/>
        <v>0</v>
      </c>
      <c r="G68" s="24" t="s">
        <v>6</v>
      </c>
      <c r="H68" s="77">
        <f t="shared" ref="H68" si="32">I68*12</f>
        <v>0</v>
      </c>
      <c r="I68" s="78"/>
      <c r="J68" s="78">
        <f t="shared" si="23"/>
        <v>0</v>
      </c>
      <c r="K68" s="81">
        <f t="shared" si="28"/>
        <v>0</v>
      </c>
      <c r="L68" s="7"/>
      <c r="M68" s="7"/>
      <c r="N68" s="7"/>
      <c r="O68" s="7"/>
      <c r="P68" s="7"/>
      <c r="Q68" s="7"/>
      <c r="R68" s="7"/>
    </row>
    <row r="69" spans="2:18" x14ac:dyDescent="0.25">
      <c r="B69" s="25" t="s">
        <v>52</v>
      </c>
      <c r="C69" s="66">
        <v>9.67</v>
      </c>
      <c r="D69" s="67">
        <f>C69/12</f>
        <v>0.80583333333333329</v>
      </c>
      <c r="E69" s="67">
        <f t="shared" si="21"/>
        <v>0.80583333333333329</v>
      </c>
      <c r="F69" s="70">
        <f t="shared" si="11"/>
        <v>11.217199999999998</v>
      </c>
      <c r="G69" s="25" t="s">
        <v>52</v>
      </c>
      <c r="H69" s="77">
        <v>9.67</v>
      </c>
      <c r="I69" s="78">
        <f>H69/12</f>
        <v>0.80583333333333329</v>
      </c>
      <c r="J69" s="78">
        <f t="shared" si="23"/>
        <v>0.80583333333333329</v>
      </c>
      <c r="K69" s="81">
        <f t="shared" si="28"/>
        <v>11.217199999999998</v>
      </c>
      <c r="L69" s="7"/>
      <c r="M69" s="7"/>
      <c r="N69" s="7"/>
      <c r="O69" s="7"/>
      <c r="P69" s="7"/>
      <c r="Q69" s="7"/>
      <c r="R69" s="7"/>
    </row>
    <row r="70" spans="2:18" x14ac:dyDescent="0.25">
      <c r="B70" s="25" t="s">
        <v>53</v>
      </c>
      <c r="C70" s="66">
        <f>C69</f>
        <v>9.67</v>
      </c>
      <c r="D70" s="67">
        <f t="shared" ref="D70:D74" si="33">C70/12</f>
        <v>0.80583333333333329</v>
      </c>
      <c r="E70" s="67">
        <f t="shared" si="21"/>
        <v>0.80583333333333329</v>
      </c>
      <c r="F70" s="70">
        <f t="shared" si="11"/>
        <v>11.217199999999998</v>
      </c>
      <c r="G70" s="25" t="s">
        <v>53</v>
      </c>
      <c r="H70" s="77">
        <f>H69</f>
        <v>9.67</v>
      </c>
      <c r="I70" s="78">
        <f t="shared" ref="I70:I74" si="34">H70/12</f>
        <v>0.80583333333333329</v>
      </c>
      <c r="J70" s="78">
        <f t="shared" si="23"/>
        <v>0.80583333333333329</v>
      </c>
      <c r="K70" s="81">
        <f t="shared" si="28"/>
        <v>11.217199999999998</v>
      </c>
      <c r="L70" s="7"/>
      <c r="M70" s="7"/>
      <c r="N70" s="7"/>
      <c r="O70" s="7"/>
      <c r="P70" s="7"/>
      <c r="Q70" s="7"/>
      <c r="R70" s="7"/>
    </row>
    <row r="71" spans="2:18" x14ac:dyDescent="0.25">
      <c r="B71" s="25" t="s">
        <v>54</v>
      </c>
      <c r="C71" s="66">
        <f>C69</f>
        <v>9.67</v>
      </c>
      <c r="D71" s="67">
        <f t="shared" si="33"/>
        <v>0.80583333333333329</v>
      </c>
      <c r="E71" s="67">
        <f t="shared" si="21"/>
        <v>0.80583333333333329</v>
      </c>
      <c r="F71" s="70">
        <f t="shared" si="11"/>
        <v>11.217199999999998</v>
      </c>
      <c r="G71" s="25" t="s">
        <v>54</v>
      </c>
      <c r="H71" s="77">
        <f>H69</f>
        <v>9.67</v>
      </c>
      <c r="I71" s="78">
        <f t="shared" si="34"/>
        <v>0.80583333333333329</v>
      </c>
      <c r="J71" s="78">
        <f t="shared" si="23"/>
        <v>0.80583333333333329</v>
      </c>
      <c r="K71" s="81">
        <f t="shared" si="28"/>
        <v>11.217199999999998</v>
      </c>
      <c r="L71" s="7"/>
      <c r="M71" s="7"/>
      <c r="N71" s="7"/>
      <c r="O71" s="7"/>
      <c r="P71" s="7"/>
      <c r="Q71" s="7"/>
      <c r="R71" s="7"/>
    </row>
    <row r="72" spans="2:18" x14ac:dyDescent="0.25">
      <c r="B72" s="25" t="s">
        <v>55</v>
      </c>
      <c r="C72" s="66">
        <f>C70</f>
        <v>9.67</v>
      </c>
      <c r="D72" s="67">
        <f t="shared" si="33"/>
        <v>0.80583333333333329</v>
      </c>
      <c r="E72" s="67">
        <f t="shared" si="21"/>
        <v>0.80583333333333329</v>
      </c>
      <c r="F72" s="70">
        <f t="shared" si="11"/>
        <v>11.217199999999998</v>
      </c>
      <c r="G72" s="25" t="s">
        <v>55</v>
      </c>
      <c r="H72" s="77">
        <f>H70</f>
        <v>9.67</v>
      </c>
      <c r="I72" s="78">
        <f t="shared" si="34"/>
        <v>0.80583333333333329</v>
      </c>
      <c r="J72" s="78">
        <f t="shared" si="23"/>
        <v>0.80583333333333329</v>
      </c>
      <c r="K72" s="81">
        <f t="shared" si="28"/>
        <v>11.217199999999998</v>
      </c>
      <c r="L72" s="7"/>
      <c r="M72" s="7"/>
      <c r="N72" s="7"/>
      <c r="O72" s="7"/>
      <c r="P72" s="7"/>
      <c r="Q72" s="7"/>
      <c r="R72" s="7"/>
    </row>
    <row r="73" spans="2:18" x14ac:dyDescent="0.25">
      <c r="B73" s="25" t="s">
        <v>65</v>
      </c>
      <c r="C73" s="66">
        <f>C69</f>
        <v>9.67</v>
      </c>
      <c r="D73" s="67">
        <f t="shared" si="33"/>
        <v>0.80583333333333329</v>
      </c>
      <c r="E73" s="67">
        <f t="shared" si="21"/>
        <v>0.80583333333333329</v>
      </c>
      <c r="F73" s="70">
        <f t="shared" si="11"/>
        <v>11.217199999999998</v>
      </c>
      <c r="G73" s="25" t="s">
        <v>65</v>
      </c>
      <c r="H73" s="77">
        <f>H69</f>
        <v>9.67</v>
      </c>
      <c r="I73" s="78">
        <f t="shared" si="34"/>
        <v>0.80583333333333329</v>
      </c>
      <c r="J73" s="78">
        <f t="shared" si="23"/>
        <v>0.80583333333333329</v>
      </c>
      <c r="K73" s="81">
        <f t="shared" si="28"/>
        <v>11.217199999999998</v>
      </c>
      <c r="L73" s="7"/>
      <c r="M73" s="7"/>
      <c r="N73" s="7"/>
      <c r="O73" s="7"/>
      <c r="P73" s="7"/>
      <c r="Q73" s="7"/>
      <c r="R73" s="7"/>
    </row>
    <row r="74" spans="2:18" x14ac:dyDescent="0.25">
      <c r="B74" s="25" t="s">
        <v>66</v>
      </c>
      <c r="C74" s="66">
        <f>C69</f>
        <v>9.67</v>
      </c>
      <c r="D74" s="67">
        <f t="shared" si="33"/>
        <v>0.80583333333333329</v>
      </c>
      <c r="E74" s="67">
        <f t="shared" si="21"/>
        <v>0.80583333333333329</v>
      </c>
      <c r="F74" s="70">
        <f t="shared" si="11"/>
        <v>11.217199999999998</v>
      </c>
      <c r="G74" s="25" t="s">
        <v>66</v>
      </c>
      <c r="H74" s="77">
        <f>H69</f>
        <v>9.67</v>
      </c>
      <c r="I74" s="78">
        <f t="shared" si="34"/>
        <v>0.80583333333333329</v>
      </c>
      <c r="J74" s="78">
        <f t="shared" si="23"/>
        <v>0.80583333333333329</v>
      </c>
      <c r="K74" s="81">
        <f t="shared" si="28"/>
        <v>11.217199999999998</v>
      </c>
      <c r="L74" s="7"/>
      <c r="M74" s="7"/>
      <c r="N74" s="7"/>
      <c r="O74" s="7"/>
      <c r="P74" s="7"/>
      <c r="Q74" s="7"/>
      <c r="R74" s="7"/>
    </row>
    <row r="75" spans="2:18" x14ac:dyDescent="0.25">
      <c r="B75" s="23" t="s">
        <v>9</v>
      </c>
      <c r="C75" s="66">
        <f t="shared" si="24"/>
        <v>0</v>
      </c>
      <c r="D75" s="67"/>
      <c r="E75" s="67">
        <f t="shared" si="21"/>
        <v>0</v>
      </c>
      <c r="F75" s="70" t="s">
        <v>67</v>
      </c>
      <c r="G75" s="23" t="s">
        <v>9</v>
      </c>
      <c r="H75" s="77">
        <f t="shared" ref="H75" si="35">I75*24</f>
        <v>0</v>
      </c>
      <c r="I75" s="78"/>
      <c r="J75" s="78">
        <f t="shared" si="23"/>
        <v>0</v>
      </c>
      <c r="K75" s="81" t="s">
        <v>67</v>
      </c>
      <c r="L75" s="7"/>
      <c r="M75" s="7"/>
      <c r="N75" s="7"/>
      <c r="O75" s="7"/>
      <c r="P75" s="7"/>
      <c r="Q75" s="7"/>
      <c r="R75" s="7"/>
    </row>
    <row r="76" spans="2:18" x14ac:dyDescent="0.25">
      <c r="B76" s="25" t="s">
        <v>97</v>
      </c>
      <c r="C76" s="66">
        <v>14.92</v>
      </c>
      <c r="D76" s="67">
        <f>C76/24</f>
        <v>0.6216666666666667</v>
      </c>
      <c r="E76" s="67">
        <f t="shared" si="21"/>
        <v>0.6216666666666667</v>
      </c>
      <c r="F76" s="70">
        <f t="shared" si="11"/>
        <v>17.307199999999998</v>
      </c>
      <c r="G76" s="25" t="s">
        <v>97</v>
      </c>
      <c r="H76" s="77">
        <v>14.92</v>
      </c>
      <c r="I76" s="78">
        <f>H76/24</f>
        <v>0.6216666666666667</v>
      </c>
      <c r="J76" s="78">
        <f t="shared" si="23"/>
        <v>0.6216666666666667</v>
      </c>
      <c r="K76" s="81">
        <f t="shared" ref="K76:K77" si="36">H76*1.16</f>
        <v>17.307199999999998</v>
      </c>
      <c r="L76" s="7"/>
      <c r="M76" s="7"/>
      <c r="N76" s="7"/>
      <c r="O76" s="7"/>
      <c r="P76" s="7"/>
      <c r="Q76" s="7"/>
      <c r="R76" s="7"/>
    </row>
    <row r="77" spans="2:18" x14ac:dyDescent="0.25">
      <c r="B77" s="25" t="s">
        <v>98</v>
      </c>
      <c r="C77" s="66">
        <v>8.83</v>
      </c>
      <c r="D77" s="67">
        <f>C77/24</f>
        <v>0.36791666666666667</v>
      </c>
      <c r="E77" s="67">
        <f t="shared" si="21"/>
        <v>0.36791666666666667</v>
      </c>
      <c r="F77" s="70">
        <f t="shared" si="11"/>
        <v>10.242799999999999</v>
      </c>
      <c r="G77" s="25" t="s">
        <v>98</v>
      </c>
      <c r="H77" s="77">
        <v>8.83</v>
      </c>
      <c r="I77" s="78">
        <f>H77/24</f>
        <v>0.36791666666666667</v>
      </c>
      <c r="J77" s="78">
        <f t="shared" si="23"/>
        <v>0.36791666666666667</v>
      </c>
      <c r="K77" s="81">
        <f t="shared" si="36"/>
        <v>10.242799999999999</v>
      </c>
      <c r="L77" s="7"/>
      <c r="M77" s="7"/>
      <c r="N77" s="7"/>
      <c r="O77" s="7"/>
      <c r="P77" s="7"/>
      <c r="Q77" s="7"/>
      <c r="R77" s="7"/>
    </row>
    <row r="78" spans="2:18" x14ac:dyDescent="0.25">
      <c r="B78" s="23" t="s">
        <v>12</v>
      </c>
      <c r="C78" s="66">
        <f t="shared" si="24"/>
        <v>0</v>
      </c>
      <c r="D78" s="67"/>
      <c r="E78" s="67">
        <f t="shared" si="21"/>
        <v>0</v>
      </c>
      <c r="F78" s="70" t="s">
        <v>67</v>
      </c>
      <c r="G78" s="23" t="s">
        <v>12</v>
      </c>
      <c r="H78" s="77">
        <f t="shared" ref="H78" si="37">I78*24</f>
        <v>0</v>
      </c>
      <c r="I78" s="78"/>
      <c r="J78" s="78">
        <f t="shared" si="23"/>
        <v>0</v>
      </c>
      <c r="K78" s="81" t="s">
        <v>67</v>
      </c>
      <c r="L78" s="7"/>
      <c r="M78" s="7"/>
      <c r="N78" s="7"/>
      <c r="O78" s="7"/>
      <c r="P78" s="7"/>
      <c r="Q78" s="7"/>
      <c r="R78" s="7"/>
    </row>
    <row r="79" spans="2:18" x14ac:dyDescent="0.25">
      <c r="B79" s="25" t="s">
        <v>56</v>
      </c>
      <c r="C79" s="66">
        <v>7.99</v>
      </c>
      <c r="D79" s="67">
        <f>C79/12</f>
        <v>0.66583333333333339</v>
      </c>
      <c r="E79" s="67">
        <f t="shared" si="21"/>
        <v>0.66583333333333339</v>
      </c>
      <c r="F79" s="70">
        <f t="shared" si="11"/>
        <v>9.2683999999999997</v>
      </c>
      <c r="G79" s="25" t="s">
        <v>56</v>
      </c>
      <c r="H79" s="77">
        <v>7.99</v>
      </c>
      <c r="I79" s="78">
        <f>H79/12</f>
        <v>0.66583333333333339</v>
      </c>
      <c r="J79" s="78">
        <f t="shared" si="23"/>
        <v>0.66583333333333339</v>
      </c>
      <c r="K79" s="81">
        <f t="shared" ref="K79:K85" si="38">H79*1.16</f>
        <v>9.2683999999999997</v>
      </c>
      <c r="L79" s="7"/>
      <c r="M79" s="7"/>
      <c r="N79" s="7"/>
      <c r="O79" s="7"/>
      <c r="P79" s="7"/>
      <c r="Q79" s="7"/>
      <c r="R79" s="7"/>
    </row>
    <row r="80" spans="2:18" x14ac:dyDescent="0.25">
      <c r="B80" s="25" t="s">
        <v>57</v>
      </c>
      <c r="C80" s="66">
        <f>C79</f>
        <v>7.99</v>
      </c>
      <c r="D80" s="67">
        <f t="shared" ref="D80:D81" si="39">C80/12</f>
        <v>0.66583333333333339</v>
      </c>
      <c r="E80" s="67">
        <f t="shared" si="21"/>
        <v>0.66583333333333339</v>
      </c>
      <c r="F80" s="70">
        <f t="shared" si="11"/>
        <v>9.2683999999999997</v>
      </c>
      <c r="G80" s="25" t="s">
        <v>57</v>
      </c>
      <c r="H80" s="77">
        <f>H79</f>
        <v>7.99</v>
      </c>
      <c r="I80" s="78">
        <f t="shared" ref="I80:I81" si="40">H80/12</f>
        <v>0.66583333333333339</v>
      </c>
      <c r="J80" s="78">
        <f t="shared" si="23"/>
        <v>0.66583333333333339</v>
      </c>
      <c r="K80" s="81">
        <f t="shared" si="38"/>
        <v>9.2683999999999997</v>
      </c>
      <c r="L80" s="7"/>
      <c r="M80" s="7"/>
      <c r="N80" s="7"/>
      <c r="O80" s="7"/>
      <c r="P80" s="7"/>
      <c r="Q80" s="7"/>
      <c r="R80" s="7"/>
    </row>
    <row r="81" spans="2:18" ht="15" customHeight="1" x14ac:dyDescent="0.25">
      <c r="B81" s="25" t="s">
        <v>99</v>
      </c>
      <c r="C81" s="66">
        <f>C79</f>
        <v>7.99</v>
      </c>
      <c r="D81" s="67">
        <f t="shared" si="39"/>
        <v>0.66583333333333339</v>
      </c>
      <c r="E81" s="67">
        <f t="shared" si="21"/>
        <v>0.66583333333333339</v>
      </c>
      <c r="F81" s="70">
        <f t="shared" si="11"/>
        <v>9.2683999999999997</v>
      </c>
      <c r="G81" s="25" t="s">
        <v>99</v>
      </c>
      <c r="H81" s="77">
        <f>H79</f>
        <v>7.99</v>
      </c>
      <c r="I81" s="78">
        <f t="shared" si="40"/>
        <v>0.66583333333333339</v>
      </c>
      <c r="J81" s="78">
        <f t="shared" si="23"/>
        <v>0.66583333333333339</v>
      </c>
      <c r="K81" s="81">
        <f t="shared" si="38"/>
        <v>9.2683999999999997</v>
      </c>
      <c r="L81" s="7"/>
      <c r="M81" s="7"/>
      <c r="N81" s="7"/>
      <c r="O81" s="7"/>
      <c r="P81" s="7"/>
      <c r="Q81" s="7"/>
      <c r="R81" s="7"/>
    </row>
    <row r="82" spans="2:18" x14ac:dyDescent="0.25">
      <c r="B82" s="23" t="s">
        <v>13</v>
      </c>
      <c r="C82" s="66">
        <f t="shared" ref="C82" si="41">D82*12</f>
        <v>0</v>
      </c>
      <c r="D82" s="67"/>
      <c r="E82" s="67">
        <f t="shared" si="21"/>
        <v>0</v>
      </c>
      <c r="F82" s="70">
        <f t="shared" si="11"/>
        <v>0</v>
      </c>
      <c r="G82" s="23" t="s">
        <v>13</v>
      </c>
      <c r="H82" s="77">
        <f t="shared" ref="H82" si="42">I82*12</f>
        <v>0</v>
      </c>
      <c r="I82" s="78"/>
      <c r="J82" s="78">
        <f t="shared" si="23"/>
        <v>0</v>
      </c>
      <c r="K82" s="81">
        <f t="shared" si="38"/>
        <v>0</v>
      </c>
      <c r="L82" s="7"/>
      <c r="M82" s="7"/>
      <c r="N82" s="7"/>
      <c r="O82" s="7"/>
      <c r="P82" s="7"/>
      <c r="Q82" s="7"/>
      <c r="R82" s="7"/>
    </row>
    <row r="83" spans="2:18" x14ac:dyDescent="0.25">
      <c r="B83" s="25" t="s">
        <v>58</v>
      </c>
      <c r="C83" s="66">
        <v>10.3</v>
      </c>
      <c r="D83" s="67">
        <f>C83/6</f>
        <v>1.7166666666666668</v>
      </c>
      <c r="E83" s="67">
        <f t="shared" si="21"/>
        <v>1.7166666666666668</v>
      </c>
      <c r="F83" s="70">
        <f t="shared" si="11"/>
        <v>11.948</v>
      </c>
      <c r="G83" s="25" t="s">
        <v>58</v>
      </c>
      <c r="H83" s="77">
        <v>10.3</v>
      </c>
      <c r="I83" s="78">
        <f>H83/6</f>
        <v>1.7166666666666668</v>
      </c>
      <c r="J83" s="78">
        <f t="shared" si="23"/>
        <v>1.7166666666666668</v>
      </c>
      <c r="K83" s="81">
        <f t="shared" si="38"/>
        <v>11.948</v>
      </c>
      <c r="L83" s="7"/>
      <c r="M83" s="7"/>
      <c r="N83" s="7"/>
      <c r="O83" s="7"/>
      <c r="P83" s="7"/>
      <c r="Q83" s="7"/>
      <c r="R83" s="7"/>
    </row>
    <row r="84" spans="2:18" ht="24" customHeight="1" x14ac:dyDescent="0.25">
      <c r="B84" s="25" t="s">
        <v>59</v>
      </c>
      <c r="C84" s="66">
        <f>C83</f>
        <v>10.3</v>
      </c>
      <c r="D84" s="67">
        <f t="shared" ref="D84:D85" si="43">C84/6</f>
        <v>1.7166666666666668</v>
      </c>
      <c r="E84" s="67">
        <f t="shared" si="21"/>
        <v>1.7166666666666668</v>
      </c>
      <c r="F84" s="70">
        <f t="shared" si="11"/>
        <v>11.948</v>
      </c>
      <c r="G84" s="25" t="s">
        <v>59</v>
      </c>
      <c r="H84" s="77">
        <f>H83</f>
        <v>10.3</v>
      </c>
      <c r="I84" s="78">
        <f t="shared" ref="I84:I85" si="44">H84/6</f>
        <v>1.7166666666666668</v>
      </c>
      <c r="J84" s="78">
        <f t="shared" si="23"/>
        <v>1.7166666666666668</v>
      </c>
      <c r="K84" s="81">
        <f t="shared" si="38"/>
        <v>11.948</v>
      </c>
      <c r="L84" s="7"/>
      <c r="M84" s="7"/>
      <c r="N84" s="7"/>
      <c r="O84" s="7"/>
      <c r="P84" s="7"/>
      <c r="Q84" s="7"/>
      <c r="R84" s="7"/>
    </row>
    <row r="85" spans="2:18" x14ac:dyDescent="0.25">
      <c r="B85" s="25" t="s">
        <v>100</v>
      </c>
      <c r="C85" s="66">
        <f>C84</f>
        <v>10.3</v>
      </c>
      <c r="D85" s="67">
        <f t="shared" si="43"/>
        <v>1.7166666666666668</v>
      </c>
      <c r="E85" s="67">
        <f t="shared" si="21"/>
        <v>1.7166666666666668</v>
      </c>
      <c r="F85" s="70">
        <f t="shared" si="11"/>
        <v>11.948</v>
      </c>
      <c r="G85" s="25" t="s">
        <v>100</v>
      </c>
      <c r="H85" s="77">
        <f>H84</f>
        <v>10.3</v>
      </c>
      <c r="I85" s="78">
        <f t="shared" si="44"/>
        <v>1.7166666666666668</v>
      </c>
      <c r="J85" s="78">
        <f t="shared" si="23"/>
        <v>1.7166666666666668</v>
      </c>
      <c r="K85" s="81">
        <f t="shared" si="38"/>
        <v>11.948</v>
      </c>
      <c r="L85" s="7"/>
      <c r="M85" s="7"/>
      <c r="N85" s="7"/>
      <c r="O85" s="7"/>
      <c r="P85" s="7"/>
      <c r="Q85" s="7"/>
      <c r="R85" s="7"/>
    </row>
    <row r="86" spans="2:18" ht="15" customHeight="1" x14ac:dyDescent="0.25">
      <c r="B86" s="18" t="s">
        <v>7</v>
      </c>
      <c r="C86" s="72"/>
      <c r="D86" s="73"/>
      <c r="E86" s="73"/>
      <c r="F86" s="65"/>
      <c r="G86" s="18" t="s">
        <v>7</v>
      </c>
      <c r="H86" s="83"/>
      <c r="I86" s="84"/>
      <c r="J86" s="84"/>
      <c r="K86" s="76"/>
      <c r="L86" s="7"/>
      <c r="M86" s="7"/>
      <c r="N86" s="7"/>
      <c r="O86" s="7"/>
      <c r="P86" s="7"/>
      <c r="Q86" s="7"/>
      <c r="R86" s="7"/>
    </row>
    <row r="87" spans="2:18" ht="15" customHeight="1" x14ac:dyDescent="0.25">
      <c r="B87" s="5" t="s">
        <v>60</v>
      </c>
      <c r="C87" s="66"/>
      <c r="D87" s="67"/>
      <c r="E87" s="67"/>
      <c r="F87" s="65"/>
      <c r="G87" s="5" t="s">
        <v>60</v>
      </c>
      <c r="H87" s="77"/>
      <c r="I87" s="78"/>
      <c r="J87" s="78"/>
      <c r="K87" s="76"/>
      <c r="L87" s="7"/>
      <c r="M87" s="7"/>
      <c r="N87" s="7"/>
      <c r="O87" s="7"/>
      <c r="P87" s="7"/>
      <c r="Q87" s="7"/>
      <c r="R87" s="7"/>
    </row>
    <row r="88" spans="2:18" ht="15" customHeight="1" x14ac:dyDescent="0.25">
      <c r="B88" s="5" t="s">
        <v>61</v>
      </c>
      <c r="C88" s="66"/>
      <c r="D88" s="67"/>
      <c r="E88" s="67"/>
      <c r="F88" s="65"/>
      <c r="G88" s="5" t="s">
        <v>61</v>
      </c>
      <c r="H88" s="77"/>
      <c r="I88" s="78"/>
      <c r="J88" s="78"/>
      <c r="K88" s="76"/>
      <c r="L88" s="7"/>
      <c r="M88" s="7"/>
      <c r="N88" s="7"/>
      <c r="O88" s="7"/>
      <c r="P88" s="7"/>
      <c r="Q88" s="7"/>
      <c r="R88" s="7"/>
    </row>
    <row r="89" spans="2:18" ht="15" customHeight="1" x14ac:dyDescent="0.25">
      <c r="B89" s="5" t="s">
        <v>62</v>
      </c>
      <c r="C89" s="66"/>
      <c r="D89" s="67"/>
      <c r="E89" s="67"/>
      <c r="F89" s="65"/>
      <c r="G89" s="5" t="s">
        <v>62</v>
      </c>
      <c r="H89" s="77"/>
      <c r="I89" s="78"/>
      <c r="J89" s="78"/>
      <c r="K89" s="76"/>
      <c r="L89" s="7"/>
      <c r="M89" s="7"/>
      <c r="N89" s="7"/>
      <c r="O89" s="7"/>
      <c r="P89" s="7"/>
      <c r="Q89" s="7"/>
      <c r="R89" s="7"/>
    </row>
    <row r="90" spans="2:18" ht="15" customHeight="1" x14ac:dyDescent="0.25">
      <c r="B90" s="5" t="s">
        <v>63</v>
      </c>
      <c r="C90" s="66"/>
      <c r="D90" s="67"/>
      <c r="E90" s="67"/>
      <c r="F90" s="65"/>
      <c r="G90" s="5" t="s">
        <v>63</v>
      </c>
      <c r="H90" s="77"/>
      <c r="I90" s="78"/>
      <c r="J90" s="78"/>
      <c r="K90" s="76"/>
      <c r="L90" s="7"/>
      <c r="M90" s="7"/>
      <c r="N90" s="7"/>
      <c r="O90" s="7"/>
      <c r="P90" s="7"/>
      <c r="Q90" s="7"/>
      <c r="R90" s="7"/>
    </row>
    <row r="91" spans="2:18" ht="15" customHeight="1" x14ac:dyDescent="0.25">
      <c r="B91" s="5" t="s">
        <v>64</v>
      </c>
      <c r="C91" s="66"/>
      <c r="D91" s="67"/>
      <c r="E91" s="67"/>
      <c r="F91" s="65"/>
      <c r="G91" s="5" t="s">
        <v>64</v>
      </c>
      <c r="H91" s="77"/>
      <c r="I91" s="78"/>
      <c r="J91" s="78"/>
      <c r="K91" s="76"/>
      <c r="L91" s="7"/>
      <c r="M91" s="7"/>
      <c r="N91" s="7"/>
      <c r="O91" s="7"/>
      <c r="P91" s="7"/>
      <c r="Q91" s="7"/>
      <c r="R91" s="7"/>
    </row>
    <row r="92" spans="2:18" x14ac:dyDescent="0.25">
      <c r="C92" s="8"/>
    </row>
    <row r="93" spans="2:18" x14ac:dyDescent="0.25">
      <c r="C93" s="8"/>
    </row>
    <row r="94" spans="2:18" x14ac:dyDescent="0.25">
      <c r="C94" s="8"/>
    </row>
    <row r="95" spans="2:18" x14ac:dyDescent="0.25">
      <c r="C95" s="8"/>
    </row>
    <row r="351" spans="6:6" x14ac:dyDescent="0.25">
      <c r="F351" s="14"/>
    </row>
    <row r="352" spans="6:6" x14ac:dyDescent="0.25">
      <c r="F352" s="14"/>
    </row>
    <row r="353" spans="1:6" x14ac:dyDescent="0.25">
      <c r="F353" s="14"/>
    </row>
    <row r="354" spans="1:6" x14ac:dyDescent="0.25">
      <c r="F354" s="14"/>
    </row>
    <row r="355" spans="1:6" x14ac:dyDescent="0.25">
      <c r="F355" s="14"/>
    </row>
    <row r="356" spans="1:6" x14ac:dyDescent="0.25">
      <c r="F356" s="14"/>
    </row>
    <row r="357" spans="1:6" x14ac:dyDescent="0.25">
      <c r="F357" s="14"/>
    </row>
    <row r="358" spans="1:6" x14ac:dyDescent="0.25">
      <c r="F358" s="14"/>
    </row>
    <row r="359" spans="1:6" x14ac:dyDescent="0.25">
      <c r="F359" s="14"/>
    </row>
    <row r="360" spans="1:6" x14ac:dyDescent="0.25">
      <c r="F360" s="14"/>
    </row>
    <row r="361" spans="1:6" x14ac:dyDescent="0.25">
      <c r="F361" s="14"/>
    </row>
    <row r="362" spans="1:6" x14ac:dyDescent="0.25">
      <c r="F362" s="14"/>
    </row>
    <row r="363" spans="1:6" x14ac:dyDescent="0.25">
      <c r="F363" s="14"/>
    </row>
    <row r="364" spans="1:6" x14ac:dyDescent="0.25">
      <c r="F364" s="14"/>
    </row>
    <row r="365" spans="1:6" x14ac:dyDescent="0.25">
      <c r="F365" s="14"/>
    </row>
    <row r="366" spans="1:6" s="14" customFormat="1" x14ac:dyDescent="0.25">
      <c r="A366" s="17"/>
      <c r="B366" s="12"/>
      <c r="C366" s="34"/>
      <c r="D366" s="13"/>
      <c r="E366" s="13"/>
    </row>
    <row r="367" spans="1:6" s="14" customFormat="1" x14ac:dyDescent="0.25">
      <c r="A367" s="17"/>
      <c r="B367" s="12"/>
      <c r="C367" s="34"/>
      <c r="D367" s="13"/>
      <c r="E367" s="13"/>
    </row>
    <row r="368" spans="1:6" s="14" customFormat="1" x14ac:dyDescent="0.25">
      <c r="A368" s="17"/>
      <c r="B368" s="12"/>
      <c r="C368" s="34"/>
      <c r="D368" s="13"/>
      <c r="E368" s="13"/>
    </row>
    <row r="369" spans="1:5" s="14" customFormat="1" x14ac:dyDescent="0.25">
      <c r="A369" s="17"/>
      <c r="B369" s="12"/>
      <c r="C369" s="34"/>
      <c r="D369" s="13"/>
      <c r="E369" s="13"/>
    </row>
    <row r="370" spans="1:5" s="14" customFormat="1" x14ac:dyDescent="0.25">
      <c r="A370" s="17"/>
      <c r="B370" s="12"/>
      <c r="C370" s="34"/>
      <c r="D370" s="13"/>
      <c r="E370" s="13"/>
    </row>
    <row r="371" spans="1:5" s="14" customFormat="1" x14ac:dyDescent="0.25">
      <c r="A371" s="17"/>
      <c r="B371" s="12"/>
      <c r="C371" s="34"/>
      <c r="D371" s="13"/>
      <c r="E371" s="13"/>
    </row>
    <row r="372" spans="1:5" s="14" customFormat="1" x14ac:dyDescent="0.25">
      <c r="A372" s="17"/>
      <c r="B372" s="12"/>
      <c r="C372" s="34"/>
      <c r="D372" s="13"/>
      <c r="E372" s="13"/>
    </row>
    <row r="373" spans="1:5" s="14" customFormat="1" x14ac:dyDescent="0.25">
      <c r="A373" s="17"/>
      <c r="B373" s="12"/>
      <c r="C373" s="34"/>
      <c r="D373" s="13"/>
      <c r="E373" s="13"/>
    </row>
    <row r="374" spans="1:5" s="14" customFormat="1" x14ac:dyDescent="0.25">
      <c r="A374" s="17"/>
      <c r="B374" s="12"/>
      <c r="C374" s="34"/>
      <c r="D374" s="13"/>
      <c r="E374" s="13"/>
    </row>
    <row r="375" spans="1:5" s="14" customFormat="1" x14ac:dyDescent="0.25">
      <c r="A375" s="17"/>
      <c r="B375" s="12"/>
      <c r="C375" s="34"/>
      <c r="D375" s="13"/>
      <c r="E375" s="13"/>
    </row>
    <row r="376" spans="1:5" s="14" customFormat="1" x14ac:dyDescent="0.25">
      <c r="A376" s="17"/>
      <c r="B376" s="12"/>
      <c r="C376" s="34"/>
      <c r="D376" s="13"/>
      <c r="E376" s="13"/>
    </row>
    <row r="377" spans="1:5" s="14" customFormat="1" x14ac:dyDescent="0.25">
      <c r="A377" s="17"/>
      <c r="B377" s="12"/>
      <c r="C377" s="34"/>
      <c r="D377" s="13"/>
      <c r="E377" s="13"/>
    </row>
    <row r="378" spans="1:5" s="14" customFormat="1" x14ac:dyDescent="0.25">
      <c r="A378" s="17"/>
      <c r="B378" s="12"/>
      <c r="C378" s="34"/>
      <c r="D378" s="13"/>
      <c r="E378" s="13"/>
    </row>
    <row r="379" spans="1:5" s="14" customFormat="1" x14ac:dyDescent="0.25">
      <c r="A379" s="17"/>
      <c r="B379" s="12"/>
      <c r="C379" s="34"/>
      <c r="D379" s="13"/>
      <c r="E379" s="13"/>
    </row>
    <row r="380" spans="1:5" s="14" customFormat="1" x14ac:dyDescent="0.25">
      <c r="A380" s="17"/>
      <c r="B380" s="12"/>
      <c r="C380" s="34"/>
      <c r="D380" s="13"/>
      <c r="E380" s="13"/>
    </row>
    <row r="381" spans="1:5" s="14" customFormat="1" x14ac:dyDescent="0.25">
      <c r="A381" s="17"/>
      <c r="B381" s="12"/>
      <c r="C381" s="34"/>
      <c r="D381" s="13"/>
      <c r="E381" s="13"/>
    </row>
    <row r="382" spans="1:5" s="14" customFormat="1" x14ac:dyDescent="0.25">
      <c r="A382" s="17"/>
      <c r="B382" s="12"/>
      <c r="C382" s="34"/>
      <c r="D382" s="13"/>
      <c r="E382" s="13"/>
    </row>
    <row r="383" spans="1:5" s="14" customFormat="1" x14ac:dyDescent="0.25">
      <c r="A383" s="17"/>
      <c r="B383" s="12"/>
      <c r="C383" s="34"/>
      <c r="D383" s="13"/>
      <c r="E383" s="13"/>
    </row>
    <row r="384" spans="1:5" s="14" customFormat="1" x14ac:dyDescent="0.25">
      <c r="A384" s="17"/>
      <c r="B384" s="12"/>
      <c r="C384" s="34"/>
      <c r="D384" s="13"/>
      <c r="E384" s="13"/>
    </row>
    <row r="385" spans="1:5" s="14" customFormat="1" x14ac:dyDescent="0.25">
      <c r="A385" s="17"/>
      <c r="B385" s="12"/>
      <c r="C385" s="34"/>
      <c r="D385" s="13"/>
      <c r="E385" s="13"/>
    </row>
    <row r="386" spans="1:5" s="14" customFormat="1" x14ac:dyDescent="0.25">
      <c r="A386" s="17"/>
      <c r="B386" s="12"/>
      <c r="C386" s="34"/>
      <c r="D386" s="13"/>
      <c r="E386" s="13"/>
    </row>
    <row r="387" spans="1:5" s="14" customFormat="1" x14ac:dyDescent="0.25">
      <c r="A387" s="17"/>
      <c r="B387" s="12"/>
      <c r="C387" s="34"/>
      <c r="D387" s="13"/>
      <c r="E387" s="13"/>
    </row>
    <row r="388" spans="1:5" s="14" customFormat="1" x14ac:dyDescent="0.25">
      <c r="A388" s="17"/>
      <c r="B388" s="12"/>
      <c r="C388" s="34"/>
      <c r="D388" s="13"/>
      <c r="E388" s="13"/>
    </row>
    <row r="389" spans="1:5" s="14" customFormat="1" x14ac:dyDescent="0.25">
      <c r="A389" s="17"/>
      <c r="B389" s="12"/>
      <c r="C389" s="34"/>
      <c r="D389" s="13"/>
      <c r="E389" s="13"/>
    </row>
    <row r="390" spans="1:5" s="14" customFormat="1" x14ac:dyDescent="0.25">
      <c r="A390" s="17"/>
      <c r="B390" s="12"/>
      <c r="C390" s="34"/>
      <c r="D390" s="13"/>
      <c r="E390" s="13"/>
    </row>
    <row r="391" spans="1:5" s="14" customFormat="1" x14ac:dyDescent="0.25">
      <c r="A391" s="17"/>
      <c r="B391" s="12"/>
      <c r="C391" s="34"/>
      <c r="D391" s="13"/>
      <c r="E391" s="13"/>
    </row>
    <row r="392" spans="1:5" s="14" customFormat="1" x14ac:dyDescent="0.25">
      <c r="A392" s="17"/>
      <c r="B392" s="12"/>
      <c r="C392" s="34"/>
      <c r="D392" s="13"/>
      <c r="E392" s="13"/>
    </row>
    <row r="393" spans="1:5" s="14" customFormat="1" x14ac:dyDescent="0.25">
      <c r="A393" s="17"/>
      <c r="B393" s="12"/>
      <c r="C393" s="34"/>
      <c r="D393" s="13"/>
      <c r="E393" s="13"/>
    </row>
    <row r="394" spans="1:5" s="14" customFormat="1" x14ac:dyDescent="0.25">
      <c r="A394" s="17"/>
      <c r="B394" s="12"/>
      <c r="C394" s="34"/>
      <c r="D394" s="13"/>
      <c r="E394" s="13"/>
    </row>
    <row r="395" spans="1:5" s="14" customFormat="1" x14ac:dyDescent="0.25">
      <c r="A395" s="17"/>
      <c r="B395" s="12"/>
      <c r="C395" s="34"/>
      <c r="D395" s="13"/>
      <c r="E395" s="13"/>
    </row>
    <row r="396" spans="1:5" s="14" customFormat="1" x14ac:dyDescent="0.25">
      <c r="A396" s="17"/>
      <c r="B396" s="12"/>
      <c r="C396" s="34"/>
      <c r="D396" s="13"/>
      <c r="E396" s="13"/>
    </row>
    <row r="397" spans="1:5" s="14" customFormat="1" x14ac:dyDescent="0.25">
      <c r="A397" s="17"/>
      <c r="B397" s="12"/>
      <c r="C397" s="34"/>
      <c r="D397" s="13"/>
      <c r="E397" s="13"/>
    </row>
    <row r="398" spans="1:5" s="14" customFormat="1" x14ac:dyDescent="0.25">
      <c r="A398" s="17"/>
      <c r="B398" s="12"/>
      <c r="C398" s="34"/>
      <c r="D398" s="13"/>
      <c r="E398" s="13"/>
    </row>
    <row r="399" spans="1:5" s="14" customFormat="1" x14ac:dyDescent="0.25">
      <c r="A399" s="17"/>
      <c r="B399" s="12"/>
      <c r="C399" s="34"/>
      <c r="D399" s="13"/>
      <c r="E399" s="13"/>
    </row>
    <row r="400" spans="1:5" s="14" customFormat="1" x14ac:dyDescent="0.25">
      <c r="A400" s="17"/>
      <c r="B400" s="12"/>
      <c r="C400" s="34"/>
      <c r="D400" s="13"/>
      <c r="E400" s="13"/>
    </row>
    <row r="401" spans="1:5" s="14" customFormat="1" x14ac:dyDescent="0.25">
      <c r="A401" s="17"/>
      <c r="B401" s="12"/>
      <c r="C401" s="34"/>
      <c r="D401" s="13"/>
      <c r="E401" s="13"/>
    </row>
    <row r="402" spans="1:5" s="14" customFormat="1" x14ac:dyDescent="0.25">
      <c r="A402" s="17"/>
      <c r="B402" s="12"/>
      <c r="C402" s="34"/>
      <c r="D402" s="13"/>
      <c r="E402" s="13"/>
    </row>
    <row r="403" spans="1:5" s="14" customFormat="1" x14ac:dyDescent="0.25">
      <c r="A403" s="17"/>
      <c r="B403" s="12"/>
      <c r="C403" s="34"/>
      <c r="D403" s="13"/>
      <c r="E403" s="13"/>
    </row>
    <row r="404" spans="1:5" s="14" customFormat="1" x14ac:dyDescent="0.25">
      <c r="A404" s="17"/>
      <c r="B404" s="12"/>
      <c r="C404" s="34"/>
      <c r="D404" s="13"/>
      <c r="E404" s="13"/>
    </row>
    <row r="405" spans="1:5" s="14" customFormat="1" x14ac:dyDescent="0.25">
      <c r="A405" s="17"/>
      <c r="B405" s="12"/>
      <c r="C405" s="34"/>
      <c r="D405" s="13"/>
      <c r="E405" s="13"/>
    </row>
    <row r="406" spans="1:5" s="14" customFormat="1" x14ac:dyDescent="0.25">
      <c r="A406" s="17"/>
      <c r="B406" s="12"/>
      <c r="C406" s="34"/>
      <c r="D406" s="13"/>
      <c r="E406" s="13"/>
    </row>
    <row r="407" spans="1:5" s="14" customFormat="1" x14ac:dyDescent="0.25">
      <c r="A407" s="17"/>
      <c r="B407" s="12"/>
      <c r="C407" s="34"/>
      <c r="D407" s="13"/>
      <c r="E407" s="13"/>
    </row>
    <row r="408" spans="1:5" s="14" customFormat="1" x14ac:dyDescent="0.25">
      <c r="A408" s="17"/>
      <c r="B408" s="12"/>
      <c r="C408" s="34"/>
      <c r="D408" s="13"/>
      <c r="E408" s="13"/>
    </row>
    <row r="409" spans="1:5" s="14" customFormat="1" x14ac:dyDescent="0.25">
      <c r="A409" s="17"/>
      <c r="B409" s="12"/>
      <c r="C409" s="34"/>
      <c r="D409" s="13"/>
      <c r="E409" s="13"/>
    </row>
    <row r="410" spans="1:5" s="14" customFormat="1" x14ac:dyDescent="0.25">
      <c r="A410" s="17"/>
      <c r="B410" s="12"/>
      <c r="C410" s="34"/>
      <c r="D410" s="13"/>
      <c r="E410" s="13"/>
    </row>
    <row r="411" spans="1:5" s="14" customFormat="1" x14ac:dyDescent="0.25">
      <c r="A411" s="17"/>
      <c r="B411" s="12"/>
      <c r="C411" s="34"/>
      <c r="D411" s="13"/>
      <c r="E411" s="13"/>
    </row>
    <row r="412" spans="1:5" s="14" customFormat="1" x14ac:dyDescent="0.25">
      <c r="A412" s="17"/>
      <c r="B412" s="12"/>
      <c r="C412" s="34"/>
      <c r="D412" s="13"/>
      <c r="E412" s="13"/>
    </row>
    <row r="413" spans="1:5" s="14" customFormat="1" x14ac:dyDescent="0.25">
      <c r="A413" s="17"/>
      <c r="B413" s="12"/>
      <c r="C413" s="34"/>
      <c r="D413" s="13"/>
      <c r="E413" s="13"/>
    </row>
    <row r="414" spans="1:5" s="14" customFormat="1" x14ac:dyDescent="0.25">
      <c r="A414" s="17"/>
      <c r="B414" s="12"/>
      <c r="C414" s="34"/>
      <c r="D414" s="13"/>
      <c r="E414" s="13"/>
    </row>
    <row r="415" spans="1:5" s="14" customFormat="1" x14ac:dyDescent="0.25">
      <c r="A415" s="17"/>
      <c r="B415" s="12"/>
      <c r="C415" s="34"/>
      <c r="D415" s="13"/>
      <c r="E415" s="13"/>
    </row>
    <row r="416" spans="1:5" s="14" customFormat="1" x14ac:dyDescent="0.25">
      <c r="A416" s="17"/>
      <c r="B416" s="12"/>
      <c r="C416" s="34"/>
      <c r="D416" s="13"/>
      <c r="E416" s="13"/>
    </row>
    <row r="417" spans="1:5" s="14" customFormat="1" x14ac:dyDescent="0.25">
      <c r="A417" s="17"/>
      <c r="B417" s="12"/>
      <c r="C417" s="34"/>
      <c r="D417" s="13"/>
      <c r="E417" s="13"/>
    </row>
    <row r="418" spans="1:5" s="14" customFormat="1" x14ac:dyDescent="0.25">
      <c r="A418" s="17"/>
      <c r="B418" s="12"/>
      <c r="C418" s="34"/>
      <c r="D418" s="13"/>
      <c r="E418" s="13"/>
    </row>
    <row r="419" spans="1:5" s="14" customFormat="1" x14ac:dyDescent="0.25">
      <c r="A419" s="17"/>
      <c r="B419" s="12"/>
      <c r="C419" s="34"/>
      <c r="D419" s="13"/>
      <c r="E419" s="13"/>
    </row>
    <row r="420" spans="1:5" s="14" customFormat="1" x14ac:dyDescent="0.25">
      <c r="A420" s="17"/>
      <c r="B420" s="12"/>
      <c r="C420" s="34"/>
      <c r="D420" s="13"/>
      <c r="E420" s="13"/>
    </row>
    <row r="421" spans="1:5" s="14" customFormat="1" x14ac:dyDescent="0.25">
      <c r="A421" s="17"/>
      <c r="B421" s="12"/>
      <c r="C421" s="34"/>
      <c r="D421" s="13"/>
      <c r="E421" s="13"/>
    </row>
    <row r="422" spans="1:5" s="14" customFormat="1" x14ac:dyDescent="0.25">
      <c r="A422" s="17"/>
      <c r="B422" s="12"/>
      <c r="C422" s="34"/>
      <c r="D422" s="13"/>
      <c r="E422" s="13"/>
    </row>
    <row r="423" spans="1:5" s="14" customFormat="1" x14ac:dyDescent="0.25">
      <c r="A423" s="17"/>
      <c r="B423" s="12"/>
      <c r="C423" s="34"/>
      <c r="D423" s="13"/>
      <c r="E423" s="13"/>
    </row>
    <row r="424" spans="1:5" s="14" customFormat="1" x14ac:dyDescent="0.25">
      <c r="A424" s="17"/>
      <c r="B424" s="12"/>
      <c r="C424" s="34"/>
      <c r="D424" s="13"/>
      <c r="E424" s="13"/>
    </row>
    <row r="425" spans="1:5" s="14" customFormat="1" x14ac:dyDescent="0.25">
      <c r="A425" s="17"/>
      <c r="B425" s="12"/>
      <c r="C425" s="34"/>
      <c r="D425" s="13"/>
      <c r="E425" s="13"/>
    </row>
    <row r="426" spans="1:5" s="14" customFormat="1" x14ac:dyDescent="0.25">
      <c r="A426" s="17"/>
      <c r="B426" s="12"/>
      <c r="C426" s="34"/>
      <c r="D426" s="13"/>
      <c r="E426" s="13"/>
    </row>
    <row r="427" spans="1:5" s="14" customFormat="1" x14ac:dyDescent="0.25">
      <c r="A427" s="17"/>
      <c r="B427" s="12"/>
      <c r="C427" s="34"/>
      <c r="D427" s="13"/>
      <c r="E427" s="13"/>
    </row>
    <row r="428" spans="1:5" s="14" customFormat="1" x14ac:dyDescent="0.25">
      <c r="A428" s="17"/>
      <c r="B428" s="12"/>
      <c r="C428" s="34"/>
      <c r="D428" s="13"/>
      <c r="E428" s="13"/>
    </row>
    <row r="429" spans="1:5" s="14" customFormat="1" x14ac:dyDescent="0.25">
      <c r="A429" s="17"/>
      <c r="B429" s="12"/>
      <c r="C429" s="34"/>
      <c r="D429" s="13"/>
      <c r="E429" s="13"/>
    </row>
    <row r="430" spans="1:5" s="14" customFormat="1" x14ac:dyDescent="0.25">
      <c r="A430" s="17"/>
      <c r="B430" s="12"/>
      <c r="C430" s="34"/>
      <c r="D430" s="13"/>
      <c r="E430" s="13"/>
    </row>
    <row r="431" spans="1:5" s="14" customFormat="1" x14ac:dyDescent="0.25">
      <c r="A431" s="17"/>
      <c r="B431" s="12"/>
      <c r="C431" s="34"/>
      <c r="D431" s="13"/>
      <c r="E431" s="13"/>
    </row>
    <row r="432" spans="1:5" s="14" customFormat="1" x14ac:dyDescent="0.25">
      <c r="A432" s="17"/>
      <c r="B432" s="12"/>
      <c r="C432" s="34"/>
      <c r="D432" s="13"/>
      <c r="E432" s="13"/>
    </row>
    <row r="433" spans="1:5" s="14" customFormat="1" x14ac:dyDescent="0.25">
      <c r="A433" s="17"/>
      <c r="B433" s="12"/>
      <c r="C433" s="34"/>
      <c r="D433" s="13"/>
      <c r="E433" s="13"/>
    </row>
    <row r="434" spans="1:5" s="14" customFormat="1" x14ac:dyDescent="0.25">
      <c r="A434" s="17"/>
      <c r="B434" s="12"/>
      <c r="C434" s="34"/>
      <c r="D434" s="13"/>
      <c r="E434" s="13"/>
    </row>
    <row r="435" spans="1:5" s="14" customFormat="1" x14ac:dyDescent="0.25">
      <c r="A435" s="17"/>
      <c r="B435" s="12"/>
      <c r="C435" s="34"/>
      <c r="D435" s="13"/>
      <c r="E435" s="13"/>
    </row>
    <row r="436" spans="1:5" s="14" customFormat="1" x14ac:dyDescent="0.25">
      <c r="A436" s="17"/>
      <c r="B436" s="12"/>
      <c r="C436" s="34"/>
      <c r="D436" s="13"/>
      <c r="E436" s="13"/>
    </row>
    <row r="437" spans="1:5" s="14" customFormat="1" x14ac:dyDescent="0.25">
      <c r="A437" s="17"/>
      <c r="B437" s="12"/>
      <c r="C437" s="34"/>
      <c r="D437" s="13"/>
      <c r="E437" s="13"/>
    </row>
    <row r="438" spans="1:5" s="14" customFormat="1" x14ac:dyDescent="0.25">
      <c r="A438" s="17"/>
      <c r="B438" s="12"/>
      <c r="C438" s="34"/>
      <c r="D438" s="13"/>
      <c r="E438" s="13"/>
    </row>
    <row r="439" spans="1:5" s="14" customFormat="1" x14ac:dyDescent="0.25">
      <c r="A439" s="17"/>
      <c r="B439" s="12"/>
      <c r="C439" s="34"/>
      <c r="D439" s="13"/>
      <c r="E439" s="13"/>
    </row>
    <row r="440" spans="1:5" s="14" customFormat="1" x14ac:dyDescent="0.25">
      <c r="A440" s="17"/>
      <c r="B440" s="12"/>
      <c r="C440" s="34"/>
      <c r="D440" s="13"/>
      <c r="E440" s="13"/>
    </row>
    <row r="441" spans="1:5" s="14" customFormat="1" x14ac:dyDescent="0.25">
      <c r="A441" s="17"/>
      <c r="B441" s="12"/>
      <c r="C441" s="34"/>
      <c r="D441" s="13"/>
      <c r="E441" s="13"/>
    </row>
    <row r="442" spans="1:5" s="14" customFormat="1" x14ac:dyDescent="0.25">
      <c r="A442" s="17"/>
      <c r="B442" s="12"/>
      <c r="C442" s="34"/>
      <c r="D442" s="13"/>
      <c r="E442" s="13"/>
    </row>
    <row r="443" spans="1:5" s="14" customFormat="1" x14ac:dyDescent="0.25">
      <c r="A443" s="17"/>
      <c r="B443" s="12"/>
      <c r="C443" s="34"/>
      <c r="D443" s="13"/>
      <c r="E443" s="13"/>
    </row>
    <row r="444" spans="1:5" s="14" customFormat="1" x14ac:dyDescent="0.25">
      <c r="A444" s="17"/>
      <c r="B444" s="12"/>
      <c r="C444" s="34"/>
      <c r="D444" s="13"/>
      <c r="E444" s="13"/>
    </row>
    <row r="445" spans="1:5" s="14" customFormat="1" x14ac:dyDescent="0.25">
      <c r="A445" s="17"/>
      <c r="B445" s="12"/>
      <c r="C445" s="34"/>
      <c r="D445" s="13"/>
      <c r="E445" s="13"/>
    </row>
    <row r="446" spans="1:5" s="14" customFormat="1" x14ac:dyDescent="0.25">
      <c r="A446" s="17"/>
      <c r="B446" s="12"/>
      <c r="C446" s="34"/>
      <c r="D446" s="13"/>
      <c r="E446" s="13"/>
    </row>
    <row r="447" spans="1:5" s="14" customFormat="1" x14ac:dyDescent="0.25">
      <c r="A447" s="17"/>
      <c r="B447" s="12"/>
      <c r="C447" s="34"/>
      <c r="D447" s="13"/>
      <c r="E447" s="13"/>
    </row>
    <row r="448" spans="1:5" s="14" customFormat="1" x14ac:dyDescent="0.25">
      <c r="A448" s="17"/>
      <c r="B448" s="12"/>
      <c r="C448" s="34"/>
      <c r="D448" s="13"/>
      <c r="E448" s="13"/>
    </row>
    <row r="449" spans="1:5" s="14" customFormat="1" x14ac:dyDescent="0.25">
      <c r="A449" s="17"/>
      <c r="B449" s="12"/>
      <c r="C449" s="34"/>
      <c r="D449" s="13"/>
      <c r="E449" s="13"/>
    </row>
    <row r="450" spans="1:5" s="14" customFormat="1" x14ac:dyDescent="0.25">
      <c r="A450" s="17"/>
      <c r="B450" s="12"/>
      <c r="C450" s="34"/>
      <c r="D450" s="13"/>
      <c r="E450" s="13"/>
    </row>
    <row r="451" spans="1:5" s="14" customFormat="1" x14ac:dyDescent="0.25">
      <c r="A451" s="17"/>
      <c r="B451" s="12"/>
      <c r="C451" s="34"/>
      <c r="D451" s="13"/>
      <c r="E451" s="13"/>
    </row>
    <row r="452" spans="1:5" s="14" customFormat="1" x14ac:dyDescent="0.25">
      <c r="A452" s="17"/>
      <c r="B452" s="12"/>
      <c r="C452" s="34"/>
      <c r="D452" s="13"/>
      <c r="E452" s="13"/>
    </row>
    <row r="453" spans="1:5" s="14" customFormat="1" x14ac:dyDescent="0.25">
      <c r="A453" s="17"/>
      <c r="B453" s="12"/>
      <c r="C453" s="34"/>
      <c r="D453" s="13"/>
      <c r="E453" s="13"/>
    </row>
    <row r="454" spans="1:5" s="14" customFormat="1" x14ac:dyDescent="0.25">
      <c r="A454" s="17"/>
      <c r="B454" s="12"/>
      <c r="C454" s="34"/>
      <c r="D454" s="13"/>
      <c r="E454" s="13"/>
    </row>
    <row r="455" spans="1:5" s="14" customFormat="1" x14ac:dyDescent="0.25">
      <c r="A455" s="17"/>
      <c r="B455" s="12"/>
      <c r="C455" s="34"/>
      <c r="D455" s="13"/>
      <c r="E455" s="13"/>
    </row>
    <row r="456" spans="1:5" s="14" customFormat="1" x14ac:dyDescent="0.25">
      <c r="A456" s="17"/>
      <c r="B456" s="12"/>
      <c r="C456" s="34"/>
      <c r="D456" s="13"/>
      <c r="E456" s="13"/>
    </row>
    <row r="457" spans="1:5" s="14" customFormat="1" x14ac:dyDescent="0.25">
      <c r="A457" s="17"/>
      <c r="B457" s="12"/>
      <c r="C457" s="34"/>
      <c r="D457" s="13"/>
      <c r="E457" s="13"/>
    </row>
    <row r="458" spans="1:5" s="14" customFormat="1" x14ac:dyDescent="0.25">
      <c r="A458" s="17"/>
      <c r="B458" s="12"/>
      <c r="C458" s="34"/>
      <c r="D458" s="13"/>
      <c r="E458" s="13"/>
    </row>
    <row r="459" spans="1:5" s="14" customFormat="1" x14ac:dyDescent="0.25">
      <c r="A459" s="17"/>
      <c r="B459" s="12"/>
      <c r="C459" s="34"/>
      <c r="D459" s="13"/>
      <c r="E459" s="13"/>
    </row>
    <row r="460" spans="1:5" s="14" customFormat="1" x14ac:dyDescent="0.25">
      <c r="A460" s="17"/>
      <c r="B460" s="12"/>
      <c r="C460" s="34"/>
      <c r="D460" s="13"/>
      <c r="E460" s="13"/>
    </row>
    <row r="461" spans="1:5" s="14" customFormat="1" x14ac:dyDescent="0.25">
      <c r="A461" s="17"/>
      <c r="B461" s="12"/>
      <c r="C461" s="34"/>
      <c r="D461" s="13"/>
      <c r="E461" s="13"/>
    </row>
    <row r="462" spans="1:5" s="14" customFormat="1" x14ac:dyDescent="0.25">
      <c r="A462" s="17"/>
      <c r="B462" s="12"/>
      <c r="C462" s="34"/>
      <c r="D462" s="13"/>
      <c r="E462" s="13"/>
    </row>
    <row r="463" spans="1:5" s="14" customFormat="1" x14ac:dyDescent="0.25">
      <c r="A463" s="17"/>
      <c r="B463" s="12"/>
      <c r="C463" s="34"/>
      <c r="D463" s="13"/>
      <c r="E463" s="13"/>
    </row>
    <row r="464" spans="1:5" s="14" customFormat="1" x14ac:dyDescent="0.25">
      <c r="A464" s="17"/>
      <c r="B464" s="12"/>
      <c r="C464" s="34"/>
      <c r="D464" s="13"/>
      <c r="E464" s="13"/>
    </row>
    <row r="465" spans="1:5" s="14" customFormat="1" x14ac:dyDescent="0.25">
      <c r="A465" s="17"/>
      <c r="B465" s="12"/>
      <c r="C465" s="34"/>
      <c r="D465" s="13"/>
      <c r="E465" s="13"/>
    </row>
    <row r="466" spans="1:5" s="14" customFormat="1" x14ac:dyDescent="0.25">
      <c r="A466" s="17"/>
      <c r="B466" s="12"/>
      <c r="C466" s="34"/>
      <c r="D466" s="13"/>
      <c r="E466" s="13"/>
    </row>
    <row r="467" spans="1:5" s="14" customFormat="1" x14ac:dyDescent="0.25">
      <c r="A467" s="17"/>
      <c r="B467" s="12"/>
      <c r="C467" s="34"/>
      <c r="D467" s="13"/>
      <c r="E467" s="13"/>
    </row>
    <row r="468" spans="1:5" s="14" customFormat="1" x14ac:dyDescent="0.25">
      <c r="A468" s="17"/>
      <c r="B468" s="12"/>
      <c r="C468" s="34"/>
      <c r="D468" s="13"/>
      <c r="E468" s="13"/>
    </row>
    <row r="469" spans="1:5" s="14" customFormat="1" x14ac:dyDescent="0.25">
      <c r="A469" s="17"/>
      <c r="B469" s="12"/>
      <c r="C469" s="34"/>
      <c r="D469" s="13"/>
      <c r="E469" s="13"/>
    </row>
    <row r="470" spans="1:5" s="14" customFormat="1" x14ac:dyDescent="0.25">
      <c r="A470" s="17"/>
      <c r="B470" s="12"/>
      <c r="C470" s="34"/>
      <c r="D470" s="13"/>
      <c r="E470" s="13"/>
    </row>
    <row r="471" spans="1:5" s="14" customFormat="1" x14ac:dyDescent="0.25">
      <c r="A471" s="17"/>
      <c r="B471" s="12"/>
      <c r="C471" s="34"/>
      <c r="D471" s="13"/>
      <c r="E471" s="13"/>
    </row>
    <row r="472" spans="1:5" s="14" customFormat="1" x14ac:dyDescent="0.25">
      <c r="A472" s="17"/>
      <c r="B472" s="12"/>
      <c r="C472" s="34"/>
      <c r="D472" s="13"/>
      <c r="E472" s="13"/>
    </row>
    <row r="473" spans="1:5" s="14" customFormat="1" x14ac:dyDescent="0.25">
      <c r="A473" s="17"/>
      <c r="B473" s="12"/>
      <c r="C473" s="34"/>
      <c r="D473" s="13"/>
      <c r="E473" s="13"/>
    </row>
    <row r="474" spans="1:5" s="14" customFormat="1" x14ac:dyDescent="0.25">
      <c r="A474" s="17"/>
      <c r="B474" s="12"/>
      <c r="C474" s="34"/>
      <c r="D474" s="13"/>
      <c r="E474" s="13"/>
    </row>
    <row r="475" spans="1:5" s="14" customFormat="1" x14ac:dyDescent="0.25">
      <c r="A475" s="17"/>
      <c r="B475" s="12"/>
      <c r="C475" s="34"/>
      <c r="D475" s="13"/>
      <c r="E475" s="13"/>
    </row>
    <row r="476" spans="1:5" s="14" customFormat="1" x14ac:dyDescent="0.25">
      <c r="A476" s="17"/>
      <c r="B476" s="12"/>
      <c r="C476" s="34"/>
      <c r="D476" s="13"/>
      <c r="E476" s="13"/>
    </row>
    <row r="477" spans="1:5" s="14" customFormat="1" x14ac:dyDescent="0.25">
      <c r="A477" s="17"/>
      <c r="B477" s="12"/>
      <c r="C477" s="34"/>
      <c r="D477" s="13"/>
      <c r="E477" s="13"/>
    </row>
    <row r="478" spans="1:5" s="14" customFormat="1" x14ac:dyDescent="0.25">
      <c r="A478" s="17"/>
      <c r="B478" s="12"/>
      <c r="C478" s="34"/>
      <c r="D478" s="13"/>
      <c r="E478" s="13"/>
    </row>
    <row r="479" spans="1:5" s="14" customFormat="1" x14ac:dyDescent="0.25">
      <c r="A479" s="17"/>
      <c r="B479" s="12"/>
      <c r="C479" s="34"/>
      <c r="D479" s="13"/>
      <c r="E479" s="13"/>
    </row>
    <row r="480" spans="1:5" s="14" customFormat="1" x14ac:dyDescent="0.25">
      <c r="A480" s="17"/>
      <c r="B480" s="12"/>
      <c r="C480" s="34"/>
      <c r="D480" s="13"/>
      <c r="E480" s="13"/>
    </row>
    <row r="481" spans="1:5" s="14" customFormat="1" x14ac:dyDescent="0.25">
      <c r="A481" s="17"/>
      <c r="B481" s="12"/>
      <c r="C481" s="34"/>
      <c r="D481" s="13"/>
      <c r="E481" s="13"/>
    </row>
    <row r="482" spans="1:5" s="14" customFormat="1" x14ac:dyDescent="0.25">
      <c r="A482" s="17"/>
      <c r="B482" s="12"/>
      <c r="C482" s="34"/>
      <c r="D482" s="13"/>
      <c r="E482" s="13"/>
    </row>
    <row r="483" spans="1:5" s="14" customFormat="1" x14ac:dyDescent="0.25">
      <c r="A483" s="17"/>
      <c r="B483" s="12"/>
      <c r="C483" s="34"/>
      <c r="D483" s="13"/>
      <c r="E483" s="13"/>
    </row>
    <row r="484" spans="1:5" s="14" customFormat="1" x14ac:dyDescent="0.25">
      <c r="A484" s="17"/>
      <c r="B484" s="12"/>
      <c r="C484" s="34"/>
      <c r="D484" s="13"/>
      <c r="E484" s="13"/>
    </row>
    <row r="485" spans="1:5" s="14" customFormat="1" x14ac:dyDescent="0.25">
      <c r="A485" s="17"/>
      <c r="B485" s="12"/>
      <c r="C485" s="34"/>
      <c r="D485" s="13"/>
      <c r="E485" s="13"/>
    </row>
    <row r="486" spans="1:5" s="14" customFormat="1" x14ac:dyDescent="0.25">
      <c r="A486" s="17"/>
      <c r="B486" s="12"/>
      <c r="C486" s="34"/>
      <c r="D486" s="13"/>
      <c r="E486" s="13"/>
    </row>
    <row r="487" spans="1:5" s="14" customFormat="1" x14ac:dyDescent="0.25">
      <c r="A487" s="17"/>
      <c r="B487" s="12"/>
      <c r="C487" s="34"/>
      <c r="D487" s="13"/>
      <c r="E487" s="13"/>
    </row>
    <row r="488" spans="1:5" s="14" customFormat="1" x14ac:dyDescent="0.25">
      <c r="A488" s="17"/>
      <c r="B488" s="12"/>
      <c r="C488" s="34"/>
      <c r="D488" s="13"/>
      <c r="E488" s="13"/>
    </row>
    <row r="489" spans="1:5" s="14" customFormat="1" x14ac:dyDescent="0.25">
      <c r="A489" s="17"/>
      <c r="B489" s="12"/>
      <c r="C489" s="34"/>
      <c r="D489" s="13"/>
      <c r="E489" s="13"/>
    </row>
    <row r="490" spans="1:5" s="14" customFormat="1" x14ac:dyDescent="0.25">
      <c r="A490" s="17"/>
      <c r="B490" s="12"/>
      <c r="C490" s="34"/>
      <c r="D490" s="13"/>
      <c r="E490" s="13"/>
    </row>
    <row r="491" spans="1:5" s="14" customFormat="1" x14ac:dyDescent="0.25">
      <c r="A491" s="17"/>
      <c r="B491" s="12"/>
      <c r="C491" s="34"/>
      <c r="D491" s="13"/>
      <c r="E491" s="13"/>
    </row>
    <row r="492" spans="1:5" s="14" customFormat="1" x14ac:dyDescent="0.25">
      <c r="A492" s="17"/>
      <c r="B492" s="12"/>
      <c r="C492" s="34"/>
      <c r="D492" s="13"/>
      <c r="E492" s="13"/>
    </row>
    <row r="493" spans="1:5" s="14" customFormat="1" x14ac:dyDescent="0.25">
      <c r="A493" s="17"/>
      <c r="B493" s="12"/>
      <c r="C493" s="34"/>
      <c r="D493" s="13"/>
      <c r="E493" s="13"/>
    </row>
    <row r="494" spans="1:5" s="14" customFormat="1" x14ac:dyDescent="0.25">
      <c r="A494" s="17"/>
      <c r="B494" s="12"/>
      <c r="C494" s="34"/>
      <c r="D494" s="13"/>
      <c r="E494" s="13"/>
    </row>
    <row r="495" spans="1:5" s="14" customFormat="1" x14ac:dyDescent="0.25">
      <c r="A495" s="17"/>
      <c r="B495" s="12"/>
      <c r="C495" s="34"/>
      <c r="D495" s="13"/>
      <c r="E495" s="13"/>
    </row>
    <row r="496" spans="1:5" s="14" customFormat="1" x14ac:dyDescent="0.25">
      <c r="A496" s="17"/>
      <c r="B496" s="12"/>
      <c r="C496" s="34"/>
      <c r="D496" s="13"/>
      <c r="E496" s="13"/>
    </row>
    <row r="497" spans="1:5" s="14" customFormat="1" x14ac:dyDescent="0.25">
      <c r="A497" s="17"/>
      <c r="B497" s="12"/>
      <c r="C497" s="34"/>
      <c r="D497" s="13"/>
      <c r="E497" s="13"/>
    </row>
    <row r="498" spans="1:5" s="14" customFormat="1" x14ac:dyDescent="0.25">
      <c r="A498" s="17"/>
      <c r="B498" s="12"/>
      <c r="C498" s="34"/>
      <c r="D498" s="13"/>
      <c r="E498" s="13"/>
    </row>
    <row r="499" spans="1:5" s="14" customFormat="1" x14ac:dyDescent="0.25">
      <c r="A499" s="17"/>
      <c r="B499" s="12"/>
      <c r="C499" s="34"/>
      <c r="D499" s="13"/>
      <c r="E499" s="13"/>
    </row>
    <row r="500" spans="1:5" s="14" customFormat="1" x14ac:dyDescent="0.25">
      <c r="A500" s="17"/>
      <c r="B500" s="12"/>
      <c r="C500" s="34"/>
      <c r="D500" s="13"/>
      <c r="E500" s="13"/>
    </row>
    <row r="501" spans="1:5" s="14" customFormat="1" x14ac:dyDescent="0.25">
      <c r="A501" s="17"/>
      <c r="B501" s="12"/>
      <c r="C501" s="34"/>
      <c r="D501" s="13"/>
      <c r="E501" s="13"/>
    </row>
    <row r="502" spans="1:5" s="14" customFormat="1" x14ac:dyDescent="0.25">
      <c r="A502" s="17"/>
      <c r="B502" s="12"/>
      <c r="C502" s="34"/>
      <c r="D502" s="13"/>
      <c r="E502" s="13"/>
    </row>
    <row r="503" spans="1:5" s="14" customFormat="1" x14ac:dyDescent="0.25">
      <c r="A503" s="17"/>
      <c r="B503" s="12"/>
      <c r="C503" s="34"/>
      <c r="D503" s="13"/>
      <c r="E503" s="13"/>
    </row>
    <row r="504" spans="1:5" s="14" customFormat="1" x14ac:dyDescent="0.25">
      <c r="A504" s="17"/>
      <c r="B504" s="12"/>
      <c r="C504" s="34"/>
      <c r="D504" s="13"/>
      <c r="E504" s="13"/>
    </row>
    <row r="505" spans="1:5" s="14" customFormat="1" x14ac:dyDescent="0.25">
      <c r="A505" s="17"/>
      <c r="B505" s="12"/>
      <c r="C505" s="34"/>
      <c r="D505" s="13"/>
      <c r="E505" s="13"/>
    </row>
    <row r="506" spans="1:5" s="14" customFormat="1" x14ac:dyDescent="0.25">
      <c r="A506" s="17"/>
      <c r="B506" s="12"/>
      <c r="C506" s="34"/>
      <c r="D506" s="13"/>
      <c r="E506" s="13"/>
    </row>
    <row r="507" spans="1:5" s="14" customFormat="1" x14ac:dyDescent="0.25">
      <c r="A507" s="17"/>
      <c r="B507" s="12"/>
      <c r="C507" s="34"/>
      <c r="D507" s="13"/>
      <c r="E507" s="13"/>
    </row>
    <row r="508" spans="1:5" s="14" customFormat="1" x14ac:dyDescent="0.25">
      <c r="A508" s="17"/>
      <c r="B508" s="12"/>
      <c r="C508" s="34"/>
      <c r="D508" s="13"/>
      <c r="E508" s="13"/>
    </row>
    <row r="509" spans="1:5" s="14" customFormat="1" x14ac:dyDescent="0.25">
      <c r="A509" s="17"/>
      <c r="B509" s="12"/>
      <c r="C509" s="34"/>
      <c r="D509" s="13"/>
      <c r="E509" s="13"/>
    </row>
    <row r="510" spans="1:5" s="14" customFormat="1" x14ac:dyDescent="0.25">
      <c r="A510" s="17"/>
      <c r="B510" s="12"/>
      <c r="C510" s="34"/>
      <c r="D510" s="13"/>
      <c r="E510" s="13"/>
    </row>
    <row r="511" spans="1:5" s="14" customFormat="1" x14ac:dyDescent="0.25">
      <c r="A511" s="17"/>
      <c r="B511" s="12"/>
      <c r="C511" s="34"/>
      <c r="D511" s="13"/>
      <c r="E511" s="13"/>
    </row>
    <row r="512" spans="1:5" s="14" customFormat="1" x14ac:dyDescent="0.25">
      <c r="A512" s="17"/>
      <c r="B512" s="12"/>
      <c r="C512" s="34"/>
      <c r="D512" s="13"/>
      <c r="E512" s="13"/>
    </row>
    <row r="513" spans="1:5" s="14" customFormat="1" x14ac:dyDescent="0.25">
      <c r="A513" s="17"/>
      <c r="B513" s="12"/>
      <c r="C513" s="34"/>
      <c r="D513" s="13"/>
      <c r="E513" s="13"/>
    </row>
    <row r="514" spans="1:5" s="14" customFormat="1" x14ac:dyDescent="0.25">
      <c r="A514" s="17"/>
      <c r="B514" s="12"/>
      <c r="C514" s="34"/>
      <c r="D514" s="13"/>
      <c r="E514" s="13"/>
    </row>
    <row r="515" spans="1:5" s="14" customFormat="1" x14ac:dyDescent="0.25">
      <c r="A515" s="17"/>
      <c r="B515" s="12"/>
      <c r="C515" s="34"/>
      <c r="D515" s="13"/>
      <c r="E515" s="13"/>
    </row>
    <row r="516" spans="1:5" s="14" customFormat="1" x14ac:dyDescent="0.25">
      <c r="A516" s="17"/>
      <c r="B516" s="12"/>
      <c r="C516" s="34"/>
      <c r="D516" s="13"/>
      <c r="E516" s="13"/>
    </row>
    <row r="517" spans="1:5" s="14" customFormat="1" x14ac:dyDescent="0.25">
      <c r="A517" s="17"/>
      <c r="B517" s="12"/>
      <c r="C517" s="34"/>
      <c r="D517" s="13"/>
      <c r="E517" s="13"/>
    </row>
    <row r="518" spans="1:5" s="14" customFormat="1" x14ac:dyDescent="0.25">
      <c r="A518" s="17"/>
      <c r="B518" s="12"/>
      <c r="C518" s="34"/>
      <c r="D518" s="13"/>
      <c r="E518" s="13"/>
    </row>
    <row r="519" spans="1:5" s="14" customFormat="1" x14ac:dyDescent="0.25">
      <c r="A519" s="17"/>
      <c r="B519" s="12"/>
      <c r="C519" s="34"/>
      <c r="D519" s="13"/>
      <c r="E519" s="13"/>
    </row>
    <row r="520" spans="1:5" s="14" customFormat="1" x14ac:dyDescent="0.25">
      <c r="A520" s="17"/>
      <c r="B520" s="12"/>
      <c r="C520" s="34"/>
      <c r="D520" s="13"/>
      <c r="E520" s="13"/>
    </row>
    <row r="521" spans="1:5" s="14" customFormat="1" x14ac:dyDescent="0.25">
      <c r="A521" s="17"/>
      <c r="B521" s="12"/>
      <c r="C521" s="34"/>
      <c r="D521" s="13"/>
      <c r="E521" s="13"/>
    </row>
    <row r="522" spans="1:5" s="14" customFormat="1" x14ac:dyDescent="0.25">
      <c r="A522" s="17"/>
      <c r="B522" s="12"/>
      <c r="C522" s="34"/>
      <c r="D522" s="13"/>
      <c r="E522" s="13"/>
    </row>
    <row r="523" spans="1:5" s="14" customFormat="1" x14ac:dyDescent="0.25">
      <c r="A523" s="17"/>
      <c r="B523" s="12"/>
      <c r="C523" s="34"/>
      <c r="D523" s="13"/>
      <c r="E523" s="13"/>
    </row>
    <row r="524" spans="1:5" s="14" customFormat="1" x14ac:dyDescent="0.25">
      <c r="A524" s="17"/>
      <c r="B524" s="12"/>
      <c r="C524" s="34"/>
      <c r="D524" s="13"/>
      <c r="E524" s="13"/>
    </row>
    <row r="525" spans="1:5" s="14" customFormat="1" x14ac:dyDescent="0.25">
      <c r="A525" s="17"/>
      <c r="B525" s="12"/>
      <c r="C525" s="34"/>
      <c r="D525" s="13"/>
      <c r="E525" s="13"/>
    </row>
    <row r="526" spans="1:5" s="14" customFormat="1" x14ac:dyDescent="0.25">
      <c r="A526" s="17"/>
      <c r="B526" s="12"/>
      <c r="C526" s="34"/>
      <c r="D526" s="13"/>
      <c r="E526" s="13"/>
    </row>
    <row r="527" spans="1:5" s="14" customFormat="1" x14ac:dyDescent="0.25">
      <c r="A527" s="17"/>
      <c r="B527" s="12"/>
      <c r="C527" s="34"/>
      <c r="D527" s="13"/>
      <c r="E527" s="13"/>
    </row>
    <row r="528" spans="1:5" s="14" customFormat="1" x14ac:dyDescent="0.25">
      <c r="A528" s="17"/>
      <c r="B528" s="12"/>
      <c r="C528" s="34"/>
      <c r="D528" s="13"/>
      <c r="E528" s="13"/>
    </row>
    <row r="529" spans="1:5" s="14" customFormat="1" x14ac:dyDescent="0.25">
      <c r="A529" s="17"/>
      <c r="B529" s="12"/>
      <c r="C529" s="34"/>
      <c r="D529" s="13"/>
      <c r="E529" s="13"/>
    </row>
    <row r="530" spans="1:5" s="14" customFormat="1" x14ac:dyDescent="0.25">
      <c r="A530" s="17"/>
      <c r="B530" s="12"/>
      <c r="C530" s="34"/>
      <c r="D530" s="13"/>
      <c r="E530" s="13"/>
    </row>
    <row r="531" spans="1:5" s="14" customFormat="1" x14ac:dyDescent="0.25">
      <c r="A531" s="17"/>
      <c r="B531" s="12"/>
      <c r="C531" s="34"/>
      <c r="D531" s="13"/>
      <c r="E531" s="13"/>
    </row>
    <row r="532" spans="1:5" s="14" customFormat="1" x14ac:dyDescent="0.25">
      <c r="A532" s="17"/>
      <c r="B532" s="12"/>
      <c r="C532" s="34"/>
      <c r="D532" s="13"/>
      <c r="E532" s="13"/>
    </row>
    <row r="533" spans="1:5" s="14" customFormat="1" x14ac:dyDescent="0.25">
      <c r="A533" s="17"/>
      <c r="B533" s="12"/>
      <c r="C533" s="34"/>
      <c r="D533" s="13"/>
      <c r="E533" s="13"/>
    </row>
    <row r="534" spans="1:5" s="14" customFormat="1" x14ac:dyDescent="0.25">
      <c r="A534" s="17"/>
      <c r="B534" s="12"/>
      <c r="C534" s="34"/>
      <c r="D534" s="13"/>
      <c r="E534" s="13"/>
    </row>
    <row r="535" spans="1:5" s="14" customFormat="1" x14ac:dyDescent="0.25">
      <c r="A535" s="17"/>
      <c r="B535" s="12"/>
      <c r="C535" s="34"/>
      <c r="D535" s="13"/>
      <c r="E535" s="13"/>
    </row>
    <row r="536" spans="1:5" s="14" customFormat="1" x14ac:dyDescent="0.25">
      <c r="A536" s="17"/>
      <c r="B536" s="12"/>
      <c r="C536" s="34"/>
      <c r="D536" s="13"/>
      <c r="E536" s="13"/>
    </row>
    <row r="537" spans="1:5" s="14" customFormat="1" x14ac:dyDescent="0.25">
      <c r="A537" s="17"/>
      <c r="B537" s="12"/>
      <c r="C537" s="34"/>
      <c r="D537" s="13"/>
      <c r="E537" s="13"/>
    </row>
    <row r="538" spans="1:5" s="14" customFormat="1" x14ac:dyDescent="0.25">
      <c r="A538" s="17"/>
      <c r="B538" s="12"/>
      <c r="C538" s="34"/>
      <c r="D538" s="13"/>
      <c r="E538" s="13"/>
    </row>
    <row r="539" spans="1:5" s="14" customFormat="1" x14ac:dyDescent="0.25">
      <c r="A539" s="17"/>
      <c r="B539" s="12"/>
      <c r="C539" s="34"/>
      <c r="D539" s="13"/>
      <c r="E539" s="13"/>
    </row>
    <row r="540" spans="1:5" s="14" customFormat="1" x14ac:dyDescent="0.25">
      <c r="A540" s="17"/>
      <c r="B540" s="12"/>
      <c r="C540" s="34"/>
      <c r="D540" s="13"/>
      <c r="E540" s="13"/>
    </row>
    <row r="541" spans="1:5" s="14" customFormat="1" x14ac:dyDescent="0.25">
      <c r="A541" s="17"/>
      <c r="B541" s="12"/>
      <c r="C541" s="34"/>
      <c r="D541" s="13"/>
      <c r="E541" s="13"/>
    </row>
    <row r="542" spans="1:5" s="14" customFormat="1" x14ac:dyDescent="0.25">
      <c r="A542" s="17"/>
      <c r="B542" s="12"/>
      <c r="C542" s="34"/>
      <c r="D542" s="13"/>
      <c r="E542" s="13"/>
    </row>
    <row r="543" spans="1:5" s="14" customFormat="1" x14ac:dyDescent="0.25">
      <c r="A543" s="17"/>
      <c r="B543" s="12"/>
      <c r="C543" s="34"/>
      <c r="D543" s="13"/>
      <c r="E543" s="13"/>
    </row>
    <row r="544" spans="1:5" s="14" customFormat="1" x14ac:dyDescent="0.25">
      <c r="A544" s="17"/>
      <c r="B544" s="12"/>
      <c r="C544" s="34"/>
      <c r="D544" s="13"/>
      <c r="E544" s="13"/>
    </row>
    <row r="545" spans="1:5" s="14" customFormat="1" x14ac:dyDescent="0.25">
      <c r="A545" s="17"/>
      <c r="B545" s="12"/>
      <c r="C545" s="34"/>
      <c r="D545" s="13"/>
      <c r="E545" s="13"/>
    </row>
    <row r="546" spans="1:5" s="14" customFormat="1" x14ac:dyDescent="0.25">
      <c r="A546" s="17"/>
      <c r="B546" s="12"/>
      <c r="C546" s="34"/>
      <c r="D546" s="13"/>
      <c r="E546" s="13"/>
    </row>
    <row r="547" spans="1:5" s="14" customFormat="1" x14ac:dyDescent="0.25">
      <c r="A547" s="17"/>
      <c r="B547" s="12"/>
      <c r="C547" s="34"/>
      <c r="D547" s="13"/>
      <c r="E547" s="13"/>
    </row>
    <row r="548" spans="1:5" s="14" customFormat="1" x14ac:dyDescent="0.25">
      <c r="A548" s="17"/>
      <c r="B548" s="12"/>
      <c r="C548" s="34"/>
      <c r="D548" s="13"/>
      <c r="E548" s="13"/>
    </row>
    <row r="549" spans="1:5" s="14" customFormat="1" x14ac:dyDescent="0.25">
      <c r="A549" s="17"/>
      <c r="B549" s="12"/>
      <c r="C549" s="34"/>
      <c r="D549" s="13"/>
      <c r="E549" s="13"/>
    </row>
    <row r="550" spans="1:5" s="14" customFormat="1" x14ac:dyDescent="0.25">
      <c r="A550" s="17"/>
      <c r="B550" s="12"/>
      <c r="C550" s="34"/>
      <c r="D550" s="13"/>
      <c r="E550" s="13"/>
    </row>
    <row r="551" spans="1:5" s="14" customFormat="1" x14ac:dyDescent="0.25">
      <c r="A551" s="17"/>
      <c r="B551" s="12"/>
      <c r="C551" s="34"/>
      <c r="D551" s="13"/>
      <c r="E551" s="13"/>
    </row>
    <row r="552" spans="1:5" s="14" customFormat="1" x14ac:dyDescent="0.25">
      <c r="A552" s="17"/>
      <c r="B552" s="12"/>
      <c r="C552" s="34"/>
      <c r="D552" s="13"/>
      <c r="E552" s="13"/>
    </row>
    <row r="553" spans="1:5" s="14" customFormat="1" x14ac:dyDescent="0.25">
      <c r="A553" s="17"/>
      <c r="B553" s="12"/>
      <c r="C553" s="34"/>
      <c r="D553" s="13"/>
      <c r="E553" s="13"/>
    </row>
    <row r="554" spans="1:5" s="14" customFormat="1" x14ac:dyDescent="0.25">
      <c r="A554" s="17"/>
      <c r="B554" s="12"/>
      <c r="C554" s="34"/>
      <c r="D554" s="13"/>
      <c r="E554" s="13"/>
    </row>
    <row r="555" spans="1:5" s="14" customFormat="1" x14ac:dyDescent="0.25">
      <c r="A555" s="17"/>
      <c r="B555" s="12"/>
      <c r="C555" s="34"/>
      <c r="D555" s="13"/>
      <c r="E555" s="13"/>
    </row>
    <row r="556" spans="1:5" s="14" customFormat="1" x14ac:dyDescent="0.25">
      <c r="A556" s="17"/>
      <c r="B556" s="12"/>
      <c r="C556" s="34"/>
      <c r="D556" s="13"/>
      <c r="E556" s="13"/>
    </row>
    <row r="557" spans="1:5" s="14" customFormat="1" x14ac:dyDescent="0.25">
      <c r="A557" s="17"/>
      <c r="B557" s="12"/>
      <c r="C557" s="34"/>
      <c r="D557" s="13"/>
      <c r="E557" s="13"/>
    </row>
    <row r="558" spans="1:5" s="14" customFormat="1" x14ac:dyDescent="0.25">
      <c r="A558" s="17"/>
      <c r="B558" s="12"/>
      <c r="C558" s="34"/>
      <c r="D558" s="13"/>
      <c r="E558" s="13"/>
    </row>
    <row r="559" spans="1:5" s="14" customFormat="1" x14ac:dyDescent="0.25">
      <c r="A559" s="17"/>
      <c r="B559" s="12"/>
      <c r="C559" s="34"/>
      <c r="D559" s="13"/>
      <c r="E559" s="13"/>
    </row>
    <row r="560" spans="1:5" s="14" customFormat="1" x14ac:dyDescent="0.25">
      <c r="A560" s="17"/>
      <c r="B560" s="12"/>
      <c r="C560" s="34"/>
      <c r="D560" s="13"/>
      <c r="E560" s="13"/>
    </row>
    <row r="561" spans="1:5" s="14" customFormat="1" x14ac:dyDescent="0.25">
      <c r="A561" s="17"/>
      <c r="B561" s="12"/>
      <c r="C561" s="34"/>
      <c r="D561" s="13"/>
      <c r="E561" s="13"/>
    </row>
    <row r="562" spans="1:5" s="14" customFormat="1" x14ac:dyDescent="0.25">
      <c r="A562" s="17"/>
      <c r="B562" s="12"/>
      <c r="C562" s="34"/>
      <c r="D562" s="13"/>
      <c r="E562" s="13"/>
    </row>
    <row r="563" spans="1:5" s="14" customFormat="1" x14ac:dyDescent="0.25">
      <c r="A563" s="17"/>
      <c r="B563" s="12"/>
      <c r="C563" s="34"/>
      <c r="D563" s="13"/>
      <c r="E563" s="13"/>
    </row>
    <row r="564" spans="1:5" s="14" customFormat="1" x14ac:dyDescent="0.25">
      <c r="A564" s="17"/>
      <c r="B564" s="12"/>
      <c r="C564" s="34"/>
      <c r="D564" s="13"/>
      <c r="E564" s="13"/>
    </row>
    <row r="565" spans="1:5" s="14" customFormat="1" x14ac:dyDescent="0.25">
      <c r="A565" s="17"/>
      <c r="B565" s="12"/>
      <c r="C565" s="34"/>
      <c r="D565" s="13"/>
      <c r="E565" s="13"/>
    </row>
    <row r="566" spans="1:5" s="14" customFormat="1" x14ac:dyDescent="0.25">
      <c r="A566" s="17"/>
      <c r="B566" s="12"/>
      <c r="C566" s="34"/>
      <c r="D566" s="13"/>
      <c r="E566" s="13"/>
    </row>
    <row r="567" spans="1:5" s="14" customFormat="1" x14ac:dyDescent="0.25">
      <c r="A567" s="17"/>
      <c r="B567" s="12"/>
      <c r="C567" s="34"/>
      <c r="D567" s="13"/>
      <c r="E567" s="13"/>
    </row>
    <row r="568" spans="1:5" s="14" customFormat="1" x14ac:dyDescent="0.25">
      <c r="A568" s="17"/>
      <c r="B568" s="12"/>
      <c r="C568" s="34"/>
      <c r="D568" s="13"/>
      <c r="E568" s="13"/>
    </row>
    <row r="569" spans="1:5" s="14" customFormat="1" x14ac:dyDescent="0.25">
      <c r="A569" s="17"/>
      <c r="B569" s="12"/>
      <c r="C569" s="34"/>
      <c r="D569" s="13"/>
      <c r="E569" s="13"/>
    </row>
    <row r="570" spans="1:5" s="14" customFormat="1" x14ac:dyDescent="0.25">
      <c r="A570" s="17"/>
      <c r="B570" s="12"/>
      <c r="C570" s="34"/>
      <c r="D570" s="13"/>
      <c r="E570" s="13"/>
    </row>
    <row r="571" spans="1:5" s="14" customFormat="1" x14ac:dyDescent="0.25">
      <c r="A571" s="17"/>
      <c r="B571" s="12"/>
      <c r="C571" s="34"/>
      <c r="D571" s="13"/>
      <c r="E571" s="13"/>
    </row>
    <row r="572" spans="1:5" s="14" customFormat="1" x14ac:dyDescent="0.25">
      <c r="A572" s="17"/>
      <c r="B572" s="12"/>
      <c r="C572" s="34"/>
      <c r="D572" s="13"/>
      <c r="E572" s="13"/>
    </row>
    <row r="573" spans="1:5" s="14" customFormat="1" x14ac:dyDescent="0.25">
      <c r="A573" s="17"/>
      <c r="B573" s="12"/>
      <c r="C573" s="34"/>
      <c r="D573" s="13"/>
      <c r="E573" s="13"/>
    </row>
    <row r="574" spans="1:5" s="14" customFormat="1" x14ac:dyDescent="0.25">
      <c r="A574" s="17"/>
      <c r="B574" s="12"/>
      <c r="C574" s="34"/>
      <c r="D574" s="13"/>
      <c r="E574" s="13"/>
    </row>
    <row r="575" spans="1:5" s="14" customFormat="1" x14ac:dyDescent="0.25">
      <c r="A575" s="17"/>
      <c r="B575" s="12"/>
      <c r="C575" s="34"/>
      <c r="D575" s="13"/>
      <c r="E575" s="13"/>
    </row>
    <row r="576" spans="1:5" s="14" customFormat="1" x14ac:dyDescent="0.25">
      <c r="A576" s="17"/>
      <c r="B576" s="12"/>
      <c r="C576" s="34"/>
      <c r="D576" s="13"/>
      <c r="E576" s="13"/>
    </row>
    <row r="577" spans="1:5" s="14" customFormat="1" x14ac:dyDescent="0.25">
      <c r="A577" s="17"/>
      <c r="B577" s="12"/>
      <c r="C577" s="34"/>
      <c r="D577" s="13"/>
      <c r="E577" s="13"/>
    </row>
    <row r="578" spans="1:5" s="14" customFormat="1" x14ac:dyDescent="0.25">
      <c r="A578" s="17"/>
      <c r="B578" s="12"/>
      <c r="C578" s="34"/>
      <c r="D578" s="13"/>
      <c r="E578" s="13"/>
    </row>
    <row r="579" spans="1:5" s="14" customFormat="1" x14ac:dyDescent="0.25">
      <c r="A579" s="17"/>
      <c r="B579" s="12"/>
      <c r="C579" s="34"/>
      <c r="D579" s="13"/>
      <c r="E579" s="13"/>
    </row>
    <row r="580" spans="1:5" s="14" customFormat="1" x14ac:dyDescent="0.25">
      <c r="A580" s="17"/>
      <c r="B580" s="12"/>
      <c r="C580" s="34"/>
      <c r="D580" s="13"/>
      <c r="E580" s="13"/>
    </row>
    <row r="581" spans="1:5" s="14" customFormat="1" x14ac:dyDescent="0.25">
      <c r="A581" s="17"/>
      <c r="B581" s="12"/>
      <c r="C581" s="34"/>
      <c r="D581" s="13"/>
      <c r="E581" s="13"/>
    </row>
    <row r="582" spans="1:5" s="14" customFormat="1" x14ac:dyDescent="0.25">
      <c r="A582" s="17"/>
      <c r="B582" s="12"/>
      <c r="C582" s="34"/>
      <c r="D582" s="13"/>
      <c r="E582" s="13"/>
    </row>
    <row r="583" spans="1:5" s="14" customFormat="1" x14ac:dyDescent="0.25">
      <c r="A583" s="17"/>
      <c r="B583" s="12"/>
      <c r="C583" s="34"/>
      <c r="D583" s="13"/>
      <c r="E583" s="13"/>
    </row>
    <row r="584" spans="1:5" s="14" customFormat="1" x14ac:dyDescent="0.25">
      <c r="A584" s="17"/>
      <c r="B584" s="12"/>
      <c r="C584" s="34"/>
      <c r="D584" s="13"/>
      <c r="E584" s="13"/>
    </row>
    <row r="585" spans="1:5" s="14" customFormat="1" x14ac:dyDescent="0.25">
      <c r="A585" s="17"/>
      <c r="B585" s="12"/>
      <c r="C585" s="34"/>
      <c r="D585" s="13"/>
      <c r="E585" s="13"/>
    </row>
    <row r="586" spans="1:5" s="14" customFormat="1" x14ac:dyDescent="0.25">
      <c r="A586" s="17"/>
      <c r="B586" s="12"/>
      <c r="C586" s="34"/>
      <c r="D586" s="13"/>
      <c r="E586" s="13"/>
    </row>
    <row r="587" spans="1:5" s="14" customFormat="1" x14ac:dyDescent="0.25">
      <c r="A587" s="17"/>
      <c r="B587" s="12"/>
      <c r="C587" s="34"/>
      <c r="D587" s="13"/>
      <c r="E587" s="13"/>
    </row>
    <row r="588" spans="1:5" s="14" customFormat="1" x14ac:dyDescent="0.25">
      <c r="A588" s="17"/>
      <c r="B588" s="12"/>
      <c r="C588" s="34"/>
      <c r="D588" s="13"/>
      <c r="E588" s="13"/>
    </row>
    <row r="589" spans="1:5" s="14" customFormat="1" x14ac:dyDescent="0.25">
      <c r="A589" s="17"/>
      <c r="B589" s="12"/>
      <c r="C589" s="34"/>
      <c r="D589" s="13"/>
      <c r="E589" s="13"/>
    </row>
    <row r="590" spans="1:5" s="14" customFormat="1" x14ac:dyDescent="0.25">
      <c r="A590" s="17"/>
      <c r="B590" s="12"/>
      <c r="C590" s="34"/>
      <c r="D590" s="13"/>
      <c r="E590" s="13"/>
    </row>
    <row r="591" spans="1:5" s="14" customFormat="1" x14ac:dyDescent="0.25">
      <c r="A591" s="17"/>
      <c r="B591" s="12"/>
      <c r="C591" s="34"/>
      <c r="D591" s="13"/>
      <c r="E591" s="13"/>
    </row>
    <row r="592" spans="1:5" s="14" customFormat="1" x14ac:dyDescent="0.25">
      <c r="A592" s="17"/>
      <c r="B592" s="12"/>
      <c r="C592" s="34"/>
      <c r="D592" s="13"/>
      <c r="E592" s="13"/>
    </row>
    <row r="593" spans="1:5" s="14" customFormat="1" x14ac:dyDescent="0.25">
      <c r="A593" s="17"/>
      <c r="B593" s="12"/>
      <c r="C593" s="34"/>
      <c r="D593" s="13"/>
      <c r="E593" s="13"/>
    </row>
    <row r="594" spans="1:5" s="14" customFormat="1" x14ac:dyDescent="0.25">
      <c r="A594" s="17"/>
      <c r="B594" s="12"/>
      <c r="C594" s="34"/>
      <c r="D594" s="13"/>
      <c r="E594" s="13"/>
    </row>
    <row r="595" spans="1:5" s="14" customFormat="1" x14ac:dyDescent="0.25">
      <c r="A595" s="17"/>
      <c r="B595" s="12"/>
      <c r="C595" s="34"/>
      <c r="D595" s="13"/>
      <c r="E595" s="13"/>
    </row>
    <row r="596" spans="1:5" s="14" customFormat="1" x14ac:dyDescent="0.25">
      <c r="A596" s="17"/>
      <c r="B596" s="12"/>
      <c r="C596" s="34"/>
      <c r="D596" s="13"/>
      <c r="E596" s="13"/>
    </row>
    <row r="597" spans="1:5" s="14" customFormat="1" x14ac:dyDescent="0.25">
      <c r="A597" s="17"/>
      <c r="B597" s="12"/>
      <c r="C597" s="34"/>
      <c r="D597" s="13"/>
      <c r="E597" s="13"/>
    </row>
    <row r="598" spans="1:5" s="14" customFormat="1" x14ac:dyDescent="0.25">
      <c r="A598" s="17"/>
      <c r="B598" s="12"/>
      <c r="C598" s="34"/>
      <c r="D598" s="13"/>
      <c r="E598" s="13"/>
    </row>
    <row r="599" spans="1:5" s="14" customFormat="1" x14ac:dyDescent="0.25">
      <c r="A599" s="17"/>
      <c r="B599" s="12"/>
      <c r="C599" s="34"/>
      <c r="D599" s="13"/>
      <c r="E599" s="13"/>
    </row>
    <row r="600" spans="1:5" s="14" customFormat="1" x14ac:dyDescent="0.25">
      <c r="A600" s="17"/>
      <c r="B600" s="12"/>
      <c r="C600" s="34"/>
      <c r="D600" s="13"/>
      <c r="E600" s="13"/>
    </row>
    <row r="601" spans="1:5" s="14" customFormat="1" x14ac:dyDescent="0.25">
      <c r="A601" s="17"/>
      <c r="B601" s="12"/>
      <c r="C601" s="34"/>
      <c r="D601" s="13"/>
      <c r="E601" s="13"/>
    </row>
    <row r="602" spans="1:5" s="14" customFormat="1" x14ac:dyDescent="0.25">
      <c r="A602" s="17"/>
      <c r="B602" s="12"/>
      <c r="C602" s="34"/>
      <c r="D602" s="13"/>
      <c r="E602" s="13"/>
    </row>
    <row r="603" spans="1:5" s="14" customFormat="1" x14ac:dyDescent="0.25">
      <c r="A603" s="17"/>
      <c r="B603" s="12"/>
      <c r="C603" s="34"/>
      <c r="D603" s="13"/>
      <c r="E603" s="13"/>
    </row>
    <row r="604" spans="1:5" s="14" customFormat="1" x14ac:dyDescent="0.25">
      <c r="A604" s="17"/>
      <c r="B604" s="12"/>
      <c r="C604" s="34"/>
      <c r="D604" s="13"/>
      <c r="E604" s="13"/>
    </row>
    <row r="605" spans="1:5" s="14" customFormat="1" x14ac:dyDescent="0.25">
      <c r="A605" s="17"/>
      <c r="B605" s="12"/>
      <c r="C605" s="34"/>
      <c r="D605" s="13"/>
      <c r="E605" s="13"/>
    </row>
    <row r="606" spans="1:5" s="14" customFormat="1" x14ac:dyDescent="0.25">
      <c r="A606" s="17"/>
      <c r="B606" s="12"/>
      <c r="C606" s="34"/>
      <c r="D606" s="13"/>
      <c r="E606" s="13"/>
    </row>
    <row r="607" spans="1:5" s="14" customFormat="1" x14ac:dyDescent="0.25">
      <c r="A607" s="17"/>
      <c r="B607" s="12"/>
      <c r="C607" s="34"/>
      <c r="D607" s="13"/>
      <c r="E607" s="13"/>
    </row>
    <row r="608" spans="1:5" s="14" customFormat="1" x14ac:dyDescent="0.25">
      <c r="A608" s="17"/>
      <c r="B608" s="12"/>
      <c r="C608" s="34"/>
      <c r="D608" s="13"/>
      <c r="E608" s="13"/>
    </row>
    <row r="609" spans="1:5" s="14" customFormat="1" x14ac:dyDescent="0.25">
      <c r="A609" s="17"/>
      <c r="B609" s="12"/>
      <c r="C609" s="34"/>
      <c r="D609" s="13"/>
      <c r="E609" s="13"/>
    </row>
    <row r="610" spans="1:5" s="14" customFormat="1" x14ac:dyDescent="0.25">
      <c r="A610" s="17"/>
      <c r="B610" s="12"/>
      <c r="C610" s="34"/>
      <c r="D610" s="13"/>
      <c r="E610" s="13"/>
    </row>
    <row r="611" spans="1:5" s="14" customFormat="1" x14ac:dyDescent="0.25">
      <c r="A611" s="17"/>
      <c r="B611" s="12"/>
      <c r="C611" s="34"/>
      <c r="D611" s="13"/>
      <c r="E611" s="13"/>
    </row>
    <row r="612" spans="1:5" s="14" customFormat="1" x14ac:dyDescent="0.25">
      <c r="A612" s="17"/>
      <c r="B612" s="12"/>
      <c r="C612" s="34"/>
      <c r="D612" s="13"/>
      <c r="E612" s="13"/>
    </row>
    <row r="613" spans="1:5" s="14" customFormat="1" x14ac:dyDescent="0.25">
      <c r="A613" s="17"/>
      <c r="B613" s="12"/>
      <c r="C613" s="34"/>
      <c r="D613" s="13"/>
      <c r="E613" s="13"/>
    </row>
    <row r="614" spans="1:5" s="14" customFormat="1" x14ac:dyDescent="0.25">
      <c r="A614" s="17"/>
      <c r="B614" s="12"/>
      <c r="C614" s="34"/>
      <c r="D614" s="13"/>
      <c r="E614" s="13"/>
    </row>
    <row r="615" spans="1:5" s="14" customFormat="1" x14ac:dyDescent="0.25">
      <c r="A615" s="17"/>
      <c r="B615" s="12"/>
      <c r="C615" s="34"/>
      <c r="D615" s="13"/>
      <c r="E615" s="13"/>
    </row>
    <row r="616" spans="1:5" s="14" customFormat="1" x14ac:dyDescent="0.25">
      <c r="A616" s="17"/>
      <c r="B616" s="12"/>
      <c r="C616" s="34"/>
      <c r="D616" s="13"/>
      <c r="E616" s="13"/>
    </row>
    <row r="617" spans="1:5" s="14" customFormat="1" x14ac:dyDescent="0.25">
      <c r="A617" s="17"/>
      <c r="B617" s="12"/>
      <c r="C617" s="34"/>
      <c r="D617" s="13"/>
      <c r="E617" s="13"/>
    </row>
    <row r="618" spans="1:5" s="14" customFormat="1" x14ac:dyDescent="0.25">
      <c r="A618" s="17"/>
      <c r="B618" s="12"/>
      <c r="C618" s="34"/>
      <c r="D618" s="13"/>
      <c r="E618" s="13"/>
    </row>
    <row r="619" spans="1:5" s="14" customFormat="1" x14ac:dyDescent="0.25">
      <c r="A619" s="17"/>
      <c r="B619" s="12"/>
      <c r="C619" s="34"/>
      <c r="D619" s="13"/>
      <c r="E619" s="13"/>
    </row>
    <row r="620" spans="1:5" s="14" customFormat="1" x14ac:dyDescent="0.25">
      <c r="A620" s="17"/>
      <c r="B620" s="12"/>
      <c r="C620" s="34"/>
      <c r="D620" s="13"/>
      <c r="E620" s="13"/>
    </row>
    <row r="621" spans="1:5" s="14" customFormat="1" x14ac:dyDescent="0.25">
      <c r="A621" s="17"/>
      <c r="B621" s="12"/>
      <c r="C621" s="34"/>
      <c r="D621" s="13"/>
      <c r="E621" s="13"/>
    </row>
    <row r="622" spans="1:5" s="14" customFormat="1" x14ac:dyDescent="0.25">
      <c r="A622" s="17"/>
      <c r="B622" s="12"/>
      <c r="C622" s="34"/>
      <c r="D622" s="13"/>
      <c r="E622" s="13"/>
    </row>
    <row r="623" spans="1:5" s="14" customFormat="1" x14ac:dyDescent="0.25">
      <c r="A623" s="17"/>
      <c r="B623" s="12"/>
      <c r="C623" s="34"/>
      <c r="D623" s="13"/>
      <c r="E623" s="13"/>
    </row>
    <row r="624" spans="1:5" s="14" customFormat="1" x14ac:dyDescent="0.25">
      <c r="A624" s="17"/>
      <c r="B624" s="12"/>
      <c r="C624" s="34"/>
      <c r="D624" s="13"/>
      <c r="E624" s="13"/>
    </row>
    <row r="625" spans="1:5" s="14" customFormat="1" x14ac:dyDescent="0.25">
      <c r="A625" s="17"/>
      <c r="B625" s="12"/>
      <c r="C625" s="34"/>
      <c r="D625" s="13"/>
      <c r="E625" s="13"/>
    </row>
    <row r="626" spans="1:5" s="14" customFormat="1" x14ac:dyDescent="0.25">
      <c r="A626" s="17"/>
      <c r="B626" s="12"/>
      <c r="C626" s="34"/>
      <c r="D626" s="13"/>
      <c r="E626" s="13"/>
    </row>
    <row r="627" spans="1:5" s="14" customFormat="1" x14ac:dyDescent="0.25">
      <c r="A627" s="17"/>
      <c r="B627" s="12"/>
      <c r="C627" s="34"/>
      <c r="D627" s="13"/>
      <c r="E627" s="13"/>
    </row>
    <row r="628" spans="1:5" s="14" customFormat="1" x14ac:dyDescent="0.25">
      <c r="A628" s="17"/>
      <c r="B628" s="12"/>
      <c r="C628" s="34"/>
      <c r="D628" s="13"/>
      <c r="E628" s="13"/>
    </row>
    <row r="629" spans="1:5" s="14" customFormat="1" x14ac:dyDescent="0.25">
      <c r="A629" s="17"/>
      <c r="B629" s="12"/>
      <c r="C629" s="34"/>
      <c r="D629" s="13"/>
      <c r="E629" s="13"/>
    </row>
    <row r="630" spans="1:5" s="14" customFormat="1" x14ac:dyDescent="0.25">
      <c r="A630" s="17"/>
      <c r="B630" s="12"/>
      <c r="C630" s="34"/>
      <c r="D630" s="13"/>
      <c r="E630" s="13"/>
    </row>
    <row r="631" spans="1:5" s="14" customFormat="1" x14ac:dyDescent="0.25">
      <c r="A631" s="17"/>
      <c r="B631" s="12"/>
      <c r="C631" s="34"/>
      <c r="D631" s="13"/>
      <c r="E631" s="13"/>
    </row>
    <row r="632" spans="1:5" s="14" customFormat="1" x14ac:dyDescent="0.25">
      <c r="A632" s="17"/>
      <c r="B632" s="12"/>
      <c r="C632" s="34"/>
      <c r="D632" s="13"/>
      <c r="E632" s="13"/>
    </row>
    <row r="633" spans="1:5" s="14" customFormat="1" x14ac:dyDescent="0.25">
      <c r="A633" s="17"/>
      <c r="B633" s="12"/>
      <c r="C633" s="34"/>
      <c r="D633" s="13"/>
      <c r="E633" s="13"/>
    </row>
    <row r="634" spans="1:5" s="14" customFormat="1" x14ac:dyDescent="0.25">
      <c r="A634" s="17"/>
      <c r="B634" s="12"/>
      <c r="C634" s="34"/>
      <c r="D634" s="13"/>
      <c r="E634" s="13"/>
    </row>
    <row r="635" spans="1:5" s="14" customFormat="1" x14ac:dyDescent="0.25">
      <c r="A635" s="17"/>
      <c r="B635" s="12"/>
      <c r="C635" s="34"/>
      <c r="D635" s="13"/>
      <c r="E635" s="13"/>
    </row>
    <row r="636" spans="1:5" s="14" customFormat="1" x14ac:dyDescent="0.25">
      <c r="A636" s="17"/>
      <c r="B636" s="12"/>
      <c r="C636" s="34"/>
      <c r="D636" s="13"/>
      <c r="E636" s="13"/>
    </row>
    <row r="637" spans="1:5" s="14" customFormat="1" x14ac:dyDescent="0.25">
      <c r="A637" s="17"/>
      <c r="B637" s="12"/>
      <c r="C637" s="34"/>
      <c r="D637" s="13"/>
      <c r="E637" s="13"/>
    </row>
    <row r="638" spans="1:5" s="14" customFormat="1" x14ac:dyDescent="0.25">
      <c r="A638" s="17"/>
      <c r="B638" s="12"/>
      <c r="C638" s="34"/>
      <c r="D638" s="13"/>
      <c r="E638" s="13"/>
    </row>
    <row r="639" spans="1:5" s="14" customFormat="1" x14ac:dyDescent="0.25">
      <c r="A639" s="17"/>
      <c r="B639" s="12"/>
      <c r="C639" s="34"/>
      <c r="D639" s="13"/>
      <c r="E639" s="13"/>
    </row>
    <row r="640" spans="1:5" s="14" customFormat="1" x14ac:dyDescent="0.25">
      <c r="A640" s="17"/>
      <c r="B640" s="12"/>
      <c r="C640" s="34"/>
      <c r="D640" s="13"/>
      <c r="E640" s="13"/>
    </row>
    <row r="641" spans="1:5" s="14" customFormat="1" x14ac:dyDescent="0.25">
      <c r="A641" s="17"/>
      <c r="B641" s="12"/>
      <c r="C641" s="34"/>
      <c r="D641" s="13"/>
      <c r="E641" s="13"/>
    </row>
    <row r="642" spans="1:5" s="14" customFormat="1" x14ac:dyDescent="0.25">
      <c r="A642" s="17"/>
      <c r="B642" s="12"/>
      <c r="C642" s="34"/>
      <c r="D642" s="13"/>
      <c r="E642" s="13"/>
    </row>
    <row r="643" spans="1:5" s="14" customFormat="1" x14ac:dyDescent="0.25">
      <c r="A643" s="17"/>
      <c r="B643" s="12"/>
      <c r="C643" s="34"/>
      <c r="D643" s="13"/>
      <c r="E643" s="13"/>
    </row>
    <row r="644" spans="1:5" s="14" customFormat="1" x14ac:dyDescent="0.25">
      <c r="A644" s="17"/>
      <c r="B644" s="12"/>
      <c r="C644" s="34"/>
      <c r="D644" s="13"/>
      <c r="E644" s="13"/>
    </row>
    <row r="645" spans="1:5" s="14" customFormat="1" x14ac:dyDescent="0.25">
      <c r="A645" s="17"/>
      <c r="B645" s="12"/>
      <c r="C645" s="34"/>
      <c r="D645" s="13"/>
      <c r="E645" s="13"/>
    </row>
    <row r="646" spans="1:5" s="14" customFormat="1" x14ac:dyDescent="0.25">
      <c r="A646" s="17"/>
      <c r="B646" s="12"/>
      <c r="C646" s="34"/>
      <c r="D646" s="13"/>
      <c r="E646" s="13"/>
    </row>
    <row r="647" spans="1:5" s="14" customFormat="1" x14ac:dyDescent="0.25">
      <c r="A647" s="17"/>
      <c r="B647" s="12"/>
      <c r="C647" s="34"/>
      <c r="D647" s="13"/>
      <c r="E647" s="13"/>
    </row>
    <row r="648" spans="1:5" s="14" customFormat="1" x14ac:dyDescent="0.25">
      <c r="A648" s="17"/>
      <c r="B648" s="12"/>
      <c r="C648" s="34"/>
      <c r="D648" s="13"/>
      <c r="E648" s="13"/>
    </row>
    <row r="649" spans="1:5" s="14" customFormat="1" x14ac:dyDescent="0.25">
      <c r="A649" s="17"/>
      <c r="B649" s="12"/>
      <c r="C649" s="34"/>
      <c r="D649" s="13"/>
      <c r="E649" s="13"/>
    </row>
    <row r="650" spans="1:5" s="14" customFormat="1" x14ac:dyDescent="0.25">
      <c r="A650" s="17"/>
      <c r="B650" s="12"/>
      <c r="C650" s="34"/>
      <c r="D650" s="13"/>
      <c r="E650" s="13"/>
    </row>
    <row r="651" spans="1:5" s="14" customFormat="1" x14ac:dyDescent="0.25">
      <c r="A651" s="17"/>
      <c r="B651" s="12"/>
      <c r="C651" s="34"/>
      <c r="D651" s="13"/>
      <c r="E651" s="13"/>
    </row>
    <row r="652" spans="1:5" s="14" customFormat="1" x14ac:dyDescent="0.25">
      <c r="A652" s="17"/>
      <c r="B652" s="12"/>
      <c r="C652" s="34"/>
      <c r="D652" s="13"/>
      <c r="E652" s="13"/>
    </row>
    <row r="653" spans="1:5" s="14" customFormat="1" x14ac:dyDescent="0.25">
      <c r="A653" s="17"/>
      <c r="B653" s="12"/>
      <c r="C653" s="34"/>
      <c r="D653" s="13"/>
      <c r="E653" s="13"/>
    </row>
    <row r="654" spans="1:5" s="14" customFormat="1" x14ac:dyDescent="0.25">
      <c r="A654" s="17"/>
      <c r="B654" s="12"/>
      <c r="C654" s="34"/>
      <c r="D654" s="13"/>
      <c r="E654" s="13"/>
    </row>
    <row r="655" spans="1:5" s="14" customFormat="1" x14ac:dyDescent="0.25">
      <c r="A655" s="17"/>
      <c r="B655" s="12"/>
      <c r="C655" s="34"/>
      <c r="D655" s="13"/>
      <c r="E655" s="13"/>
    </row>
    <row r="656" spans="1:5" s="14" customFormat="1" x14ac:dyDescent="0.25">
      <c r="A656" s="17"/>
      <c r="B656" s="12"/>
      <c r="C656" s="34"/>
      <c r="D656" s="13"/>
      <c r="E656" s="13"/>
    </row>
    <row r="657" spans="1:5" s="14" customFormat="1" x14ac:dyDescent="0.25">
      <c r="A657" s="17"/>
      <c r="B657" s="12"/>
      <c r="C657" s="34"/>
      <c r="D657" s="13"/>
      <c r="E657" s="13"/>
    </row>
    <row r="658" spans="1:5" s="14" customFormat="1" x14ac:dyDescent="0.25">
      <c r="A658" s="17"/>
      <c r="B658" s="12"/>
      <c r="C658" s="34"/>
      <c r="D658" s="13"/>
      <c r="E658" s="13"/>
    </row>
    <row r="659" spans="1:5" s="14" customFormat="1" x14ac:dyDescent="0.25">
      <c r="A659" s="17"/>
      <c r="B659" s="12"/>
      <c r="C659" s="34"/>
      <c r="D659" s="13"/>
      <c r="E659" s="13"/>
    </row>
    <row r="660" spans="1:5" s="14" customFormat="1" x14ac:dyDescent="0.25">
      <c r="A660" s="17"/>
      <c r="B660" s="12"/>
      <c r="C660" s="34"/>
      <c r="D660" s="13"/>
      <c r="E660" s="13"/>
    </row>
    <row r="661" spans="1:5" s="14" customFormat="1" x14ac:dyDescent="0.25">
      <c r="A661" s="17"/>
      <c r="B661" s="12"/>
      <c r="C661" s="34"/>
      <c r="D661" s="13"/>
      <c r="E661" s="13"/>
    </row>
    <row r="662" spans="1:5" s="14" customFormat="1" x14ac:dyDescent="0.25">
      <c r="A662" s="17"/>
      <c r="B662" s="12"/>
      <c r="C662" s="34"/>
      <c r="D662" s="13"/>
      <c r="E662" s="13"/>
    </row>
    <row r="663" spans="1:5" s="14" customFormat="1" x14ac:dyDescent="0.25">
      <c r="A663" s="17"/>
      <c r="B663" s="12"/>
      <c r="C663" s="34"/>
      <c r="D663" s="13"/>
      <c r="E663" s="13"/>
    </row>
    <row r="664" spans="1:5" s="14" customFormat="1" x14ac:dyDescent="0.25">
      <c r="A664" s="17"/>
      <c r="B664" s="12"/>
      <c r="C664" s="34"/>
      <c r="D664" s="13"/>
      <c r="E664" s="13"/>
    </row>
    <row r="665" spans="1:5" s="14" customFormat="1" x14ac:dyDescent="0.25">
      <c r="A665" s="17"/>
      <c r="B665" s="12"/>
      <c r="C665" s="34"/>
      <c r="D665" s="13"/>
      <c r="E665" s="13"/>
    </row>
    <row r="666" spans="1:5" s="14" customFormat="1" x14ac:dyDescent="0.25">
      <c r="A666" s="17"/>
      <c r="B666" s="12"/>
      <c r="C666" s="34"/>
      <c r="D666" s="13"/>
      <c r="E666" s="13"/>
    </row>
    <row r="667" spans="1:5" s="14" customFormat="1" x14ac:dyDescent="0.25">
      <c r="A667" s="17"/>
      <c r="B667" s="12"/>
      <c r="C667" s="34"/>
      <c r="D667" s="13"/>
      <c r="E667" s="13"/>
    </row>
    <row r="668" spans="1:5" s="14" customFormat="1" x14ac:dyDescent="0.25">
      <c r="A668" s="17"/>
      <c r="B668" s="12"/>
      <c r="C668" s="34"/>
      <c r="D668" s="13"/>
      <c r="E668" s="13"/>
    </row>
    <row r="669" spans="1:5" s="14" customFormat="1" x14ac:dyDescent="0.25">
      <c r="A669" s="17"/>
      <c r="B669" s="12"/>
      <c r="C669" s="34"/>
      <c r="D669" s="13"/>
      <c r="E669" s="13"/>
    </row>
    <row r="670" spans="1:5" s="14" customFormat="1" x14ac:dyDescent="0.25">
      <c r="A670" s="17"/>
      <c r="B670" s="12"/>
      <c r="C670" s="34"/>
      <c r="D670" s="13"/>
      <c r="E670" s="13"/>
    </row>
    <row r="671" spans="1:5" s="14" customFormat="1" x14ac:dyDescent="0.25">
      <c r="A671" s="17"/>
      <c r="B671" s="12"/>
      <c r="C671" s="34"/>
      <c r="D671" s="13"/>
      <c r="E671" s="13"/>
    </row>
    <row r="672" spans="1:5" s="14" customFormat="1" x14ac:dyDescent="0.25">
      <c r="A672" s="17"/>
      <c r="B672" s="12"/>
      <c r="C672" s="34"/>
      <c r="D672" s="13"/>
      <c r="E672" s="13"/>
    </row>
    <row r="673" spans="1:5" s="14" customFormat="1" x14ac:dyDescent="0.25">
      <c r="A673" s="17"/>
      <c r="B673" s="12"/>
      <c r="C673" s="34"/>
      <c r="D673" s="13"/>
      <c r="E673" s="13"/>
    </row>
    <row r="674" spans="1:5" s="14" customFormat="1" x14ac:dyDescent="0.25">
      <c r="A674" s="17"/>
      <c r="B674" s="12"/>
      <c r="C674" s="34"/>
      <c r="D674" s="13"/>
      <c r="E674" s="13"/>
    </row>
    <row r="675" spans="1:5" s="14" customFormat="1" x14ac:dyDescent="0.25">
      <c r="A675" s="17"/>
      <c r="B675" s="12"/>
      <c r="C675" s="34"/>
      <c r="D675" s="13"/>
      <c r="E675" s="13"/>
    </row>
    <row r="676" spans="1:5" s="14" customFormat="1" x14ac:dyDescent="0.25">
      <c r="A676" s="17"/>
      <c r="B676" s="12"/>
      <c r="C676" s="34"/>
      <c r="D676" s="13"/>
      <c r="E676" s="13"/>
    </row>
    <row r="677" spans="1:5" s="14" customFormat="1" x14ac:dyDescent="0.25">
      <c r="A677" s="17"/>
      <c r="B677" s="12"/>
      <c r="C677" s="34"/>
      <c r="D677" s="13"/>
      <c r="E677" s="13"/>
    </row>
    <row r="678" spans="1:5" s="14" customFormat="1" x14ac:dyDescent="0.25">
      <c r="A678" s="17"/>
      <c r="B678" s="12"/>
      <c r="C678" s="34"/>
      <c r="D678" s="13"/>
      <c r="E678" s="13"/>
    </row>
    <row r="679" spans="1:5" s="14" customFormat="1" x14ac:dyDescent="0.25">
      <c r="A679" s="17"/>
      <c r="B679" s="12"/>
      <c r="C679" s="34"/>
      <c r="D679" s="13"/>
      <c r="E679" s="13"/>
    </row>
    <row r="680" spans="1:5" s="14" customFormat="1" x14ac:dyDescent="0.25">
      <c r="A680" s="17"/>
      <c r="B680" s="12"/>
      <c r="C680" s="34"/>
      <c r="D680" s="13"/>
      <c r="E680" s="13"/>
    </row>
    <row r="681" spans="1:5" s="14" customFormat="1" x14ac:dyDescent="0.25">
      <c r="A681" s="17"/>
      <c r="B681" s="12"/>
      <c r="C681" s="34"/>
      <c r="D681" s="13"/>
      <c r="E681" s="13"/>
    </row>
    <row r="682" spans="1:5" s="14" customFormat="1" x14ac:dyDescent="0.25">
      <c r="A682" s="17"/>
      <c r="B682" s="12"/>
      <c r="C682" s="34"/>
      <c r="D682" s="13"/>
      <c r="E682" s="13"/>
    </row>
    <row r="683" spans="1:5" s="14" customFormat="1" x14ac:dyDescent="0.25">
      <c r="A683" s="17"/>
      <c r="B683" s="12"/>
      <c r="C683" s="34"/>
      <c r="D683" s="13"/>
      <c r="E683" s="13"/>
    </row>
    <row r="684" spans="1:5" s="14" customFormat="1" x14ac:dyDescent="0.25">
      <c r="A684" s="17"/>
      <c r="B684" s="12"/>
      <c r="C684" s="34"/>
      <c r="D684" s="13"/>
      <c r="E684" s="13"/>
    </row>
    <row r="685" spans="1:5" s="14" customFormat="1" x14ac:dyDescent="0.25">
      <c r="A685" s="17"/>
      <c r="B685" s="12"/>
      <c r="C685" s="34"/>
      <c r="D685" s="13"/>
      <c r="E685" s="13"/>
    </row>
    <row r="686" spans="1:5" s="14" customFormat="1" x14ac:dyDescent="0.25">
      <c r="A686" s="17"/>
      <c r="B686" s="12"/>
      <c r="C686" s="34"/>
      <c r="D686" s="13"/>
      <c r="E686" s="13"/>
    </row>
    <row r="687" spans="1:5" s="14" customFormat="1" x14ac:dyDescent="0.25">
      <c r="A687" s="17"/>
      <c r="B687" s="12"/>
      <c r="C687" s="34"/>
      <c r="D687" s="13"/>
      <c r="E687" s="13"/>
    </row>
    <row r="688" spans="1:5" s="14" customFormat="1" x14ac:dyDescent="0.25">
      <c r="A688" s="17"/>
      <c r="B688" s="12"/>
      <c r="C688" s="34"/>
      <c r="D688" s="13"/>
      <c r="E688" s="13"/>
    </row>
    <row r="689" spans="1:5" s="14" customFormat="1" x14ac:dyDescent="0.25">
      <c r="A689" s="17"/>
      <c r="B689" s="12"/>
      <c r="C689" s="34"/>
      <c r="D689" s="13"/>
      <c r="E689" s="13"/>
    </row>
    <row r="690" spans="1:5" s="14" customFormat="1" x14ac:dyDescent="0.25">
      <c r="A690" s="17"/>
      <c r="B690" s="12"/>
      <c r="C690" s="34"/>
      <c r="D690" s="13"/>
      <c r="E690" s="13"/>
    </row>
    <row r="691" spans="1:5" s="14" customFormat="1" x14ac:dyDescent="0.25">
      <c r="A691" s="17"/>
      <c r="B691" s="12"/>
      <c r="C691" s="34"/>
      <c r="D691" s="13"/>
      <c r="E691" s="13"/>
    </row>
    <row r="692" spans="1:5" s="14" customFormat="1" x14ac:dyDescent="0.25">
      <c r="A692" s="17"/>
      <c r="B692" s="12"/>
      <c r="C692" s="34"/>
      <c r="D692" s="13"/>
      <c r="E692" s="13"/>
    </row>
    <row r="693" spans="1:5" s="14" customFormat="1" x14ac:dyDescent="0.25">
      <c r="A693" s="17"/>
      <c r="B693" s="12"/>
      <c r="C693" s="34"/>
      <c r="D693" s="13"/>
      <c r="E693" s="13"/>
    </row>
    <row r="694" spans="1:5" s="14" customFormat="1" x14ac:dyDescent="0.25">
      <c r="A694" s="17"/>
      <c r="B694" s="12"/>
      <c r="C694" s="34"/>
      <c r="D694" s="13"/>
      <c r="E694" s="13"/>
    </row>
    <row r="695" spans="1:5" s="14" customFormat="1" x14ac:dyDescent="0.25">
      <c r="A695" s="17"/>
      <c r="B695" s="12"/>
      <c r="C695" s="34"/>
      <c r="D695" s="13"/>
      <c r="E695" s="13"/>
    </row>
    <row r="696" spans="1:5" s="14" customFormat="1" x14ac:dyDescent="0.25">
      <c r="A696" s="17"/>
      <c r="B696" s="12"/>
      <c r="C696" s="34"/>
      <c r="D696" s="13"/>
      <c r="E696" s="13"/>
    </row>
    <row r="697" spans="1:5" s="14" customFormat="1" x14ac:dyDescent="0.25">
      <c r="A697" s="17"/>
      <c r="B697" s="12"/>
      <c r="C697" s="34"/>
      <c r="D697" s="13"/>
      <c r="E697" s="13"/>
    </row>
    <row r="698" spans="1:5" s="14" customFormat="1" x14ac:dyDescent="0.25">
      <c r="A698" s="17"/>
      <c r="B698" s="12"/>
      <c r="C698" s="34"/>
      <c r="D698" s="13"/>
      <c r="E698" s="13"/>
    </row>
    <row r="699" spans="1:5" s="14" customFormat="1" x14ac:dyDescent="0.25">
      <c r="A699" s="17"/>
      <c r="B699" s="12"/>
      <c r="C699" s="34"/>
      <c r="D699" s="13"/>
      <c r="E699" s="13"/>
    </row>
    <row r="700" spans="1:5" s="14" customFormat="1" x14ac:dyDescent="0.25">
      <c r="A700" s="17"/>
      <c r="B700" s="12"/>
      <c r="C700" s="34"/>
      <c r="D700" s="13"/>
      <c r="E700" s="13"/>
    </row>
    <row r="701" spans="1:5" s="14" customFormat="1" x14ac:dyDescent="0.25">
      <c r="A701" s="17"/>
      <c r="B701" s="12"/>
      <c r="C701" s="34"/>
      <c r="D701" s="13"/>
      <c r="E701" s="13"/>
    </row>
    <row r="702" spans="1:5" s="14" customFormat="1" x14ac:dyDescent="0.25">
      <c r="A702" s="17"/>
      <c r="B702" s="12"/>
      <c r="C702" s="34"/>
      <c r="D702" s="13"/>
      <c r="E702" s="13"/>
    </row>
    <row r="703" spans="1:5" s="14" customFormat="1" x14ac:dyDescent="0.25">
      <c r="A703" s="17"/>
      <c r="B703" s="12"/>
      <c r="C703" s="34"/>
      <c r="D703" s="13"/>
      <c r="E703" s="13"/>
    </row>
    <row r="704" spans="1:5" s="14" customFormat="1" x14ac:dyDescent="0.25">
      <c r="A704" s="17"/>
      <c r="B704" s="12"/>
      <c r="C704" s="34"/>
      <c r="D704" s="13"/>
      <c r="E704" s="13"/>
    </row>
    <row r="705" spans="1:5" s="14" customFormat="1" x14ac:dyDescent="0.25">
      <c r="A705" s="17"/>
      <c r="B705" s="12"/>
      <c r="C705" s="34"/>
      <c r="D705" s="13"/>
      <c r="E705" s="13"/>
    </row>
    <row r="706" spans="1:5" s="14" customFormat="1" x14ac:dyDescent="0.25">
      <c r="A706" s="17"/>
      <c r="B706" s="12"/>
      <c r="C706" s="34"/>
      <c r="D706" s="13"/>
      <c r="E706" s="13"/>
    </row>
    <row r="707" spans="1:5" s="14" customFormat="1" x14ac:dyDescent="0.25">
      <c r="A707" s="17"/>
      <c r="B707" s="12"/>
      <c r="C707" s="34"/>
      <c r="D707" s="13"/>
      <c r="E707" s="13"/>
    </row>
    <row r="708" spans="1:5" s="14" customFormat="1" x14ac:dyDescent="0.25">
      <c r="A708" s="17"/>
      <c r="B708" s="12"/>
      <c r="C708" s="34"/>
      <c r="D708" s="13"/>
      <c r="E708" s="13"/>
    </row>
    <row r="709" spans="1:5" s="14" customFormat="1" x14ac:dyDescent="0.25">
      <c r="A709" s="17"/>
      <c r="B709" s="12"/>
      <c r="C709" s="34"/>
      <c r="D709" s="13"/>
      <c r="E709" s="13"/>
    </row>
    <row r="710" spans="1:5" s="14" customFormat="1" x14ac:dyDescent="0.25">
      <c r="A710" s="17"/>
      <c r="B710" s="12"/>
      <c r="C710" s="34"/>
      <c r="D710" s="13"/>
      <c r="E710" s="13"/>
    </row>
    <row r="711" spans="1:5" s="14" customFormat="1" x14ac:dyDescent="0.25">
      <c r="A711" s="17"/>
      <c r="B711" s="12"/>
      <c r="C711" s="34"/>
      <c r="D711" s="13"/>
      <c r="E711" s="13"/>
    </row>
    <row r="712" spans="1:5" s="14" customFormat="1" x14ac:dyDescent="0.25">
      <c r="A712" s="17"/>
      <c r="B712" s="12"/>
      <c r="C712" s="34"/>
      <c r="D712" s="13"/>
      <c r="E712" s="13"/>
    </row>
    <row r="713" spans="1:5" s="14" customFormat="1" x14ac:dyDescent="0.25">
      <c r="A713" s="17"/>
      <c r="B713" s="12"/>
      <c r="C713" s="34"/>
      <c r="D713" s="13"/>
      <c r="E713" s="13"/>
    </row>
    <row r="714" spans="1:5" s="14" customFormat="1" x14ac:dyDescent="0.25">
      <c r="A714" s="17"/>
      <c r="B714" s="12"/>
      <c r="C714" s="34"/>
      <c r="D714" s="13"/>
      <c r="E714" s="13"/>
    </row>
    <row r="715" spans="1:5" s="14" customFormat="1" x14ac:dyDescent="0.25">
      <c r="A715" s="17"/>
      <c r="B715" s="12"/>
      <c r="C715" s="34"/>
      <c r="D715" s="13"/>
      <c r="E715" s="13"/>
    </row>
    <row r="716" spans="1:5" s="14" customFormat="1" x14ac:dyDescent="0.25">
      <c r="A716" s="17"/>
      <c r="B716" s="12"/>
      <c r="C716" s="34"/>
      <c r="D716" s="13"/>
      <c r="E716" s="13"/>
    </row>
    <row r="717" spans="1:5" s="14" customFormat="1" x14ac:dyDescent="0.25">
      <c r="A717" s="17"/>
      <c r="B717" s="12"/>
      <c r="C717" s="34"/>
      <c r="D717" s="13"/>
      <c r="E717" s="13"/>
    </row>
    <row r="718" spans="1:5" s="14" customFormat="1" x14ac:dyDescent="0.25">
      <c r="A718" s="17"/>
      <c r="B718" s="12"/>
      <c r="C718" s="34"/>
      <c r="D718" s="13"/>
      <c r="E718" s="13"/>
    </row>
    <row r="719" spans="1:5" s="14" customFormat="1" x14ac:dyDescent="0.25">
      <c r="A719" s="17"/>
      <c r="B719" s="12"/>
      <c r="C719" s="34"/>
      <c r="D719" s="13"/>
      <c r="E719" s="13"/>
    </row>
    <row r="720" spans="1:5" s="14" customFormat="1" x14ac:dyDescent="0.25">
      <c r="A720" s="17"/>
      <c r="B720" s="12"/>
      <c r="C720" s="34"/>
      <c r="D720" s="13"/>
      <c r="E720" s="13"/>
    </row>
    <row r="721" spans="1:5" s="14" customFormat="1" x14ac:dyDescent="0.25">
      <c r="A721" s="17"/>
      <c r="B721" s="12"/>
      <c r="C721" s="34"/>
      <c r="D721" s="13"/>
      <c r="E721" s="13"/>
    </row>
    <row r="722" spans="1:5" s="14" customFormat="1" x14ac:dyDescent="0.25">
      <c r="A722" s="17"/>
      <c r="B722" s="12"/>
      <c r="C722" s="34"/>
      <c r="D722" s="13"/>
      <c r="E722" s="13"/>
    </row>
    <row r="723" spans="1:5" s="14" customFormat="1" x14ac:dyDescent="0.25">
      <c r="A723" s="17"/>
      <c r="B723" s="12"/>
      <c r="C723" s="34"/>
      <c r="D723" s="13"/>
      <c r="E723" s="13"/>
    </row>
    <row r="724" spans="1:5" s="14" customFormat="1" x14ac:dyDescent="0.25">
      <c r="A724" s="17"/>
      <c r="B724" s="12"/>
      <c r="C724" s="34"/>
      <c r="D724" s="13"/>
      <c r="E724" s="13"/>
    </row>
    <row r="725" spans="1:5" s="14" customFormat="1" x14ac:dyDescent="0.25">
      <c r="A725" s="17"/>
      <c r="B725" s="12"/>
      <c r="C725" s="34"/>
      <c r="D725" s="13"/>
      <c r="E725" s="13"/>
    </row>
    <row r="726" spans="1:5" s="14" customFormat="1" x14ac:dyDescent="0.25">
      <c r="A726" s="17"/>
      <c r="B726" s="12"/>
      <c r="C726" s="34"/>
      <c r="D726" s="13"/>
      <c r="E726" s="13"/>
    </row>
    <row r="727" spans="1:5" s="14" customFormat="1" x14ac:dyDescent="0.25">
      <c r="A727" s="17"/>
      <c r="B727" s="12"/>
      <c r="C727" s="34"/>
      <c r="D727" s="13"/>
      <c r="E727" s="13"/>
    </row>
    <row r="728" spans="1:5" s="14" customFormat="1" x14ac:dyDescent="0.25">
      <c r="A728" s="17"/>
      <c r="B728" s="12"/>
      <c r="C728" s="34"/>
      <c r="D728" s="13"/>
      <c r="E728" s="13"/>
    </row>
    <row r="729" spans="1:5" s="14" customFormat="1" x14ac:dyDescent="0.25">
      <c r="A729" s="17"/>
      <c r="B729" s="12"/>
      <c r="C729" s="34"/>
      <c r="D729" s="13"/>
      <c r="E729" s="13"/>
    </row>
    <row r="730" spans="1:5" s="14" customFormat="1" x14ac:dyDescent="0.25">
      <c r="A730" s="17"/>
      <c r="B730" s="12"/>
      <c r="C730" s="34"/>
      <c r="D730" s="13"/>
      <c r="E730" s="13"/>
    </row>
    <row r="731" spans="1:5" s="14" customFormat="1" x14ac:dyDescent="0.25">
      <c r="A731" s="17"/>
      <c r="B731" s="12"/>
      <c r="C731" s="34"/>
      <c r="D731" s="13"/>
      <c r="E731" s="13"/>
    </row>
    <row r="732" spans="1:5" s="14" customFormat="1" x14ac:dyDescent="0.25">
      <c r="A732" s="17"/>
      <c r="B732" s="12"/>
      <c r="C732" s="34"/>
      <c r="D732" s="13"/>
      <c r="E732" s="13"/>
    </row>
    <row r="733" spans="1:5" s="14" customFormat="1" x14ac:dyDescent="0.25">
      <c r="A733" s="17"/>
      <c r="B733" s="12"/>
      <c r="C733" s="34"/>
      <c r="D733" s="13"/>
      <c r="E733" s="13"/>
    </row>
    <row r="734" spans="1:5" s="14" customFormat="1" x14ac:dyDescent="0.25">
      <c r="A734" s="17"/>
      <c r="B734" s="12"/>
      <c r="C734" s="34"/>
      <c r="D734" s="13"/>
      <c r="E734" s="13"/>
    </row>
    <row r="735" spans="1:5" s="14" customFormat="1" x14ac:dyDescent="0.25">
      <c r="A735" s="17"/>
      <c r="B735" s="12"/>
      <c r="C735" s="34"/>
      <c r="D735" s="13"/>
      <c r="E735" s="13"/>
    </row>
    <row r="736" spans="1:5" s="14" customFormat="1" x14ac:dyDescent="0.25">
      <c r="A736" s="17"/>
      <c r="B736" s="12"/>
      <c r="C736" s="34"/>
      <c r="D736" s="13"/>
      <c r="E736" s="13"/>
    </row>
    <row r="737" spans="1:5" s="14" customFormat="1" x14ac:dyDescent="0.25">
      <c r="A737" s="17"/>
      <c r="B737" s="12"/>
      <c r="C737" s="34"/>
      <c r="D737" s="13"/>
      <c r="E737" s="13"/>
    </row>
    <row r="738" spans="1:5" s="14" customFormat="1" x14ac:dyDescent="0.25">
      <c r="A738" s="17"/>
      <c r="B738" s="12"/>
      <c r="C738" s="34"/>
      <c r="D738" s="13"/>
      <c r="E738" s="13"/>
    </row>
    <row r="739" spans="1:5" s="14" customFormat="1" x14ac:dyDescent="0.25">
      <c r="A739" s="17"/>
      <c r="B739" s="12"/>
      <c r="C739" s="34"/>
      <c r="D739" s="13"/>
      <c r="E739" s="13"/>
    </row>
    <row r="740" spans="1:5" s="14" customFormat="1" x14ac:dyDescent="0.25">
      <c r="A740" s="17"/>
      <c r="B740" s="12"/>
      <c r="C740" s="34"/>
      <c r="D740" s="13"/>
      <c r="E740" s="13"/>
    </row>
    <row r="741" spans="1:5" s="14" customFormat="1" x14ac:dyDescent="0.25">
      <c r="A741" s="17"/>
      <c r="B741" s="12"/>
      <c r="C741" s="34"/>
      <c r="D741" s="13"/>
      <c r="E741" s="13"/>
    </row>
    <row r="742" spans="1:5" s="14" customFormat="1" x14ac:dyDescent="0.25">
      <c r="A742" s="17"/>
      <c r="B742" s="12"/>
      <c r="C742" s="34"/>
      <c r="D742" s="13"/>
      <c r="E742" s="13"/>
    </row>
    <row r="743" spans="1:5" s="14" customFormat="1" x14ac:dyDescent="0.25">
      <c r="A743" s="17"/>
      <c r="B743" s="12"/>
      <c r="C743" s="34"/>
      <c r="D743" s="13"/>
      <c r="E743" s="13"/>
    </row>
    <row r="744" spans="1:5" s="14" customFormat="1" x14ac:dyDescent="0.25">
      <c r="A744" s="17"/>
      <c r="B744" s="12"/>
      <c r="C744" s="34"/>
      <c r="D744" s="13"/>
      <c r="E744" s="13"/>
    </row>
    <row r="745" spans="1:5" s="14" customFormat="1" x14ac:dyDescent="0.25">
      <c r="A745" s="17"/>
      <c r="B745" s="12"/>
      <c r="C745" s="34"/>
      <c r="D745" s="13"/>
      <c r="E745" s="13"/>
    </row>
    <row r="746" spans="1:5" s="14" customFormat="1" x14ac:dyDescent="0.25">
      <c r="A746" s="17"/>
      <c r="B746" s="12"/>
      <c r="C746" s="34"/>
      <c r="D746" s="13"/>
      <c r="E746" s="13"/>
    </row>
    <row r="747" spans="1:5" s="14" customFormat="1" x14ac:dyDescent="0.25">
      <c r="A747" s="17"/>
      <c r="B747" s="12"/>
      <c r="C747" s="34"/>
      <c r="D747" s="13"/>
      <c r="E747" s="13"/>
    </row>
    <row r="748" spans="1:5" s="14" customFormat="1" x14ac:dyDescent="0.25">
      <c r="A748" s="17"/>
      <c r="B748" s="12"/>
      <c r="C748" s="34"/>
      <c r="D748" s="13"/>
      <c r="E748" s="13"/>
    </row>
    <row r="749" spans="1:5" s="14" customFormat="1" x14ac:dyDescent="0.25">
      <c r="A749" s="17"/>
      <c r="B749" s="12"/>
      <c r="C749" s="34"/>
      <c r="D749" s="13"/>
      <c r="E749" s="13"/>
    </row>
    <row r="750" spans="1:5" s="14" customFormat="1" x14ac:dyDescent="0.25">
      <c r="A750" s="17"/>
      <c r="B750" s="12"/>
      <c r="C750" s="34"/>
      <c r="D750" s="13"/>
      <c r="E750" s="13"/>
    </row>
    <row r="751" spans="1:5" s="14" customFormat="1" x14ac:dyDescent="0.25">
      <c r="A751" s="17"/>
      <c r="B751" s="12"/>
      <c r="C751" s="34"/>
      <c r="D751" s="13"/>
      <c r="E751" s="13"/>
    </row>
    <row r="752" spans="1:5" s="14" customFormat="1" x14ac:dyDescent="0.25">
      <c r="A752" s="17"/>
      <c r="B752" s="12"/>
      <c r="C752" s="34"/>
      <c r="D752" s="13"/>
      <c r="E752" s="13"/>
    </row>
    <row r="753" spans="1:6" s="14" customFormat="1" x14ac:dyDescent="0.25">
      <c r="A753" s="17"/>
      <c r="B753" s="12"/>
      <c r="C753" s="34"/>
      <c r="D753" s="13"/>
      <c r="E753" s="13"/>
    </row>
    <row r="754" spans="1:6" s="14" customFormat="1" x14ac:dyDescent="0.25">
      <c r="A754" s="17"/>
      <c r="B754" s="12"/>
      <c r="C754" s="34"/>
      <c r="D754" s="13"/>
      <c r="E754" s="13"/>
    </row>
    <row r="755" spans="1:6" s="14" customFormat="1" x14ac:dyDescent="0.25">
      <c r="A755" s="17"/>
      <c r="B755" s="12"/>
      <c r="C755" s="34"/>
      <c r="D755" s="13"/>
      <c r="E755" s="13"/>
    </row>
    <row r="756" spans="1:6" s="14" customFormat="1" x14ac:dyDescent="0.25">
      <c r="A756" s="17"/>
      <c r="B756" s="12"/>
      <c r="C756" s="34"/>
      <c r="D756" s="13"/>
      <c r="E756" s="13"/>
    </row>
    <row r="757" spans="1:6" s="14" customFormat="1" x14ac:dyDescent="0.25">
      <c r="A757" s="17"/>
      <c r="B757" s="12"/>
      <c r="C757" s="34"/>
      <c r="D757" s="13"/>
      <c r="E757" s="13"/>
    </row>
    <row r="758" spans="1:6" s="14" customFormat="1" x14ac:dyDescent="0.25">
      <c r="A758" s="17"/>
      <c r="B758" s="12"/>
      <c r="C758" s="34"/>
      <c r="D758" s="13"/>
      <c r="E758" s="13"/>
    </row>
    <row r="759" spans="1:6" s="14" customFormat="1" x14ac:dyDescent="0.25">
      <c r="A759" s="17"/>
      <c r="B759" s="12"/>
      <c r="C759" s="34"/>
      <c r="D759" s="13"/>
      <c r="E759" s="13"/>
    </row>
    <row r="760" spans="1:6" s="14" customFormat="1" x14ac:dyDescent="0.25">
      <c r="A760" s="17"/>
      <c r="B760" s="12"/>
      <c r="C760" s="34"/>
      <c r="D760" s="13"/>
      <c r="E760" s="13"/>
    </row>
    <row r="761" spans="1:6" s="14" customFormat="1" x14ac:dyDescent="0.25">
      <c r="A761" s="17"/>
      <c r="B761" s="12"/>
      <c r="C761" s="34"/>
      <c r="D761" s="13"/>
      <c r="E761" s="13"/>
    </row>
    <row r="762" spans="1:6" s="14" customFormat="1" x14ac:dyDescent="0.25">
      <c r="A762" s="17"/>
      <c r="B762" s="12"/>
      <c r="C762" s="34"/>
      <c r="D762" s="13"/>
      <c r="E762" s="13"/>
    </row>
    <row r="763" spans="1:6" s="14" customFormat="1" x14ac:dyDescent="0.25">
      <c r="A763" s="17"/>
      <c r="B763" s="12"/>
      <c r="C763" s="34"/>
      <c r="D763" s="13"/>
      <c r="E763" s="13"/>
    </row>
    <row r="764" spans="1:6" s="14" customFormat="1" x14ac:dyDescent="0.25">
      <c r="A764" s="17"/>
      <c r="B764" s="12"/>
      <c r="C764" s="34"/>
      <c r="D764" s="13"/>
      <c r="E764" s="13"/>
    </row>
    <row r="765" spans="1:6" s="14" customFormat="1" x14ac:dyDescent="0.25">
      <c r="A765" s="17"/>
      <c r="B765" s="12"/>
      <c r="C765" s="34"/>
      <c r="D765" s="13"/>
      <c r="E765" s="13"/>
    </row>
    <row r="766" spans="1:6" s="14" customFormat="1" x14ac:dyDescent="0.25">
      <c r="A766" s="17"/>
      <c r="B766" s="12"/>
      <c r="C766" s="34"/>
      <c r="D766" s="13"/>
      <c r="E766" s="13"/>
    </row>
    <row r="767" spans="1:6" s="14" customFormat="1" x14ac:dyDescent="0.25">
      <c r="A767" s="17"/>
      <c r="B767" s="12"/>
      <c r="C767" s="34"/>
      <c r="D767" s="13"/>
      <c r="E767" s="13"/>
    </row>
    <row r="768" spans="1:6" s="14" customFormat="1" x14ac:dyDescent="0.25">
      <c r="A768" s="17"/>
      <c r="B768" s="12"/>
      <c r="C768" s="34"/>
      <c r="D768" s="13"/>
      <c r="E768" s="13"/>
      <c r="F768"/>
    </row>
    <row r="769" spans="1:6" s="14" customFormat="1" x14ac:dyDescent="0.25">
      <c r="A769" s="17"/>
      <c r="B769" s="12"/>
      <c r="C769" s="34"/>
      <c r="D769" s="13"/>
      <c r="E769" s="13"/>
      <c r="F769"/>
    </row>
    <row r="770" spans="1:6" s="14" customFormat="1" x14ac:dyDescent="0.25">
      <c r="A770" s="17"/>
      <c r="B770" s="12"/>
      <c r="C770" s="34"/>
      <c r="D770" s="13"/>
      <c r="E770" s="13"/>
      <c r="F770"/>
    </row>
    <row r="771" spans="1:6" s="14" customFormat="1" x14ac:dyDescent="0.25">
      <c r="A771" s="17"/>
      <c r="B771" s="12"/>
      <c r="C771" s="34"/>
      <c r="D771" s="13"/>
      <c r="E771" s="13"/>
      <c r="F771"/>
    </row>
    <row r="772" spans="1:6" s="14" customFormat="1" x14ac:dyDescent="0.25">
      <c r="A772" s="17"/>
      <c r="B772" s="12"/>
      <c r="C772" s="34"/>
      <c r="D772" s="13"/>
      <c r="E772" s="13"/>
      <c r="F772"/>
    </row>
    <row r="773" spans="1:6" s="14" customFormat="1" x14ac:dyDescent="0.25">
      <c r="A773" s="17"/>
      <c r="B773" s="12"/>
      <c r="C773" s="34"/>
      <c r="D773" s="13"/>
      <c r="E773" s="13"/>
      <c r="F773"/>
    </row>
    <row r="774" spans="1:6" s="14" customFormat="1" x14ac:dyDescent="0.25">
      <c r="A774" s="17"/>
      <c r="B774" s="12"/>
      <c r="C774" s="34"/>
      <c r="D774" s="13"/>
      <c r="E774" s="13"/>
      <c r="F774"/>
    </row>
    <row r="775" spans="1:6" s="14" customFormat="1" x14ac:dyDescent="0.25">
      <c r="A775" s="17"/>
      <c r="B775" s="12"/>
      <c r="C775" s="34"/>
      <c r="D775" s="13"/>
      <c r="E775" s="13"/>
      <c r="F775"/>
    </row>
    <row r="776" spans="1:6" s="14" customFormat="1" x14ac:dyDescent="0.25">
      <c r="A776" s="17"/>
      <c r="B776" s="12"/>
      <c r="C776" s="34"/>
      <c r="D776" s="13"/>
      <c r="E776" s="13"/>
      <c r="F776"/>
    </row>
    <row r="777" spans="1:6" s="14" customFormat="1" x14ac:dyDescent="0.25">
      <c r="A777" s="17"/>
      <c r="B777" s="12"/>
      <c r="C777" s="34"/>
      <c r="D777" s="13"/>
      <c r="E777" s="13"/>
      <c r="F777"/>
    </row>
    <row r="778" spans="1:6" s="14" customFormat="1" x14ac:dyDescent="0.25">
      <c r="A778" s="17"/>
      <c r="B778" s="12"/>
      <c r="C778" s="34"/>
      <c r="D778" s="13"/>
      <c r="E778" s="13"/>
      <c r="F778"/>
    </row>
    <row r="779" spans="1:6" s="14" customFormat="1" x14ac:dyDescent="0.25">
      <c r="A779" s="17"/>
      <c r="B779" s="12"/>
      <c r="C779" s="34"/>
      <c r="D779" s="13"/>
      <c r="E779" s="13"/>
      <c r="F779"/>
    </row>
    <row r="780" spans="1:6" s="14" customFormat="1" x14ac:dyDescent="0.25">
      <c r="A780" s="17"/>
      <c r="B780" s="12"/>
      <c r="C780" s="34"/>
      <c r="D780" s="13"/>
      <c r="E780" s="13"/>
      <c r="F780"/>
    </row>
    <row r="781" spans="1:6" s="14" customFormat="1" x14ac:dyDescent="0.25">
      <c r="A781" s="17"/>
      <c r="B781" s="12"/>
      <c r="C781" s="34"/>
      <c r="D781" s="13"/>
      <c r="E781" s="13"/>
      <c r="F781"/>
    </row>
    <row r="782" spans="1:6" s="14" customFormat="1" x14ac:dyDescent="0.25">
      <c r="A782" s="17"/>
      <c r="B782" s="12"/>
      <c r="C782" s="34"/>
      <c r="D782" s="13"/>
      <c r="E782" s="13"/>
      <c r="F782"/>
    </row>
  </sheetData>
  <dataConsolidate function="product"/>
  <mergeCells count="2">
    <mergeCell ref="C1:F1"/>
    <mergeCell ref="H1:K1"/>
  </mergeCells>
  <pageMargins left="0" right="0" top="0" bottom="0" header="0" footer="0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3" workbookViewId="0">
      <selection activeCell="C39" sqref="C39"/>
    </sheetView>
  </sheetViews>
  <sheetFormatPr baseColWidth="10" defaultRowHeight="15" x14ac:dyDescent="0.25"/>
  <cols>
    <col min="1" max="1" width="6.5703125" customWidth="1"/>
    <col min="2" max="2" width="5.85546875" style="6" customWidth="1"/>
    <col min="3" max="3" width="54.7109375" style="2" customWidth="1"/>
    <col min="4" max="4" width="11.5703125" style="44" hidden="1" customWidth="1"/>
    <col min="5" max="5" width="8.140625" hidden="1" customWidth="1"/>
    <col min="6" max="6" width="10" style="57" hidden="1" customWidth="1"/>
    <col min="7" max="7" width="0" hidden="1" customWidth="1"/>
    <col min="9" max="9" width="16.85546875" bestFit="1" customWidth="1"/>
  </cols>
  <sheetData>
    <row r="1" spans="1:11" x14ac:dyDescent="0.25">
      <c r="B1" s="45"/>
      <c r="C1" s="46"/>
      <c r="D1" s="47"/>
      <c r="E1" s="46"/>
      <c r="F1" s="55"/>
      <c r="G1" s="46"/>
      <c r="H1" s="46"/>
      <c r="I1" s="46"/>
    </row>
    <row r="2" spans="1:11" ht="39" x14ac:dyDescent="0.25">
      <c r="A2" s="32" t="s">
        <v>67</v>
      </c>
      <c r="B2" s="48" t="s">
        <v>67</v>
      </c>
      <c r="C2" s="49" t="s">
        <v>67</v>
      </c>
      <c r="D2" s="53" t="s">
        <v>134</v>
      </c>
      <c r="E2" s="46"/>
      <c r="F2" s="55"/>
      <c r="G2" s="46"/>
      <c r="H2" s="46"/>
      <c r="I2" s="46"/>
    </row>
    <row r="3" spans="1:11" s="1" customFormat="1" x14ac:dyDescent="0.25">
      <c r="B3" s="48"/>
      <c r="C3" s="52"/>
      <c r="D3" s="53"/>
      <c r="E3" s="45"/>
      <c r="F3" s="56"/>
      <c r="G3" s="45"/>
      <c r="H3" s="45"/>
      <c r="I3" s="45"/>
    </row>
    <row r="4" spans="1:11" s="1" customFormat="1" ht="39" x14ac:dyDescent="0.25">
      <c r="B4" s="48"/>
      <c r="C4" s="52"/>
      <c r="D4" s="53"/>
      <c r="E4" s="54" t="s">
        <v>135</v>
      </c>
      <c r="F4" s="59" t="s">
        <v>136</v>
      </c>
      <c r="G4" s="45"/>
      <c r="H4" s="45"/>
      <c r="I4" s="45"/>
    </row>
    <row r="5" spans="1:11" x14ac:dyDescent="0.25">
      <c r="B5" s="51">
        <v>13119</v>
      </c>
      <c r="C5" s="52" t="s">
        <v>114</v>
      </c>
      <c r="D5" s="50" t="s">
        <v>67</v>
      </c>
      <c r="E5" s="58"/>
      <c r="F5" s="60">
        <f>F7+F6</f>
        <v>1.1733333333333333</v>
      </c>
      <c r="G5" s="46"/>
      <c r="H5" s="46"/>
      <c r="I5" s="46"/>
    </row>
    <row r="6" spans="1:11" s="32" customFormat="1" x14ac:dyDescent="0.25">
      <c r="B6" s="51"/>
      <c r="C6" s="52" t="s">
        <v>133</v>
      </c>
      <c r="D6" s="50">
        <v>0.44</v>
      </c>
      <c r="E6" s="58">
        <v>1</v>
      </c>
      <c r="F6" s="60">
        <f>D6/E6</f>
        <v>0.44</v>
      </c>
      <c r="G6" s="46"/>
      <c r="H6" s="46"/>
      <c r="I6" s="46"/>
    </row>
    <row r="7" spans="1:11" x14ac:dyDescent="0.25">
      <c r="B7" s="51">
        <v>13299</v>
      </c>
      <c r="C7" s="52" t="s">
        <v>112</v>
      </c>
      <c r="D7" s="50">
        <v>4.4000000000000004</v>
      </c>
      <c r="E7" s="58">
        <v>6</v>
      </c>
      <c r="F7" s="60">
        <f>D7/E7</f>
        <v>0.73333333333333339</v>
      </c>
      <c r="G7" s="46"/>
      <c r="H7" s="46"/>
      <c r="I7" s="46"/>
    </row>
    <row r="8" spans="1:11" x14ac:dyDescent="0.25">
      <c r="B8" s="48">
        <v>1524</v>
      </c>
      <c r="C8" s="48" t="s">
        <v>71</v>
      </c>
      <c r="D8" s="50">
        <v>3.53</v>
      </c>
      <c r="E8" s="58">
        <v>16</v>
      </c>
      <c r="F8" s="60">
        <f t="shared" ref="F8:F14" si="0">D8/E8</f>
        <v>0.22062499999999999</v>
      </c>
      <c r="G8" s="46"/>
      <c r="H8" s="46"/>
      <c r="I8" s="61">
        <v>3070282.83</v>
      </c>
      <c r="J8" s="7"/>
      <c r="K8" s="7"/>
    </row>
    <row r="9" spans="1:11" x14ac:dyDescent="0.25">
      <c r="B9" s="48">
        <v>841</v>
      </c>
      <c r="C9" s="48" t="s">
        <v>73</v>
      </c>
      <c r="D9" s="50">
        <v>3.79</v>
      </c>
      <c r="E9" s="58">
        <v>16</v>
      </c>
      <c r="F9" s="60">
        <f t="shared" si="0"/>
        <v>0.236875</v>
      </c>
      <c r="G9" s="46"/>
      <c r="H9" s="46"/>
      <c r="I9" s="61">
        <v>27632545.5</v>
      </c>
      <c r="J9" s="7">
        <f>I9/I8</f>
        <v>9.0000000097710871</v>
      </c>
      <c r="K9" s="7"/>
    </row>
    <row r="10" spans="1:11" x14ac:dyDescent="0.25">
      <c r="B10" s="48">
        <v>872</v>
      </c>
      <c r="C10" s="48" t="s">
        <v>70</v>
      </c>
      <c r="D10" s="50">
        <v>2.76</v>
      </c>
      <c r="E10" s="58">
        <v>6</v>
      </c>
      <c r="F10" s="60">
        <f t="shared" si="0"/>
        <v>0.45999999999999996</v>
      </c>
      <c r="G10" s="46"/>
      <c r="H10" s="46"/>
      <c r="I10" s="61"/>
      <c r="J10" s="7"/>
      <c r="K10" s="7"/>
    </row>
    <row r="11" spans="1:11" x14ac:dyDescent="0.25">
      <c r="B11" s="48">
        <v>1525</v>
      </c>
      <c r="C11" s="48" t="s">
        <v>72</v>
      </c>
      <c r="D11" s="50">
        <v>2.5</v>
      </c>
      <c r="E11" s="58">
        <v>2</v>
      </c>
      <c r="F11" s="60">
        <f t="shared" si="0"/>
        <v>1.25</v>
      </c>
      <c r="G11" s="46"/>
      <c r="H11" s="46"/>
      <c r="I11" s="61">
        <v>13498657.300000001</v>
      </c>
      <c r="J11" s="7">
        <f>I11/I8</f>
        <v>4.3965517339651736</v>
      </c>
      <c r="K11" s="7"/>
    </row>
    <row r="12" spans="1:11" x14ac:dyDescent="0.25">
      <c r="B12" s="48">
        <v>10142</v>
      </c>
      <c r="C12" s="48" t="s">
        <v>89</v>
      </c>
      <c r="D12" s="50"/>
      <c r="E12" s="58"/>
      <c r="F12" s="60" t="s">
        <v>67</v>
      </c>
      <c r="G12" s="46"/>
      <c r="H12" s="46"/>
      <c r="I12" s="61"/>
      <c r="J12" s="7"/>
      <c r="K12" s="7"/>
    </row>
    <row r="13" spans="1:11" x14ac:dyDescent="0.25">
      <c r="B13" s="48">
        <v>10143</v>
      </c>
      <c r="C13" s="48" t="s">
        <v>88</v>
      </c>
      <c r="D13" s="50">
        <v>7.58</v>
      </c>
      <c r="E13" s="58">
        <v>12</v>
      </c>
      <c r="F13" s="60">
        <f t="shared" si="0"/>
        <v>0.63166666666666671</v>
      </c>
      <c r="G13" s="46"/>
      <c r="H13" s="46"/>
      <c r="I13" s="61"/>
      <c r="J13" s="7"/>
      <c r="K13" s="7"/>
    </row>
    <row r="14" spans="1:11" x14ac:dyDescent="0.25">
      <c r="B14" s="48">
        <v>2796</v>
      </c>
      <c r="C14" s="48" t="s">
        <v>87</v>
      </c>
      <c r="D14" s="50">
        <v>5.86</v>
      </c>
      <c r="E14" s="58">
        <v>6</v>
      </c>
      <c r="F14" s="60">
        <f t="shared" si="0"/>
        <v>0.97666666666666668</v>
      </c>
      <c r="G14" s="46"/>
      <c r="H14" s="46"/>
      <c r="I14" s="61"/>
      <c r="J14" s="7"/>
      <c r="K14" s="7"/>
    </row>
    <row r="15" spans="1:11" x14ac:dyDescent="0.25">
      <c r="B15" s="48">
        <v>10002</v>
      </c>
      <c r="C15" s="48" t="s">
        <v>84</v>
      </c>
      <c r="D15" s="50">
        <v>7.34</v>
      </c>
      <c r="E15" s="58">
        <v>12</v>
      </c>
      <c r="F15" s="60">
        <f t="shared" ref="F15:F37" si="1">D15/E15</f>
        <v>0.61166666666666669</v>
      </c>
      <c r="G15" s="46"/>
      <c r="H15" s="46"/>
      <c r="I15" s="61"/>
      <c r="J15" s="7"/>
      <c r="K15" s="7"/>
    </row>
    <row r="16" spans="1:11" x14ac:dyDescent="0.25">
      <c r="B16" s="48">
        <v>10001</v>
      </c>
      <c r="C16" s="48" t="s">
        <v>85</v>
      </c>
      <c r="D16" s="50">
        <v>7.34</v>
      </c>
      <c r="E16" s="58">
        <v>12</v>
      </c>
      <c r="F16" s="60">
        <f t="shared" si="1"/>
        <v>0.61166666666666669</v>
      </c>
      <c r="G16" s="46"/>
      <c r="H16" s="46"/>
      <c r="I16" s="46"/>
    </row>
    <row r="17" spans="2:9" x14ac:dyDescent="0.25">
      <c r="B17" s="51">
        <v>6245</v>
      </c>
      <c r="C17" s="48" t="s">
        <v>74</v>
      </c>
      <c r="D17" s="50">
        <v>7.62</v>
      </c>
      <c r="E17" s="58">
        <v>12</v>
      </c>
      <c r="F17" s="60">
        <f t="shared" si="1"/>
        <v>0.63500000000000001</v>
      </c>
      <c r="G17" s="46"/>
      <c r="H17" s="46"/>
      <c r="I17" s="46"/>
    </row>
    <row r="18" spans="2:9" x14ac:dyDescent="0.25">
      <c r="B18" s="51">
        <v>6332</v>
      </c>
      <c r="C18" s="48" t="s">
        <v>83</v>
      </c>
      <c r="D18" s="50">
        <v>7.62</v>
      </c>
      <c r="E18" s="58">
        <v>12</v>
      </c>
      <c r="F18" s="60">
        <f t="shared" si="1"/>
        <v>0.63500000000000001</v>
      </c>
      <c r="G18" s="46"/>
      <c r="H18" s="46"/>
      <c r="I18" s="46"/>
    </row>
    <row r="19" spans="2:9" x14ac:dyDescent="0.25">
      <c r="B19" s="51">
        <v>6248</v>
      </c>
      <c r="C19" s="48" t="s">
        <v>91</v>
      </c>
      <c r="D19" s="50">
        <v>7.62</v>
      </c>
      <c r="E19" s="58">
        <v>12</v>
      </c>
      <c r="F19" s="60">
        <f t="shared" si="1"/>
        <v>0.63500000000000001</v>
      </c>
      <c r="G19" s="46"/>
      <c r="H19" s="46"/>
      <c r="I19" s="46"/>
    </row>
    <row r="20" spans="2:9" x14ac:dyDescent="0.25">
      <c r="B20" s="51">
        <v>6033</v>
      </c>
      <c r="C20" s="48" t="s">
        <v>90</v>
      </c>
      <c r="D20" s="50">
        <v>7.62</v>
      </c>
      <c r="E20" s="58">
        <v>12</v>
      </c>
      <c r="F20" s="60">
        <f t="shared" si="1"/>
        <v>0.63500000000000001</v>
      </c>
      <c r="G20" s="46"/>
      <c r="H20" s="46"/>
      <c r="I20" s="46"/>
    </row>
    <row r="21" spans="2:9" x14ac:dyDescent="0.25">
      <c r="B21" s="51">
        <v>6246</v>
      </c>
      <c r="C21" s="48" t="s">
        <v>75</v>
      </c>
      <c r="D21" s="50">
        <v>7.62</v>
      </c>
      <c r="E21" s="58">
        <v>12</v>
      </c>
      <c r="F21" s="60">
        <f t="shared" si="1"/>
        <v>0.63500000000000001</v>
      </c>
      <c r="G21" s="46"/>
      <c r="H21" s="46"/>
      <c r="I21" s="46"/>
    </row>
    <row r="22" spans="2:9" x14ac:dyDescent="0.25">
      <c r="B22" s="51">
        <v>6069</v>
      </c>
      <c r="C22" s="48" t="s">
        <v>117</v>
      </c>
      <c r="D22" s="50">
        <v>7.62</v>
      </c>
      <c r="E22" s="58">
        <v>12</v>
      </c>
      <c r="F22" s="60">
        <f t="shared" si="1"/>
        <v>0.63500000000000001</v>
      </c>
      <c r="G22" s="46"/>
      <c r="H22" s="46"/>
      <c r="I22" s="46"/>
    </row>
    <row r="23" spans="2:9" x14ac:dyDescent="0.25">
      <c r="B23" s="51">
        <v>14046</v>
      </c>
      <c r="C23" s="48" t="s">
        <v>116</v>
      </c>
      <c r="D23" s="50">
        <v>4.83</v>
      </c>
      <c r="E23" s="58">
        <v>6</v>
      </c>
      <c r="F23" s="60">
        <f t="shared" si="1"/>
        <v>0.80500000000000005</v>
      </c>
      <c r="G23" s="46"/>
      <c r="H23" s="46" t="s">
        <v>137</v>
      </c>
      <c r="I23" s="46"/>
    </row>
    <row r="24" spans="2:9" x14ac:dyDescent="0.25">
      <c r="B24" s="48">
        <v>13916</v>
      </c>
      <c r="C24" s="48" t="s">
        <v>115</v>
      </c>
      <c r="D24" s="50">
        <v>4.83</v>
      </c>
      <c r="E24" s="58">
        <v>6</v>
      </c>
      <c r="F24" s="60">
        <f t="shared" si="1"/>
        <v>0.80500000000000005</v>
      </c>
      <c r="G24" s="46"/>
      <c r="H24" s="46" t="s">
        <v>137</v>
      </c>
      <c r="I24" s="46"/>
    </row>
    <row r="25" spans="2:9" x14ac:dyDescent="0.25">
      <c r="B25" s="48">
        <v>8540</v>
      </c>
      <c r="C25" s="48" t="s">
        <v>76</v>
      </c>
      <c r="D25" s="50">
        <v>4.83</v>
      </c>
      <c r="E25" s="58">
        <v>6</v>
      </c>
      <c r="F25" s="60">
        <f t="shared" si="1"/>
        <v>0.80500000000000005</v>
      </c>
      <c r="G25" s="46"/>
      <c r="H25" s="62">
        <v>0.125</v>
      </c>
      <c r="I25" s="46"/>
    </row>
    <row r="26" spans="2:9" x14ac:dyDescent="0.25">
      <c r="B26" s="48">
        <v>963</v>
      </c>
      <c r="C26" s="48" t="s">
        <v>78</v>
      </c>
      <c r="D26" s="50">
        <v>7.24</v>
      </c>
      <c r="E26" s="58">
        <v>6</v>
      </c>
      <c r="F26" s="60">
        <f t="shared" si="1"/>
        <v>1.2066666666666668</v>
      </c>
      <c r="G26" s="46"/>
      <c r="H26" s="46"/>
      <c r="I26" s="46"/>
    </row>
    <row r="27" spans="2:9" x14ac:dyDescent="0.25">
      <c r="B27" s="48">
        <v>7526</v>
      </c>
      <c r="C27" s="48" t="s">
        <v>119</v>
      </c>
      <c r="D27" s="50">
        <v>7.24</v>
      </c>
      <c r="E27" s="58">
        <v>6</v>
      </c>
      <c r="F27" s="60">
        <f t="shared" si="1"/>
        <v>1.2066666666666668</v>
      </c>
      <c r="G27" s="46"/>
      <c r="H27" s="46"/>
      <c r="I27" s="46"/>
    </row>
    <row r="28" spans="2:9" x14ac:dyDescent="0.25">
      <c r="B28" s="48">
        <v>1529</v>
      </c>
      <c r="C28" s="48" t="s">
        <v>120</v>
      </c>
      <c r="D28" s="50">
        <v>7.24</v>
      </c>
      <c r="E28" s="58">
        <v>6</v>
      </c>
      <c r="F28" s="60">
        <f t="shared" si="1"/>
        <v>1.2066666666666668</v>
      </c>
      <c r="G28" s="46"/>
      <c r="H28" s="46"/>
      <c r="I28" s="46"/>
    </row>
    <row r="29" spans="2:9" x14ac:dyDescent="0.25">
      <c r="B29" s="48">
        <v>3865</v>
      </c>
      <c r="C29" s="48" t="s">
        <v>77</v>
      </c>
      <c r="D29" s="50">
        <v>7.24</v>
      </c>
      <c r="E29" s="58">
        <v>6</v>
      </c>
      <c r="F29" s="60">
        <f t="shared" si="1"/>
        <v>1.2066666666666668</v>
      </c>
      <c r="G29" s="46"/>
      <c r="H29" s="46"/>
      <c r="I29" s="46"/>
    </row>
    <row r="30" spans="2:9" x14ac:dyDescent="0.25">
      <c r="B30" s="48">
        <v>994</v>
      </c>
      <c r="C30" s="48" t="s">
        <v>106</v>
      </c>
      <c r="D30" s="50">
        <v>7.24</v>
      </c>
      <c r="E30" s="58">
        <v>6</v>
      </c>
      <c r="F30" s="60">
        <f t="shared" si="1"/>
        <v>1.2066666666666668</v>
      </c>
      <c r="G30" s="46"/>
      <c r="H30" s="46"/>
      <c r="I30" s="46"/>
    </row>
    <row r="31" spans="2:9" x14ac:dyDescent="0.25">
      <c r="B31" s="48">
        <v>990</v>
      </c>
      <c r="C31" s="48" t="s">
        <v>118</v>
      </c>
      <c r="D31" s="50">
        <v>7.24</v>
      </c>
      <c r="E31" s="58">
        <v>6</v>
      </c>
      <c r="F31" s="60">
        <f t="shared" si="1"/>
        <v>1.2066666666666668</v>
      </c>
      <c r="G31" s="46"/>
      <c r="H31" s="46"/>
      <c r="I31" s="46"/>
    </row>
    <row r="32" spans="2:9" x14ac:dyDescent="0.25">
      <c r="B32" s="48">
        <v>6244</v>
      </c>
      <c r="C32" s="48" t="s">
        <v>79</v>
      </c>
      <c r="D32" s="50">
        <v>9</v>
      </c>
      <c r="E32" s="58">
        <v>6</v>
      </c>
      <c r="F32" s="60">
        <f t="shared" si="1"/>
        <v>1.5</v>
      </c>
      <c r="G32" s="46"/>
      <c r="H32" s="46"/>
      <c r="I32" s="46"/>
    </row>
    <row r="33" spans="1:9" x14ac:dyDescent="0.25">
      <c r="B33" s="48">
        <v>940</v>
      </c>
      <c r="C33" s="48" t="s">
        <v>80</v>
      </c>
      <c r="D33" s="50">
        <v>9</v>
      </c>
      <c r="E33" s="58">
        <v>6</v>
      </c>
      <c r="F33" s="60">
        <f t="shared" si="1"/>
        <v>1.5</v>
      </c>
      <c r="G33" s="46"/>
      <c r="H33" s="46"/>
      <c r="I33" s="46"/>
    </row>
    <row r="34" spans="1:9" x14ac:dyDescent="0.25">
      <c r="B34" s="48">
        <v>918</v>
      </c>
      <c r="C34" s="48" t="s">
        <v>86</v>
      </c>
      <c r="D34" s="50">
        <v>9</v>
      </c>
      <c r="E34" s="58">
        <v>6</v>
      </c>
      <c r="F34" s="60">
        <f t="shared" si="1"/>
        <v>1.5</v>
      </c>
      <c r="G34" s="46"/>
      <c r="H34" s="46"/>
      <c r="I34" s="46"/>
    </row>
    <row r="35" spans="1:9" x14ac:dyDescent="0.25">
      <c r="B35" s="48">
        <v>1528</v>
      </c>
      <c r="C35" s="48" t="s">
        <v>81</v>
      </c>
      <c r="D35" s="50">
        <v>9</v>
      </c>
      <c r="E35" s="58">
        <v>6</v>
      </c>
      <c r="F35" s="60">
        <f t="shared" si="1"/>
        <v>1.5</v>
      </c>
      <c r="G35" s="46"/>
      <c r="H35" s="46"/>
      <c r="I35" s="46"/>
    </row>
    <row r="36" spans="1:9" ht="15" customHeight="1" x14ac:dyDescent="0.25">
      <c r="A36" t="s">
        <v>107</v>
      </c>
      <c r="B36" s="48">
        <v>1530</v>
      </c>
      <c r="C36" s="48" t="s">
        <v>82</v>
      </c>
      <c r="D36" s="50">
        <v>9</v>
      </c>
      <c r="E36" s="58">
        <v>6</v>
      </c>
      <c r="F36" s="60">
        <f t="shared" si="1"/>
        <v>1.5</v>
      </c>
      <c r="G36" s="46"/>
      <c r="H36" s="46"/>
      <c r="I36" s="46"/>
    </row>
    <row r="37" spans="1:9" x14ac:dyDescent="0.25">
      <c r="B37" s="48">
        <v>3301</v>
      </c>
      <c r="C37" s="48" t="s">
        <v>121</v>
      </c>
      <c r="D37" s="50">
        <v>9</v>
      </c>
      <c r="E37" s="58">
        <v>6</v>
      </c>
      <c r="F37" s="60">
        <f t="shared" si="1"/>
        <v>1.5</v>
      </c>
      <c r="G37" s="46"/>
      <c r="H37" s="46"/>
      <c r="I37" s="46"/>
    </row>
    <row r="38" spans="1:9" x14ac:dyDescent="0.25">
      <c r="B38" s="45"/>
      <c r="C38" s="46"/>
      <c r="D38" s="47"/>
      <c r="E38" s="46"/>
      <c r="F38" s="55"/>
      <c r="G38" s="46"/>
      <c r="H38" s="46"/>
      <c r="I38" s="46"/>
    </row>
    <row r="39" spans="1:9" x14ac:dyDescent="0.25">
      <c r="B39" s="45"/>
      <c r="C39" s="46"/>
      <c r="D39" s="47"/>
      <c r="E39" s="46"/>
      <c r="F39" s="55"/>
      <c r="G39" s="46"/>
      <c r="H39" s="46"/>
      <c r="I39" s="46"/>
    </row>
  </sheetData>
  <pageMargins left="0.11811023622047245" right="0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topLeftCell="A67" workbookViewId="0">
      <selection activeCell="B96" sqref="B96"/>
    </sheetView>
  </sheetViews>
  <sheetFormatPr baseColWidth="10" defaultRowHeight="15" x14ac:dyDescent="0.25"/>
  <cols>
    <col min="1" max="1" width="7.28515625" customWidth="1"/>
    <col min="2" max="2" width="49.7109375" customWidth="1"/>
    <col min="3" max="5" width="11.42578125" customWidth="1"/>
    <col min="6" max="6" width="11.42578125" hidden="1" customWidth="1"/>
  </cols>
  <sheetData>
    <row r="2" spans="1:6" ht="75" x14ac:dyDescent="0.25">
      <c r="A2" s="21"/>
      <c r="B2" s="22" t="s">
        <v>132</v>
      </c>
      <c r="C2" s="39" t="s">
        <v>128</v>
      </c>
      <c r="D2" s="11" t="s">
        <v>102</v>
      </c>
      <c r="E2" s="11" t="s">
        <v>125</v>
      </c>
      <c r="F2" s="38" t="s">
        <v>127</v>
      </c>
    </row>
    <row r="3" spans="1:6" x14ac:dyDescent="0.25">
      <c r="A3" s="21"/>
      <c r="B3" s="5" t="s">
        <v>15</v>
      </c>
      <c r="C3" s="26">
        <v>4.2699999999999996</v>
      </c>
      <c r="D3" s="9">
        <f>C3/24</f>
        <v>0.17791666666666664</v>
      </c>
      <c r="E3" s="9">
        <f>D3</f>
        <v>0.17791666666666664</v>
      </c>
      <c r="F3" s="10">
        <f>C3*1.16</f>
        <v>4.9531999999999989</v>
      </c>
    </row>
    <row r="4" spans="1:6" x14ac:dyDescent="0.25">
      <c r="A4" s="21"/>
      <c r="B4" s="5" t="s">
        <v>14</v>
      </c>
      <c r="C4" s="26">
        <v>5.16</v>
      </c>
      <c r="D4" s="9">
        <f>C4/24</f>
        <v>0.215</v>
      </c>
      <c r="E4" s="9">
        <f t="shared" ref="E4:E25" si="0">D4</f>
        <v>0.215</v>
      </c>
      <c r="F4" s="10">
        <f t="shared" ref="F4:F25" si="1">C4*1.16</f>
        <v>5.9855999999999998</v>
      </c>
    </row>
    <row r="5" spans="1:6" x14ac:dyDescent="0.25">
      <c r="A5" s="21"/>
      <c r="B5" s="5" t="s">
        <v>16</v>
      </c>
      <c r="C5" s="43">
        <v>5.35</v>
      </c>
      <c r="D5" s="9">
        <f>C5/12</f>
        <v>0.4458333333333333</v>
      </c>
      <c r="E5" s="9">
        <f t="shared" si="0"/>
        <v>0.4458333333333333</v>
      </c>
      <c r="F5" s="10">
        <f t="shared" si="1"/>
        <v>6.2059999999999995</v>
      </c>
    </row>
    <row r="6" spans="1:6" x14ac:dyDescent="0.25">
      <c r="A6" s="21"/>
      <c r="B6" s="5" t="s">
        <v>17</v>
      </c>
      <c r="C6" s="43">
        <v>2.58</v>
      </c>
      <c r="D6" s="9">
        <f>C6/2</f>
        <v>1.29</v>
      </c>
      <c r="E6" s="9">
        <f t="shared" si="0"/>
        <v>1.29</v>
      </c>
      <c r="F6" s="10">
        <f t="shared" si="1"/>
        <v>2.9927999999999999</v>
      </c>
    </row>
    <row r="7" spans="1:6" x14ac:dyDescent="0.25">
      <c r="A7" s="21"/>
      <c r="B7" s="24" t="s">
        <v>11</v>
      </c>
      <c r="C7" s="26" t="s">
        <v>67</v>
      </c>
      <c r="D7" s="9"/>
      <c r="E7" s="9">
        <f t="shared" si="0"/>
        <v>0</v>
      </c>
      <c r="F7" s="10" t="s">
        <v>67</v>
      </c>
    </row>
    <row r="8" spans="1:6" x14ac:dyDescent="0.25">
      <c r="A8" s="21"/>
      <c r="B8" s="25" t="s">
        <v>18</v>
      </c>
      <c r="C8" s="26">
        <v>5.63</v>
      </c>
      <c r="D8" s="9">
        <f>C8/12</f>
        <v>0.46916666666666668</v>
      </c>
      <c r="E8" s="9">
        <f t="shared" si="0"/>
        <v>0.46916666666666668</v>
      </c>
      <c r="F8" s="10">
        <f t="shared" si="1"/>
        <v>6.5307999999999993</v>
      </c>
    </row>
    <row r="9" spans="1:6" x14ac:dyDescent="0.25">
      <c r="A9" s="21"/>
      <c r="B9" s="5" t="s">
        <v>95</v>
      </c>
      <c r="C9" s="26">
        <f>C8</f>
        <v>5.63</v>
      </c>
      <c r="D9" s="9">
        <f t="shared" ref="D9:D11" si="2">C9/12</f>
        <v>0.46916666666666668</v>
      </c>
      <c r="E9" s="9">
        <f t="shared" si="0"/>
        <v>0.46916666666666668</v>
      </c>
      <c r="F9" s="10">
        <f t="shared" si="1"/>
        <v>6.5307999999999993</v>
      </c>
    </row>
    <row r="10" spans="1:6" x14ac:dyDescent="0.25">
      <c r="A10" s="21"/>
      <c r="B10" s="5" t="s">
        <v>111</v>
      </c>
      <c r="C10" s="26">
        <f>C8</f>
        <v>5.63</v>
      </c>
      <c r="D10" s="9">
        <f t="shared" si="2"/>
        <v>0.46916666666666668</v>
      </c>
      <c r="E10" s="9">
        <f t="shared" si="0"/>
        <v>0.46916666666666668</v>
      </c>
      <c r="F10" s="10">
        <f t="shared" si="1"/>
        <v>6.5307999999999993</v>
      </c>
    </row>
    <row r="11" spans="1:6" x14ac:dyDescent="0.25">
      <c r="A11" s="21"/>
      <c r="B11" s="5" t="s">
        <v>113</v>
      </c>
      <c r="C11" s="26">
        <f>C8</f>
        <v>5.63</v>
      </c>
      <c r="D11" s="9">
        <f t="shared" si="2"/>
        <v>0.46916666666666668</v>
      </c>
      <c r="E11" s="9">
        <f t="shared" si="0"/>
        <v>0.46916666666666668</v>
      </c>
      <c r="F11" s="10">
        <f t="shared" si="1"/>
        <v>6.5307999999999993</v>
      </c>
    </row>
    <row r="12" spans="1:6" x14ac:dyDescent="0.25">
      <c r="A12" s="21"/>
      <c r="B12" s="24" t="s">
        <v>0</v>
      </c>
      <c r="C12" s="26" t="s">
        <v>67</v>
      </c>
      <c r="D12" s="9" t="s">
        <v>67</v>
      </c>
      <c r="E12" s="9" t="s">
        <v>67</v>
      </c>
      <c r="F12" s="10" t="s">
        <v>67</v>
      </c>
    </row>
    <row r="13" spans="1:6" s="32" customFormat="1" x14ac:dyDescent="0.25">
      <c r="A13" s="21"/>
      <c r="B13" s="42" t="s">
        <v>130</v>
      </c>
      <c r="C13" s="26">
        <v>14.13</v>
      </c>
      <c r="D13" s="9">
        <f>C13/24</f>
        <v>0.58875</v>
      </c>
      <c r="E13" s="9">
        <f>D13</f>
        <v>0.58875</v>
      </c>
      <c r="F13" s="10"/>
    </row>
    <row r="14" spans="1:6" x14ac:dyDescent="0.25">
      <c r="A14" s="21"/>
      <c r="B14" s="25" t="s">
        <v>19</v>
      </c>
      <c r="C14" s="26">
        <v>14.13</v>
      </c>
      <c r="D14" s="9">
        <f t="shared" ref="D14" si="3">C14/24</f>
        <v>0.58875</v>
      </c>
      <c r="E14" s="9">
        <f t="shared" si="0"/>
        <v>0.58875</v>
      </c>
      <c r="F14" s="10">
        <f t="shared" si="1"/>
        <v>16.390799999999999</v>
      </c>
    </row>
    <row r="15" spans="1:6" x14ac:dyDescent="0.25">
      <c r="A15" s="21"/>
      <c r="B15" s="25" t="s">
        <v>108</v>
      </c>
      <c r="C15" s="26">
        <f>C14</f>
        <v>14.13</v>
      </c>
      <c r="D15" s="9">
        <f t="shared" ref="D15:D22" si="4">C15/24</f>
        <v>0.58875</v>
      </c>
      <c r="E15" s="9">
        <f t="shared" si="0"/>
        <v>0.58875</v>
      </c>
      <c r="F15" s="10">
        <f t="shared" si="1"/>
        <v>16.390799999999999</v>
      </c>
    </row>
    <row r="16" spans="1:6" x14ac:dyDescent="0.25">
      <c r="A16" s="21"/>
      <c r="B16" s="25" t="s">
        <v>20</v>
      </c>
      <c r="C16" s="26">
        <f>C14</f>
        <v>14.13</v>
      </c>
      <c r="D16" s="9">
        <f t="shared" si="4"/>
        <v>0.58875</v>
      </c>
      <c r="E16" s="9">
        <f t="shared" si="0"/>
        <v>0.58875</v>
      </c>
      <c r="F16" s="10">
        <f t="shared" si="1"/>
        <v>16.390799999999999</v>
      </c>
    </row>
    <row r="17" spans="1:6" x14ac:dyDescent="0.25">
      <c r="A17" s="21"/>
      <c r="B17" s="25" t="s">
        <v>21</v>
      </c>
      <c r="C17" s="26">
        <f>C14</f>
        <v>14.13</v>
      </c>
      <c r="D17" s="9">
        <f t="shared" si="4"/>
        <v>0.58875</v>
      </c>
      <c r="E17" s="9">
        <f t="shared" si="0"/>
        <v>0.58875</v>
      </c>
      <c r="F17" s="10">
        <f t="shared" si="1"/>
        <v>16.390799999999999</v>
      </c>
    </row>
    <row r="18" spans="1:6" x14ac:dyDescent="0.25">
      <c r="A18" s="21"/>
      <c r="B18" s="25" t="s">
        <v>92</v>
      </c>
      <c r="C18" s="26">
        <f>C14</f>
        <v>14.13</v>
      </c>
      <c r="D18" s="9">
        <f t="shared" si="4"/>
        <v>0.58875</v>
      </c>
      <c r="E18" s="9">
        <f t="shared" si="0"/>
        <v>0.58875</v>
      </c>
      <c r="F18" s="10">
        <f t="shared" si="1"/>
        <v>16.390799999999999</v>
      </c>
    </row>
    <row r="19" spans="1:6" x14ac:dyDescent="0.25">
      <c r="A19" s="21"/>
      <c r="B19" s="25" t="s">
        <v>22</v>
      </c>
      <c r="C19" s="26">
        <f>C14</f>
        <v>14.13</v>
      </c>
      <c r="D19" s="9">
        <f t="shared" si="4"/>
        <v>0.58875</v>
      </c>
      <c r="E19" s="9">
        <f t="shared" si="0"/>
        <v>0.58875</v>
      </c>
      <c r="F19" s="10">
        <f t="shared" si="1"/>
        <v>16.390799999999999</v>
      </c>
    </row>
    <row r="20" spans="1:6" x14ac:dyDescent="0.25">
      <c r="A20" s="21"/>
      <c r="B20" s="25" t="s">
        <v>69</v>
      </c>
      <c r="C20" s="26">
        <f>C14</f>
        <v>14.13</v>
      </c>
      <c r="D20" s="9">
        <f t="shared" si="4"/>
        <v>0.58875</v>
      </c>
      <c r="E20" s="9">
        <f t="shared" si="0"/>
        <v>0.58875</v>
      </c>
      <c r="F20" s="10">
        <f t="shared" si="1"/>
        <v>16.390799999999999</v>
      </c>
    </row>
    <row r="21" spans="1:6" x14ac:dyDescent="0.25">
      <c r="A21" s="21"/>
      <c r="B21" s="25" t="s">
        <v>23</v>
      </c>
      <c r="C21" s="26">
        <f>C14</f>
        <v>14.13</v>
      </c>
      <c r="D21" s="9">
        <f t="shared" si="4"/>
        <v>0.58875</v>
      </c>
      <c r="E21" s="9">
        <f t="shared" si="0"/>
        <v>0.58875</v>
      </c>
      <c r="F21" s="10">
        <f t="shared" si="1"/>
        <v>16.390799999999999</v>
      </c>
    </row>
    <row r="22" spans="1:6" x14ac:dyDescent="0.25">
      <c r="A22" s="21"/>
      <c r="B22" s="25" t="s">
        <v>24</v>
      </c>
      <c r="C22" s="26">
        <f>C14</f>
        <v>14.13</v>
      </c>
      <c r="D22" s="9">
        <f t="shared" si="4"/>
        <v>0.58875</v>
      </c>
      <c r="E22" s="9">
        <f t="shared" si="0"/>
        <v>0.58875</v>
      </c>
      <c r="F22" s="10">
        <f t="shared" si="1"/>
        <v>16.390799999999999</v>
      </c>
    </row>
    <row r="23" spans="1:6" x14ac:dyDescent="0.25">
      <c r="A23" s="21"/>
      <c r="B23" s="24" t="s">
        <v>2</v>
      </c>
      <c r="C23" s="26"/>
      <c r="D23" s="9"/>
      <c r="E23" s="9">
        <f t="shared" si="0"/>
        <v>0</v>
      </c>
      <c r="F23" s="10">
        <f t="shared" si="1"/>
        <v>0</v>
      </c>
    </row>
    <row r="24" spans="1:6" x14ac:dyDescent="0.25">
      <c r="A24" s="21"/>
      <c r="B24" s="5" t="s">
        <v>109</v>
      </c>
      <c r="C24" s="26">
        <v>4.3600000000000003</v>
      </c>
      <c r="D24" s="9">
        <f>C24/12</f>
        <v>0.36333333333333334</v>
      </c>
      <c r="E24" s="9">
        <f t="shared" si="0"/>
        <v>0.36333333333333334</v>
      </c>
      <c r="F24" s="10">
        <f t="shared" si="1"/>
        <v>5.0575999999999999</v>
      </c>
    </row>
    <row r="25" spans="1:6" x14ac:dyDescent="0.25">
      <c r="A25" s="21"/>
      <c r="B25" s="25" t="s">
        <v>101</v>
      </c>
      <c r="C25" s="26">
        <v>7.04</v>
      </c>
      <c r="D25" s="9">
        <f>C25/24</f>
        <v>0.29333333333333333</v>
      </c>
      <c r="E25" s="9">
        <f t="shared" si="0"/>
        <v>0.29333333333333333</v>
      </c>
      <c r="F25" s="10">
        <f t="shared" si="1"/>
        <v>8.1663999999999994</v>
      </c>
    </row>
    <row r="26" spans="1:6" s="32" customFormat="1" x14ac:dyDescent="0.25">
      <c r="A26" s="21"/>
      <c r="B26" s="5" t="s">
        <v>129</v>
      </c>
      <c r="C26" s="26"/>
      <c r="D26" s="9"/>
      <c r="E26" s="9"/>
      <c r="F26" s="10"/>
    </row>
    <row r="27" spans="1:6" x14ac:dyDescent="0.25">
      <c r="A27" s="21"/>
      <c r="B27" s="24" t="s">
        <v>1</v>
      </c>
      <c r="C27" s="26"/>
      <c r="D27" s="9"/>
      <c r="E27" s="9"/>
      <c r="F27" s="32"/>
    </row>
    <row r="28" spans="1:6" x14ac:dyDescent="0.25">
      <c r="A28" s="21"/>
      <c r="B28" s="25" t="s">
        <v>122</v>
      </c>
      <c r="C28" s="40">
        <v>4.34</v>
      </c>
      <c r="D28" s="9">
        <f>C28/6</f>
        <v>0.72333333333333327</v>
      </c>
      <c r="E28" s="9">
        <f>+D28-(D28*5%)</f>
        <v>0.68716666666666659</v>
      </c>
      <c r="F28" s="4">
        <f>C28*1.16</f>
        <v>5.0343999999999998</v>
      </c>
    </row>
    <row r="29" spans="1:6" s="32" customFormat="1" x14ac:dyDescent="0.25">
      <c r="A29" s="21"/>
      <c r="B29" s="41" t="s">
        <v>131</v>
      </c>
      <c r="C29" s="40">
        <v>4.34</v>
      </c>
      <c r="D29" s="9">
        <f>C29/6</f>
        <v>0.72333333333333327</v>
      </c>
      <c r="E29" s="9">
        <f>+D29-(D29*5%)</f>
        <v>0.68716666666666659</v>
      </c>
      <c r="F29" s="4"/>
    </row>
    <row r="30" spans="1:6" x14ac:dyDescent="0.25">
      <c r="A30" s="21"/>
      <c r="B30" s="36" t="s">
        <v>25</v>
      </c>
      <c r="C30" s="35">
        <v>8.11</v>
      </c>
      <c r="D30" s="9">
        <f>C30/6</f>
        <v>1.3516666666666666</v>
      </c>
      <c r="E30" s="9">
        <f>+D30-(D30*5%)</f>
        <v>1.2840833333333332</v>
      </c>
      <c r="F30" s="4">
        <f>C30*1.16</f>
        <v>9.4075999999999986</v>
      </c>
    </row>
    <row r="31" spans="1:6" x14ac:dyDescent="0.25">
      <c r="A31" s="21"/>
      <c r="B31" s="36" t="s">
        <v>26</v>
      </c>
      <c r="C31" s="35">
        <f>C30</f>
        <v>8.11</v>
      </c>
      <c r="D31" s="9">
        <f t="shared" ref="D31:D44" si="5">C31/6</f>
        <v>1.3516666666666666</v>
      </c>
      <c r="E31" s="9">
        <f>+D31-(D31*5%)</f>
        <v>1.2840833333333332</v>
      </c>
      <c r="F31" s="4">
        <f t="shared" ref="F31:F89" si="6">C31*1.16</f>
        <v>9.4075999999999986</v>
      </c>
    </row>
    <row r="32" spans="1:6" x14ac:dyDescent="0.25">
      <c r="A32" s="21"/>
      <c r="B32" s="36" t="s">
        <v>27</v>
      </c>
      <c r="C32" s="35">
        <f>C31</f>
        <v>8.11</v>
      </c>
      <c r="D32" s="9">
        <f t="shared" si="5"/>
        <v>1.3516666666666666</v>
      </c>
      <c r="E32" s="9">
        <f t="shared" ref="E32:E44" si="7">+D32-(D32*5%)</f>
        <v>1.2840833333333332</v>
      </c>
      <c r="F32" s="4">
        <f t="shared" si="6"/>
        <v>9.4075999999999986</v>
      </c>
    </row>
    <row r="33" spans="1:6" x14ac:dyDescent="0.25">
      <c r="A33" s="21"/>
      <c r="B33" s="36" t="s">
        <v>93</v>
      </c>
      <c r="C33" s="35">
        <f>C32</f>
        <v>8.11</v>
      </c>
      <c r="D33" s="9">
        <f t="shared" si="5"/>
        <v>1.3516666666666666</v>
      </c>
      <c r="E33" s="9">
        <f t="shared" si="7"/>
        <v>1.2840833333333332</v>
      </c>
      <c r="F33" s="4">
        <f t="shared" si="6"/>
        <v>9.4075999999999986</v>
      </c>
    </row>
    <row r="34" spans="1:6" x14ac:dyDescent="0.25">
      <c r="A34" s="21"/>
      <c r="B34" s="36" t="s">
        <v>28</v>
      </c>
      <c r="C34" s="35">
        <f>C33</f>
        <v>8.11</v>
      </c>
      <c r="D34" s="9">
        <f t="shared" si="5"/>
        <v>1.3516666666666666</v>
      </c>
      <c r="E34" s="9">
        <f t="shared" si="7"/>
        <v>1.2840833333333332</v>
      </c>
      <c r="F34" s="4">
        <f t="shared" si="6"/>
        <v>9.4075999999999986</v>
      </c>
    </row>
    <row r="35" spans="1:6" x14ac:dyDescent="0.25">
      <c r="A35" s="21"/>
      <c r="B35" s="36" t="s">
        <v>29</v>
      </c>
      <c r="C35" s="35">
        <f>C34</f>
        <v>8.11</v>
      </c>
      <c r="D35" s="9">
        <f t="shared" si="5"/>
        <v>1.3516666666666666</v>
      </c>
      <c r="E35" s="9">
        <f t="shared" si="7"/>
        <v>1.2840833333333332</v>
      </c>
      <c r="F35" s="4">
        <f t="shared" si="6"/>
        <v>9.4075999999999986</v>
      </c>
    </row>
    <row r="36" spans="1:6" x14ac:dyDescent="0.25">
      <c r="A36" s="21"/>
      <c r="B36" s="25" t="s">
        <v>30</v>
      </c>
      <c r="C36" s="40">
        <v>6.13</v>
      </c>
      <c r="D36" s="9">
        <f t="shared" si="5"/>
        <v>1.0216666666666667</v>
      </c>
      <c r="E36" s="9">
        <f t="shared" si="7"/>
        <v>0.97058333333333335</v>
      </c>
      <c r="F36" s="4">
        <f t="shared" si="6"/>
        <v>7.1107999999999993</v>
      </c>
    </row>
    <row r="37" spans="1:6" x14ac:dyDescent="0.25">
      <c r="A37" s="21"/>
      <c r="B37" s="25" t="s">
        <v>31</v>
      </c>
      <c r="C37" s="35">
        <f t="shared" ref="C37:C44" si="8">C36</f>
        <v>6.13</v>
      </c>
      <c r="D37" s="9">
        <f t="shared" si="5"/>
        <v>1.0216666666666667</v>
      </c>
      <c r="E37" s="9">
        <f t="shared" si="7"/>
        <v>0.97058333333333335</v>
      </c>
      <c r="F37" s="4">
        <f t="shared" si="6"/>
        <v>7.1107999999999993</v>
      </c>
    </row>
    <row r="38" spans="1:6" x14ac:dyDescent="0.25">
      <c r="A38" s="21"/>
      <c r="B38" s="25" t="s">
        <v>32</v>
      </c>
      <c r="C38" s="35">
        <f t="shared" si="8"/>
        <v>6.13</v>
      </c>
      <c r="D38" s="9">
        <f t="shared" si="5"/>
        <v>1.0216666666666667</v>
      </c>
      <c r="E38" s="9">
        <f t="shared" si="7"/>
        <v>0.97058333333333335</v>
      </c>
      <c r="F38" s="4">
        <f t="shared" si="6"/>
        <v>7.1107999999999993</v>
      </c>
    </row>
    <row r="39" spans="1:6" x14ac:dyDescent="0.25">
      <c r="A39" s="21"/>
      <c r="B39" s="25" t="s">
        <v>33</v>
      </c>
      <c r="C39" s="35">
        <f t="shared" si="8"/>
        <v>6.13</v>
      </c>
      <c r="D39" s="9">
        <f t="shared" si="5"/>
        <v>1.0216666666666667</v>
      </c>
      <c r="E39" s="9">
        <f t="shared" si="7"/>
        <v>0.97058333333333335</v>
      </c>
      <c r="F39" s="4">
        <f t="shared" si="6"/>
        <v>7.1107999999999993</v>
      </c>
    </row>
    <row r="40" spans="1:6" x14ac:dyDescent="0.25">
      <c r="A40" s="21"/>
      <c r="B40" s="25" t="s">
        <v>104</v>
      </c>
      <c r="C40" s="35">
        <f t="shared" si="8"/>
        <v>6.13</v>
      </c>
      <c r="D40" s="9">
        <f t="shared" si="5"/>
        <v>1.0216666666666667</v>
      </c>
      <c r="E40" s="9">
        <f t="shared" si="7"/>
        <v>0.97058333333333335</v>
      </c>
      <c r="F40" s="4">
        <f t="shared" si="6"/>
        <v>7.1107999999999993</v>
      </c>
    </row>
    <row r="41" spans="1:6" x14ac:dyDescent="0.25">
      <c r="A41" s="21"/>
      <c r="B41" s="25" t="s">
        <v>34</v>
      </c>
      <c r="C41" s="35">
        <f t="shared" si="8"/>
        <v>6.13</v>
      </c>
      <c r="D41" s="9">
        <f t="shared" si="5"/>
        <v>1.0216666666666667</v>
      </c>
      <c r="E41" s="9">
        <f t="shared" si="7"/>
        <v>0.97058333333333335</v>
      </c>
      <c r="F41" s="4">
        <f t="shared" si="6"/>
        <v>7.1107999999999993</v>
      </c>
    </row>
    <row r="42" spans="1:6" x14ac:dyDescent="0.25">
      <c r="A42" s="21"/>
      <c r="B42" s="25" t="s">
        <v>105</v>
      </c>
      <c r="C42" s="35">
        <f t="shared" si="8"/>
        <v>6.13</v>
      </c>
      <c r="D42" s="9">
        <f t="shared" si="5"/>
        <v>1.0216666666666667</v>
      </c>
      <c r="E42" s="9">
        <f t="shared" si="7"/>
        <v>0.97058333333333335</v>
      </c>
      <c r="F42" s="4">
        <f t="shared" si="6"/>
        <v>7.1107999999999993</v>
      </c>
    </row>
    <row r="43" spans="1:6" x14ac:dyDescent="0.25">
      <c r="A43" s="21"/>
      <c r="B43" s="25" t="s">
        <v>35</v>
      </c>
      <c r="C43" s="35">
        <f t="shared" si="8"/>
        <v>6.13</v>
      </c>
      <c r="D43" s="9">
        <f t="shared" si="5"/>
        <v>1.0216666666666667</v>
      </c>
      <c r="E43" s="9">
        <f t="shared" si="7"/>
        <v>0.97058333333333335</v>
      </c>
      <c r="F43" s="4">
        <f t="shared" si="6"/>
        <v>7.1107999999999993</v>
      </c>
    </row>
    <row r="44" spans="1:6" x14ac:dyDescent="0.25">
      <c r="A44" s="21"/>
      <c r="B44" s="25" t="s">
        <v>68</v>
      </c>
      <c r="C44" s="35">
        <f t="shared" si="8"/>
        <v>6.13</v>
      </c>
      <c r="D44" s="9">
        <f t="shared" si="5"/>
        <v>1.0216666666666667</v>
      </c>
      <c r="E44" s="9">
        <f t="shared" si="7"/>
        <v>0.97058333333333335</v>
      </c>
      <c r="F44" s="4">
        <f t="shared" si="6"/>
        <v>7.1107999999999993</v>
      </c>
    </row>
    <row r="45" spans="1:6" x14ac:dyDescent="0.25">
      <c r="A45" s="15"/>
      <c r="B45" s="1"/>
      <c r="C45" s="33"/>
      <c r="D45" s="8"/>
      <c r="E45" s="8"/>
      <c r="F45" s="4">
        <f t="shared" si="6"/>
        <v>0</v>
      </c>
    </row>
    <row r="46" spans="1:6" x14ac:dyDescent="0.25">
      <c r="A46" s="21"/>
      <c r="B46" s="24" t="s">
        <v>4</v>
      </c>
      <c r="C46" s="26"/>
      <c r="D46" s="9"/>
      <c r="E46" s="9"/>
      <c r="F46" s="4">
        <f t="shared" si="6"/>
        <v>0</v>
      </c>
    </row>
    <row r="47" spans="1:6" x14ac:dyDescent="0.25">
      <c r="A47" s="21"/>
      <c r="B47" s="25" t="s">
        <v>36</v>
      </c>
      <c r="C47" s="26">
        <v>5.29</v>
      </c>
      <c r="D47" s="9">
        <f>C47/12</f>
        <v>0.44083333333333335</v>
      </c>
      <c r="E47" s="9">
        <f>D47</f>
        <v>0.44083333333333335</v>
      </c>
      <c r="F47" s="4">
        <f t="shared" si="6"/>
        <v>6.1363999999999992</v>
      </c>
    </row>
    <row r="48" spans="1:6" x14ac:dyDescent="0.25">
      <c r="A48" s="21"/>
      <c r="B48" s="25" t="s">
        <v>37</v>
      </c>
      <c r="C48" s="26">
        <f>C47</f>
        <v>5.29</v>
      </c>
      <c r="D48" s="9">
        <f t="shared" ref="D48:D51" si="9">C48/12</f>
        <v>0.44083333333333335</v>
      </c>
      <c r="E48" s="9">
        <f t="shared" ref="E48:E89" si="10">D48</f>
        <v>0.44083333333333335</v>
      </c>
      <c r="F48" s="4">
        <f t="shared" si="6"/>
        <v>6.1363999999999992</v>
      </c>
    </row>
    <row r="49" spans="1:6" x14ac:dyDescent="0.25">
      <c r="A49" s="21"/>
      <c r="B49" s="25" t="s">
        <v>38</v>
      </c>
      <c r="C49" s="26">
        <f>C48</f>
        <v>5.29</v>
      </c>
      <c r="D49" s="9">
        <f t="shared" si="9"/>
        <v>0.44083333333333335</v>
      </c>
      <c r="E49" s="9">
        <f t="shared" si="10"/>
        <v>0.44083333333333335</v>
      </c>
      <c r="F49" s="4">
        <f t="shared" si="6"/>
        <v>6.1363999999999992</v>
      </c>
    </row>
    <row r="50" spans="1:6" x14ac:dyDescent="0.25">
      <c r="A50" s="21"/>
      <c r="B50" s="25" t="s">
        <v>39</v>
      </c>
      <c r="C50" s="26">
        <f>C49</f>
        <v>5.29</v>
      </c>
      <c r="D50" s="9">
        <f t="shared" si="9"/>
        <v>0.44083333333333335</v>
      </c>
      <c r="E50" s="9">
        <f t="shared" si="10"/>
        <v>0.44083333333333335</v>
      </c>
      <c r="F50" s="4">
        <f t="shared" si="6"/>
        <v>6.1363999999999992</v>
      </c>
    </row>
    <row r="51" spans="1:6" x14ac:dyDescent="0.25">
      <c r="A51" s="21"/>
      <c r="B51" s="25" t="s">
        <v>40</v>
      </c>
      <c r="C51" s="26">
        <f>C50</f>
        <v>5.29</v>
      </c>
      <c r="D51" s="9">
        <f t="shared" si="9"/>
        <v>0.44083333333333335</v>
      </c>
      <c r="E51" s="9">
        <f t="shared" si="10"/>
        <v>0.44083333333333335</v>
      </c>
      <c r="F51" s="4">
        <f t="shared" si="6"/>
        <v>6.1363999999999992</v>
      </c>
    </row>
    <row r="52" spans="1:6" x14ac:dyDescent="0.25">
      <c r="A52" s="21"/>
      <c r="B52" s="25" t="s">
        <v>10</v>
      </c>
      <c r="C52" s="26">
        <v>12.28</v>
      </c>
      <c r="D52" s="9">
        <f t="shared" ref="D52:D54" si="11">C52/24</f>
        <v>0.5116666666666666</v>
      </c>
      <c r="E52" s="9">
        <f t="shared" si="10"/>
        <v>0.5116666666666666</v>
      </c>
      <c r="F52" s="4">
        <f t="shared" si="6"/>
        <v>14.244799999999998</v>
      </c>
    </row>
    <row r="53" spans="1:6" x14ac:dyDescent="0.25">
      <c r="A53" s="21"/>
      <c r="B53" s="25" t="s">
        <v>41</v>
      </c>
      <c r="C53" s="26">
        <f>C52</f>
        <v>12.28</v>
      </c>
      <c r="D53" s="9">
        <f t="shared" si="11"/>
        <v>0.5116666666666666</v>
      </c>
      <c r="E53" s="9">
        <f t="shared" si="10"/>
        <v>0.5116666666666666</v>
      </c>
      <c r="F53" s="4">
        <f t="shared" si="6"/>
        <v>14.244799999999998</v>
      </c>
    </row>
    <row r="54" spans="1:6" x14ac:dyDescent="0.25">
      <c r="A54" s="21"/>
      <c r="B54" s="25" t="s">
        <v>42</v>
      </c>
      <c r="C54" s="26">
        <f>C53</f>
        <v>12.28</v>
      </c>
      <c r="D54" s="9">
        <f t="shared" si="11"/>
        <v>0.5116666666666666</v>
      </c>
      <c r="E54" s="9">
        <f t="shared" si="10"/>
        <v>0.5116666666666666</v>
      </c>
      <c r="F54" s="4">
        <f t="shared" si="6"/>
        <v>14.244799999999998</v>
      </c>
    </row>
    <row r="55" spans="1:6" x14ac:dyDescent="0.25">
      <c r="A55" s="21"/>
      <c r="B55" s="24" t="s">
        <v>3</v>
      </c>
      <c r="C55" s="26">
        <f t="shared" ref="C55:C82" si="12">D55*24</f>
        <v>0</v>
      </c>
      <c r="D55" s="9"/>
      <c r="E55" s="9">
        <f t="shared" si="10"/>
        <v>0</v>
      </c>
      <c r="F55" s="4">
        <f t="shared" si="6"/>
        <v>0</v>
      </c>
    </row>
    <row r="56" spans="1:6" x14ac:dyDescent="0.25">
      <c r="A56" s="21"/>
      <c r="B56" s="25" t="s">
        <v>44</v>
      </c>
      <c r="C56" s="43">
        <v>8.85</v>
      </c>
      <c r="D56" s="9">
        <f>C56/12</f>
        <v>0.73749999999999993</v>
      </c>
      <c r="E56" s="9">
        <f t="shared" si="10"/>
        <v>0.73749999999999993</v>
      </c>
      <c r="F56" s="4">
        <f t="shared" si="6"/>
        <v>10.265999999999998</v>
      </c>
    </row>
    <row r="57" spans="1:6" x14ac:dyDescent="0.25">
      <c r="A57" s="21"/>
      <c r="B57" s="25" t="s">
        <v>43</v>
      </c>
      <c r="C57" s="43">
        <f>C56</f>
        <v>8.85</v>
      </c>
      <c r="D57" s="9">
        <f>C57/12</f>
        <v>0.73749999999999993</v>
      </c>
      <c r="E57" s="9">
        <f t="shared" si="10"/>
        <v>0.73749999999999993</v>
      </c>
      <c r="F57" s="4">
        <f t="shared" si="6"/>
        <v>10.265999999999998</v>
      </c>
    </row>
    <row r="58" spans="1:6" x14ac:dyDescent="0.25">
      <c r="A58" s="27"/>
      <c r="B58" s="24" t="s">
        <v>8</v>
      </c>
      <c r="C58" s="26" t="s">
        <v>67</v>
      </c>
      <c r="D58" s="9"/>
      <c r="E58" s="9">
        <f t="shared" si="10"/>
        <v>0</v>
      </c>
      <c r="F58" s="4" t="e">
        <f t="shared" si="6"/>
        <v>#VALUE!</v>
      </c>
    </row>
    <row r="59" spans="1:6" x14ac:dyDescent="0.25">
      <c r="A59" s="27"/>
      <c r="B59" s="37" t="s">
        <v>103</v>
      </c>
      <c r="C59" s="43">
        <v>10.58</v>
      </c>
      <c r="D59" s="9">
        <f>C59/8</f>
        <v>1.3225</v>
      </c>
      <c r="E59" s="9">
        <f t="shared" si="10"/>
        <v>1.3225</v>
      </c>
      <c r="F59" s="4">
        <f t="shared" si="6"/>
        <v>12.272799999999998</v>
      </c>
    </row>
    <row r="60" spans="1:6" x14ac:dyDescent="0.25">
      <c r="A60" s="21"/>
      <c r="B60" s="29" t="s">
        <v>45</v>
      </c>
      <c r="C60" s="43">
        <f>C59</f>
        <v>10.58</v>
      </c>
      <c r="D60" s="9">
        <f t="shared" ref="D60:D63" si="13">C60/8</f>
        <v>1.3225</v>
      </c>
      <c r="E60" s="9">
        <f t="shared" si="10"/>
        <v>1.3225</v>
      </c>
      <c r="F60" s="4">
        <f t="shared" si="6"/>
        <v>12.272799999999998</v>
      </c>
    </row>
    <row r="61" spans="1:6" x14ac:dyDescent="0.25">
      <c r="A61" s="21"/>
      <c r="B61" s="29" t="s">
        <v>46</v>
      </c>
      <c r="C61" s="43">
        <f>C59</f>
        <v>10.58</v>
      </c>
      <c r="D61" s="9">
        <f t="shared" si="13"/>
        <v>1.3225</v>
      </c>
      <c r="E61" s="9">
        <f t="shared" si="10"/>
        <v>1.3225</v>
      </c>
      <c r="F61" s="4">
        <f t="shared" si="6"/>
        <v>12.272799999999998</v>
      </c>
    </row>
    <row r="62" spans="1:6" x14ac:dyDescent="0.25">
      <c r="A62" s="21"/>
      <c r="B62" s="29" t="s">
        <v>47</v>
      </c>
      <c r="C62" s="43">
        <f>C59</f>
        <v>10.58</v>
      </c>
      <c r="D62" s="9">
        <f t="shared" si="13"/>
        <v>1.3225</v>
      </c>
      <c r="E62" s="9">
        <f t="shared" si="10"/>
        <v>1.3225</v>
      </c>
      <c r="F62" s="4">
        <f t="shared" si="6"/>
        <v>12.272799999999998</v>
      </c>
    </row>
    <row r="63" spans="1:6" x14ac:dyDescent="0.25">
      <c r="A63" s="21"/>
      <c r="B63" s="29" t="s">
        <v>48</v>
      </c>
      <c r="C63" s="43">
        <f>C59</f>
        <v>10.58</v>
      </c>
      <c r="D63" s="9">
        <f t="shared" si="13"/>
        <v>1.3225</v>
      </c>
      <c r="E63" s="9">
        <f t="shared" si="10"/>
        <v>1.3225</v>
      </c>
      <c r="F63" s="4">
        <f t="shared" si="6"/>
        <v>12.272799999999998</v>
      </c>
    </row>
    <row r="64" spans="1:6" x14ac:dyDescent="0.25">
      <c r="A64" s="21"/>
      <c r="B64" s="25" t="s">
        <v>94</v>
      </c>
      <c r="C64" s="43">
        <f>C63/24</f>
        <v>0.44083333333333335</v>
      </c>
      <c r="D64" s="9">
        <f>C64</f>
        <v>0.44083333333333335</v>
      </c>
      <c r="E64" s="9">
        <f t="shared" si="10"/>
        <v>0.44083333333333335</v>
      </c>
      <c r="F64" s="4">
        <f t="shared" si="6"/>
        <v>0.51136666666666664</v>
      </c>
    </row>
    <row r="65" spans="1:6" x14ac:dyDescent="0.25">
      <c r="A65" s="21"/>
      <c r="B65" s="24" t="s">
        <v>5</v>
      </c>
      <c r="C65" s="26" t="s">
        <v>67</v>
      </c>
      <c r="D65" s="9"/>
      <c r="E65" s="9">
        <f t="shared" si="10"/>
        <v>0</v>
      </c>
      <c r="F65" s="4" t="s">
        <v>67</v>
      </c>
    </row>
    <row r="66" spans="1:6" x14ac:dyDescent="0.25">
      <c r="A66" s="21"/>
      <c r="B66" s="25" t="s">
        <v>49</v>
      </c>
      <c r="C66" s="43">
        <v>11.99</v>
      </c>
      <c r="D66" s="9">
        <f>C66/6</f>
        <v>1.9983333333333333</v>
      </c>
      <c r="E66" s="9">
        <f t="shared" si="10"/>
        <v>1.9983333333333333</v>
      </c>
      <c r="F66" s="4">
        <f t="shared" si="6"/>
        <v>13.908399999999999</v>
      </c>
    </row>
    <row r="67" spans="1:6" x14ac:dyDescent="0.25">
      <c r="A67" s="21"/>
      <c r="B67" s="1" t="s">
        <v>123</v>
      </c>
      <c r="C67" s="43">
        <v>11.99</v>
      </c>
      <c r="D67" s="9">
        <f>C67/6</f>
        <v>1.9983333333333333</v>
      </c>
      <c r="E67" s="9">
        <f t="shared" si="10"/>
        <v>1.9983333333333333</v>
      </c>
      <c r="F67" s="4">
        <f t="shared" si="6"/>
        <v>13.908399999999999</v>
      </c>
    </row>
    <row r="68" spans="1:6" x14ac:dyDescent="0.25">
      <c r="A68" s="21"/>
      <c r="B68" s="25" t="s">
        <v>50</v>
      </c>
      <c r="C68" s="43">
        <v>11.99</v>
      </c>
      <c r="D68" s="9">
        <f t="shared" ref="D68:D71" si="14">C68/6</f>
        <v>1.9983333333333333</v>
      </c>
      <c r="E68" s="9">
        <f t="shared" si="10"/>
        <v>1.9983333333333333</v>
      </c>
      <c r="F68" s="4">
        <f t="shared" si="6"/>
        <v>13.908399999999999</v>
      </c>
    </row>
    <row r="69" spans="1:6" s="32" customFormat="1" x14ac:dyDescent="0.25">
      <c r="A69" s="21"/>
      <c r="B69" s="25" t="s">
        <v>126</v>
      </c>
      <c r="C69" s="43">
        <v>11.99</v>
      </c>
      <c r="D69" s="9">
        <f t="shared" si="14"/>
        <v>1.9983333333333333</v>
      </c>
      <c r="E69" s="9">
        <f t="shared" si="10"/>
        <v>1.9983333333333333</v>
      </c>
      <c r="F69" s="4">
        <f t="shared" si="6"/>
        <v>13.908399999999999</v>
      </c>
    </row>
    <row r="70" spans="1:6" x14ac:dyDescent="0.25">
      <c r="A70" s="21"/>
      <c r="B70" s="25" t="s">
        <v>51</v>
      </c>
      <c r="C70" s="43">
        <v>11.99</v>
      </c>
      <c r="D70" s="9">
        <f t="shared" si="14"/>
        <v>1.9983333333333333</v>
      </c>
      <c r="E70" s="9">
        <f t="shared" si="10"/>
        <v>1.9983333333333333</v>
      </c>
      <c r="F70" s="4">
        <f t="shared" si="6"/>
        <v>13.908399999999999</v>
      </c>
    </row>
    <row r="71" spans="1:6" x14ac:dyDescent="0.25">
      <c r="A71" s="21"/>
      <c r="B71" s="25" t="s">
        <v>96</v>
      </c>
      <c r="C71" s="43">
        <v>11.99</v>
      </c>
      <c r="D71" s="9">
        <f t="shared" si="14"/>
        <v>1.9983333333333333</v>
      </c>
      <c r="E71" s="9">
        <f t="shared" si="10"/>
        <v>1.9983333333333333</v>
      </c>
      <c r="F71" s="4">
        <f t="shared" si="6"/>
        <v>13.908399999999999</v>
      </c>
    </row>
    <row r="72" spans="1:6" x14ac:dyDescent="0.25">
      <c r="A72" s="21"/>
      <c r="B72" s="24" t="s">
        <v>6</v>
      </c>
      <c r="C72" s="26">
        <f t="shared" ref="C72" si="15">D72*12</f>
        <v>0</v>
      </c>
      <c r="D72" s="9"/>
      <c r="E72" s="9">
        <f t="shared" si="10"/>
        <v>0</v>
      </c>
      <c r="F72" s="4">
        <f t="shared" si="6"/>
        <v>0</v>
      </c>
    </row>
    <row r="73" spans="1:6" x14ac:dyDescent="0.25">
      <c r="A73" s="21"/>
      <c r="B73" s="25" t="s">
        <v>52</v>
      </c>
      <c r="C73" s="43">
        <v>10.69</v>
      </c>
      <c r="D73" s="9">
        <f>C73/12</f>
        <v>0.89083333333333325</v>
      </c>
      <c r="E73" s="9">
        <f t="shared" si="10"/>
        <v>0.89083333333333325</v>
      </c>
      <c r="F73" s="4">
        <f t="shared" si="6"/>
        <v>12.400399999999999</v>
      </c>
    </row>
    <row r="74" spans="1:6" x14ac:dyDescent="0.25">
      <c r="A74" s="21"/>
      <c r="B74" s="25" t="s">
        <v>53</v>
      </c>
      <c r="C74" s="43">
        <f>C73</f>
        <v>10.69</v>
      </c>
      <c r="D74" s="9">
        <f t="shared" ref="D74:D78" si="16">C74/12</f>
        <v>0.89083333333333325</v>
      </c>
      <c r="E74" s="9">
        <f t="shared" si="10"/>
        <v>0.89083333333333325</v>
      </c>
      <c r="F74" s="4">
        <f t="shared" si="6"/>
        <v>12.400399999999999</v>
      </c>
    </row>
    <row r="75" spans="1:6" x14ac:dyDescent="0.25">
      <c r="A75" s="21"/>
      <c r="B75" s="25" t="s">
        <v>54</v>
      </c>
      <c r="C75" s="43">
        <f>C73</f>
        <v>10.69</v>
      </c>
      <c r="D75" s="9">
        <f t="shared" si="16"/>
        <v>0.89083333333333325</v>
      </c>
      <c r="E75" s="9">
        <f t="shared" si="10"/>
        <v>0.89083333333333325</v>
      </c>
      <c r="F75" s="4">
        <f t="shared" si="6"/>
        <v>12.400399999999999</v>
      </c>
    </row>
    <row r="76" spans="1:6" x14ac:dyDescent="0.25">
      <c r="A76" s="21"/>
      <c r="B76" s="25" t="s">
        <v>55</v>
      </c>
      <c r="C76" s="43">
        <f>C74</f>
        <v>10.69</v>
      </c>
      <c r="D76" s="9">
        <f t="shared" si="16"/>
        <v>0.89083333333333325</v>
      </c>
      <c r="E76" s="9">
        <f t="shared" si="10"/>
        <v>0.89083333333333325</v>
      </c>
      <c r="F76" s="4">
        <f t="shared" si="6"/>
        <v>12.400399999999999</v>
      </c>
    </row>
    <row r="77" spans="1:6" x14ac:dyDescent="0.25">
      <c r="A77" s="21"/>
      <c r="B77" s="25" t="s">
        <v>65</v>
      </c>
      <c r="C77" s="43">
        <f>C73</f>
        <v>10.69</v>
      </c>
      <c r="D77" s="9">
        <f t="shared" si="16"/>
        <v>0.89083333333333325</v>
      </c>
      <c r="E77" s="9">
        <f t="shared" si="10"/>
        <v>0.89083333333333325</v>
      </c>
      <c r="F77" s="4">
        <f t="shared" si="6"/>
        <v>12.400399999999999</v>
      </c>
    </row>
    <row r="78" spans="1:6" x14ac:dyDescent="0.25">
      <c r="A78" s="21"/>
      <c r="B78" s="25" t="s">
        <v>66</v>
      </c>
      <c r="C78" s="43">
        <f>C73</f>
        <v>10.69</v>
      </c>
      <c r="D78" s="9">
        <f t="shared" si="16"/>
        <v>0.89083333333333325</v>
      </c>
      <c r="E78" s="9">
        <f t="shared" si="10"/>
        <v>0.89083333333333325</v>
      </c>
      <c r="F78" s="4">
        <f t="shared" si="6"/>
        <v>12.400399999999999</v>
      </c>
    </row>
    <row r="79" spans="1:6" x14ac:dyDescent="0.25">
      <c r="A79" s="21"/>
      <c r="B79" s="23" t="s">
        <v>9</v>
      </c>
      <c r="C79" s="26">
        <f t="shared" si="12"/>
        <v>0</v>
      </c>
      <c r="D79" s="9"/>
      <c r="E79" s="9">
        <f t="shared" si="10"/>
        <v>0</v>
      </c>
      <c r="F79" s="4" t="s">
        <v>67</v>
      </c>
    </row>
    <row r="80" spans="1:6" x14ac:dyDescent="0.25">
      <c r="A80" s="21"/>
      <c r="B80" s="25" t="s">
        <v>97</v>
      </c>
      <c r="C80" s="26">
        <v>14.92</v>
      </c>
      <c r="D80" s="9">
        <f>C80/24</f>
        <v>0.6216666666666667</v>
      </c>
      <c r="E80" s="9">
        <f t="shared" si="10"/>
        <v>0.6216666666666667</v>
      </c>
      <c r="F80" s="4">
        <f t="shared" si="6"/>
        <v>17.307199999999998</v>
      </c>
    </row>
    <row r="81" spans="1:6" x14ac:dyDescent="0.25">
      <c r="A81" s="21"/>
      <c r="B81" s="25" t="s">
        <v>98</v>
      </c>
      <c r="C81" s="26">
        <v>8.83</v>
      </c>
      <c r="D81" s="9">
        <f>C81/24</f>
        <v>0.36791666666666667</v>
      </c>
      <c r="E81" s="9">
        <f t="shared" si="10"/>
        <v>0.36791666666666667</v>
      </c>
      <c r="F81" s="4">
        <f t="shared" si="6"/>
        <v>10.242799999999999</v>
      </c>
    </row>
    <row r="82" spans="1:6" x14ac:dyDescent="0.25">
      <c r="A82" s="21"/>
      <c r="B82" s="23" t="s">
        <v>12</v>
      </c>
      <c r="C82" s="26">
        <f t="shared" si="12"/>
        <v>0</v>
      </c>
      <c r="D82" s="9"/>
      <c r="E82" s="9">
        <f t="shared" si="10"/>
        <v>0</v>
      </c>
      <c r="F82" s="4" t="s">
        <v>67</v>
      </c>
    </row>
    <row r="83" spans="1:6" x14ac:dyDescent="0.25">
      <c r="A83" s="21"/>
      <c r="B83" s="25" t="s">
        <v>56</v>
      </c>
      <c r="C83" s="43">
        <v>8.84</v>
      </c>
      <c r="D83" s="9">
        <f>C83/12</f>
        <v>0.73666666666666669</v>
      </c>
      <c r="E83" s="9">
        <f t="shared" si="10"/>
        <v>0.73666666666666669</v>
      </c>
      <c r="F83" s="4">
        <f t="shared" si="6"/>
        <v>10.254399999999999</v>
      </c>
    </row>
    <row r="84" spans="1:6" x14ac:dyDescent="0.25">
      <c r="A84" s="21"/>
      <c r="B84" s="25" t="s">
        <v>57</v>
      </c>
      <c r="C84" s="43">
        <f>C83</f>
        <v>8.84</v>
      </c>
      <c r="D84" s="9">
        <f t="shared" ref="D84:D85" si="17">C84/12</f>
        <v>0.73666666666666669</v>
      </c>
      <c r="E84" s="9">
        <f t="shared" si="10"/>
        <v>0.73666666666666669</v>
      </c>
      <c r="F84" s="4">
        <f t="shared" si="6"/>
        <v>10.254399999999999</v>
      </c>
    </row>
    <row r="85" spans="1:6" x14ac:dyDescent="0.25">
      <c r="A85" s="21"/>
      <c r="B85" s="25" t="s">
        <v>99</v>
      </c>
      <c r="C85" s="43">
        <f>C83</f>
        <v>8.84</v>
      </c>
      <c r="D85" s="9">
        <f t="shared" si="17"/>
        <v>0.73666666666666669</v>
      </c>
      <c r="E85" s="9">
        <f t="shared" si="10"/>
        <v>0.73666666666666669</v>
      </c>
      <c r="F85" s="4">
        <f t="shared" si="6"/>
        <v>10.254399999999999</v>
      </c>
    </row>
    <row r="86" spans="1:6" x14ac:dyDescent="0.25">
      <c r="A86" s="21"/>
      <c r="B86" s="23" t="s">
        <v>13</v>
      </c>
      <c r="C86" s="26">
        <f t="shared" ref="C86" si="18">D86*12</f>
        <v>0</v>
      </c>
      <c r="D86" s="9"/>
      <c r="E86" s="9">
        <f t="shared" si="10"/>
        <v>0</v>
      </c>
      <c r="F86" s="4">
        <f t="shared" si="6"/>
        <v>0</v>
      </c>
    </row>
    <row r="87" spans="1:6" x14ac:dyDescent="0.25">
      <c r="A87" s="21"/>
      <c r="B87" s="25" t="s">
        <v>58</v>
      </c>
      <c r="C87" s="43">
        <v>11.34</v>
      </c>
      <c r="D87" s="9">
        <f>C87/6</f>
        <v>1.89</v>
      </c>
      <c r="E87" s="9">
        <f t="shared" si="10"/>
        <v>1.89</v>
      </c>
      <c r="F87" s="4">
        <f t="shared" si="6"/>
        <v>13.154399999999999</v>
      </c>
    </row>
    <row r="88" spans="1:6" x14ac:dyDescent="0.25">
      <c r="A88" s="21"/>
      <c r="B88" s="25" t="s">
        <v>59</v>
      </c>
      <c r="C88" s="43">
        <f>C87</f>
        <v>11.34</v>
      </c>
      <c r="D88" s="9">
        <f t="shared" ref="D88:D89" si="19">C88/6</f>
        <v>1.89</v>
      </c>
      <c r="E88" s="9">
        <f t="shared" si="10"/>
        <v>1.89</v>
      </c>
      <c r="F88" s="4">
        <f t="shared" si="6"/>
        <v>13.154399999999999</v>
      </c>
    </row>
    <row r="89" spans="1:6" x14ac:dyDescent="0.25">
      <c r="A89" s="21"/>
      <c r="B89" s="25" t="s">
        <v>100</v>
      </c>
      <c r="C89" s="43">
        <f>C88</f>
        <v>11.34</v>
      </c>
      <c r="D89" s="9">
        <f t="shared" si="19"/>
        <v>1.89</v>
      </c>
      <c r="E89" s="9">
        <f t="shared" si="10"/>
        <v>1.89</v>
      </c>
      <c r="F89" s="4">
        <f t="shared" si="6"/>
        <v>13.154399999999999</v>
      </c>
    </row>
    <row r="90" spans="1:6" x14ac:dyDescent="0.25">
      <c r="A90" s="15"/>
      <c r="B90" s="18" t="s">
        <v>7</v>
      </c>
      <c r="C90" s="19"/>
      <c r="D90" s="20"/>
      <c r="E90" s="20"/>
      <c r="F90" s="32"/>
    </row>
    <row r="91" spans="1:6" x14ac:dyDescent="0.25">
      <c r="A91" s="15"/>
      <c r="B91" s="5" t="s">
        <v>60</v>
      </c>
      <c r="C91" s="26"/>
      <c r="D91" s="9"/>
      <c r="E91" s="9"/>
      <c r="F91" s="32"/>
    </row>
    <row r="92" spans="1:6" x14ac:dyDescent="0.25">
      <c r="A92" s="15"/>
      <c r="B92" s="5" t="s">
        <v>61</v>
      </c>
      <c r="C92" s="26"/>
      <c r="D92" s="9"/>
      <c r="E92" s="9"/>
      <c r="F92" s="32"/>
    </row>
    <row r="93" spans="1:6" x14ac:dyDescent="0.25">
      <c r="A93" s="15"/>
      <c r="B93" s="5" t="s">
        <v>62</v>
      </c>
      <c r="C93" s="26"/>
      <c r="D93" s="9"/>
      <c r="E93" s="9"/>
      <c r="F93" s="32"/>
    </row>
    <row r="94" spans="1:6" x14ac:dyDescent="0.25">
      <c r="A94" s="15"/>
      <c r="B94" s="5" t="s">
        <v>63</v>
      </c>
      <c r="C94" s="26"/>
      <c r="D94" s="9"/>
      <c r="E94" s="9"/>
      <c r="F94" s="32"/>
    </row>
    <row r="95" spans="1:6" x14ac:dyDescent="0.25">
      <c r="A95" s="15"/>
      <c r="B95" s="5" t="s">
        <v>64</v>
      </c>
      <c r="C95" s="26"/>
      <c r="D95" s="9"/>
      <c r="E95" s="9"/>
      <c r="F95" s="32"/>
    </row>
    <row r="96" spans="1:6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A107" workbookViewId="0">
      <selection sqref="A1:D125"/>
    </sheetView>
  </sheetViews>
  <sheetFormatPr baseColWidth="10" defaultRowHeight="15" x14ac:dyDescent="0.25"/>
  <cols>
    <col min="1" max="1" width="11.42578125" style="85"/>
    <col min="2" max="2" width="50.28515625" style="88" customWidth="1"/>
    <col min="3" max="3" width="8.28515625" customWidth="1"/>
    <col min="4" max="4" width="10.42578125" customWidth="1"/>
    <col min="5" max="5" width="5.85546875" hidden="1" customWidth="1"/>
    <col min="6" max="6" width="5.28515625" hidden="1" customWidth="1"/>
    <col min="7" max="7" width="6.7109375" hidden="1" customWidth="1"/>
    <col min="10" max="10" width="9" customWidth="1"/>
    <col min="11" max="11" width="49.5703125" customWidth="1"/>
  </cols>
  <sheetData>
    <row r="1" spans="1:11" s="90" customFormat="1" ht="21" x14ac:dyDescent="0.35">
      <c r="A1" s="89" t="s">
        <v>255</v>
      </c>
      <c r="B1" s="122" t="s">
        <v>260</v>
      </c>
      <c r="C1" s="87"/>
      <c r="D1" s="87"/>
    </row>
    <row r="2" spans="1:11" ht="17.25" x14ac:dyDescent="0.3">
      <c r="A2" s="93" t="s">
        <v>228</v>
      </c>
      <c r="B2" s="124" t="s">
        <v>254</v>
      </c>
      <c r="C2" s="93" t="s">
        <v>229</v>
      </c>
      <c r="D2" s="93" t="s">
        <v>230</v>
      </c>
      <c r="E2" s="105" t="s">
        <v>231</v>
      </c>
      <c r="F2" s="105" t="s">
        <v>232</v>
      </c>
      <c r="G2" s="105" t="s">
        <v>233</v>
      </c>
      <c r="J2" s="116"/>
      <c r="K2" s="117"/>
    </row>
    <row r="3" spans="1:11" x14ac:dyDescent="0.25">
      <c r="A3" s="120">
        <v>884</v>
      </c>
      <c r="B3" s="96" t="s">
        <v>141</v>
      </c>
      <c r="C3" s="103"/>
      <c r="D3" s="103"/>
      <c r="E3" s="103"/>
      <c r="F3" s="103"/>
      <c r="G3" s="103"/>
      <c r="J3" s="116"/>
      <c r="K3" s="117"/>
    </row>
    <row r="4" spans="1:11" x14ac:dyDescent="0.25">
      <c r="A4" s="120">
        <v>850</v>
      </c>
      <c r="B4" s="96" t="s">
        <v>142</v>
      </c>
      <c r="C4" s="103"/>
      <c r="D4" s="103"/>
      <c r="E4" s="103"/>
      <c r="F4" s="103"/>
      <c r="G4" s="103"/>
      <c r="J4" s="116"/>
      <c r="K4" s="117"/>
    </row>
    <row r="5" spans="1:11" x14ac:dyDescent="0.25">
      <c r="A5" s="120">
        <v>891</v>
      </c>
      <c r="B5" s="96" t="s">
        <v>143</v>
      </c>
      <c r="C5" s="103"/>
      <c r="D5" s="103"/>
      <c r="E5" s="103"/>
      <c r="F5" s="103"/>
      <c r="G5" s="103"/>
      <c r="J5" s="116"/>
      <c r="K5" s="117"/>
    </row>
    <row r="6" spans="1:11" x14ac:dyDescent="0.25">
      <c r="A6" s="120">
        <v>847</v>
      </c>
      <c r="B6" s="96" t="s">
        <v>144</v>
      </c>
      <c r="C6" s="103"/>
      <c r="D6" s="103"/>
      <c r="E6" s="103"/>
      <c r="F6" s="103"/>
      <c r="G6" s="103"/>
      <c r="J6" s="116"/>
      <c r="K6" s="117"/>
    </row>
    <row r="7" spans="1:11" s="90" customFormat="1" ht="15.75" x14ac:dyDescent="0.25">
      <c r="A7" s="120"/>
      <c r="B7" s="97" t="s">
        <v>222</v>
      </c>
      <c r="C7" s="103"/>
      <c r="D7" s="103"/>
      <c r="E7" s="103"/>
      <c r="F7" s="103"/>
      <c r="G7" s="103"/>
      <c r="J7" s="116"/>
      <c r="K7" s="117"/>
    </row>
    <row r="8" spans="1:11" x14ac:dyDescent="0.25">
      <c r="A8" s="120">
        <v>9757</v>
      </c>
      <c r="B8" s="96" t="s">
        <v>145</v>
      </c>
      <c r="C8" s="103"/>
      <c r="D8" s="103"/>
      <c r="E8" s="103"/>
      <c r="F8" s="103"/>
      <c r="G8" s="103"/>
      <c r="J8" s="116"/>
      <c r="K8" s="117"/>
    </row>
    <row r="9" spans="1:11" x14ac:dyDescent="0.25">
      <c r="A9" s="120">
        <v>13415</v>
      </c>
      <c r="B9" s="96" t="s">
        <v>146</v>
      </c>
      <c r="C9" s="103"/>
      <c r="D9" s="103"/>
      <c r="E9" s="103"/>
      <c r="F9" s="103"/>
      <c r="G9" s="103"/>
      <c r="J9" s="116"/>
      <c r="K9" s="117"/>
    </row>
    <row r="10" spans="1:11" x14ac:dyDescent="0.25">
      <c r="A10" s="120">
        <v>8794</v>
      </c>
      <c r="B10" s="96" t="s">
        <v>214</v>
      </c>
      <c r="C10" s="103"/>
      <c r="D10" s="103"/>
      <c r="E10" s="103"/>
      <c r="F10" s="103"/>
      <c r="G10" s="103"/>
      <c r="J10" s="116"/>
      <c r="K10" s="117"/>
    </row>
    <row r="11" spans="1:11" s="90" customFormat="1" x14ac:dyDescent="0.25">
      <c r="A11" s="120"/>
      <c r="B11" s="96"/>
      <c r="C11" s="103"/>
      <c r="D11" s="103"/>
      <c r="E11" s="103"/>
      <c r="F11" s="103"/>
      <c r="G11" s="103"/>
      <c r="J11" s="116"/>
      <c r="K11" s="117"/>
    </row>
    <row r="12" spans="1:11" x14ac:dyDescent="0.25">
      <c r="A12" s="120">
        <v>1005</v>
      </c>
      <c r="B12" s="96" t="s">
        <v>151</v>
      </c>
      <c r="C12" s="103"/>
      <c r="D12" s="103"/>
      <c r="E12" s="103"/>
      <c r="F12" s="103"/>
      <c r="G12" s="103"/>
      <c r="J12" s="116"/>
      <c r="K12" s="117"/>
    </row>
    <row r="13" spans="1:11" x14ac:dyDescent="0.25">
      <c r="A13" s="120">
        <v>1621</v>
      </c>
      <c r="B13" s="96" t="s">
        <v>202</v>
      </c>
      <c r="C13" s="103"/>
      <c r="D13" s="103"/>
      <c r="E13" s="103"/>
      <c r="F13" s="103"/>
      <c r="G13" s="103"/>
      <c r="J13" s="116"/>
      <c r="K13" s="117"/>
    </row>
    <row r="14" spans="1:11" s="90" customFormat="1" ht="15.75" x14ac:dyDescent="0.25">
      <c r="A14" s="120"/>
      <c r="B14" s="97" t="s">
        <v>223</v>
      </c>
      <c r="C14" s="103"/>
      <c r="D14" s="103"/>
      <c r="E14" s="103"/>
      <c r="F14" s="103"/>
      <c r="G14" s="103"/>
      <c r="J14" s="116"/>
      <c r="K14" s="117"/>
    </row>
    <row r="15" spans="1:11" x14ac:dyDescent="0.25">
      <c r="A15" s="120">
        <v>3829</v>
      </c>
      <c r="B15" s="96" t="s">
        <v>152</v>
      </c>
      <c r="C15" s="103"/>
      <c r="D15" s="103"/>
      <c r="E15" s="103"/>
      <c r="F15" s="103"/>
      <c r="G15" s="103"/>
      <c r="J15" s="116"/>
      <c r="K15" s="117"/>
    </row>
    <row r="16" spans="1:11" x14ac:dyDescent="0.25">
      <c r="A16" s="120">
        <v>3230</v>
      </c>
      <c r="B16" s="96" t="s">
        <v>153</v>
      </c>
      <c r="C16" s="103"/>
      <c r="D16" s="103"/>
      <c r="E16" s="103"/>
      <c r="F16" s="103"/>
      <c r="G16" s="103"/>
      <c r="J16" s="116"/>
      <c r="K16" s="117"/>
    </row>
    <row r="17" spans="1:11" x14ac:dyDescent="0.25">
      <c r="A17" s="120">
        <v>1628</v>
      </c>
      <c r="B17" s="96" t="s">
        <v>154</v>
      </c>
      <c r="C17" s="103"/>
      <c r="D17" s="103"/>
      <c r="E17" s="103"/>
      <c r="F17" s="103"/>
      <c r="G17" s="103"/>
      <c r="J17" s="116"/>
      <c r="K17" s="117"/>
    </row>
    <row r="18" spans="1:11" x14ac:dyDescent="0.25">
      <c r="A18" s="120">
        <v>7845</v>
      </c>
      <c r="B18" s="96" t="s">
        <v>155</v>
      </c>
      <c r="C18" s="103"/>
      <c r="D18" s="103"/>
      <c r="E18" s="103"/>
      <c r="F18" s="103"/>
      <c r="G18" s="103"/>
      <c r="J18" s="116"/>
      <c r="K18" s="117"/>
    </row>
    <row r="19" spans="1:11" x14ac:dyDescent="0.25">
      <c r="A19" s="120">
        <v>3231</v>
      </c>
      <c r="B19" s="96" t="s">
        <v>156</v>
      </c>
      <c r="C19" s="103"/>
      <c r="D19" s="103"/>
      <c r="E19" s="103"/>
      <c r="F19" s="103"/>
      <c r="G19" s="103"/>
      <c r="J19" s="116"/>
      <c r="K19" s="117"/>
    </row>
    <row r="20" spans="1:11" x14ac:dyDescent="0.25">
      <c r="A20" s="120">
        <v>3745</v>
      </c>
      <c r="B20" s="96" t="s">
        <v>157</v>
      </c>
      <c r="C20" s="103"/>
      <c r="D20" s="103"/>
      <c r="E20" s="103"/>
      <c r="F20" s="103"/>
      <c r="G20" s="103"/>
      <c r="J20" s="116"/>
      <c r="K20" s="117"/>
    </row>
    <row r="21" spans="1:11" s="90" customFormat="1" ht="17.25" x14ac:dyDescent="0.3">
      <c r="A21" s="120"/>
      <c r="B21" s="98" t="s">
        <v>224</v>
      </c>
      <c r="C21" s="103"/>
      <c r="D21" s="103"/>
      <c r="E21" s="103"/>
      <c r="F21" s="103"/>
      <c r="G21" s="103"/>
      <c r="J21" s="116"/>
      <c r="K21" s="117"/>
    </row>
    <row r="22" spans="1:11" x14ac:dyDescent="0.25">
      <c r="A22" s="120">
        <v>4282</v>
      </c>
      <c r="B22" s="96" t="s">
        <v>158</v>
      </c>
      <c r="C22" s="103"/>
      <c r="D22" s="103"/>
      <c r="E22" s="103"/>
      <c r="F22" s="103"/>
      <c r="G22" s="103"/>
      <c r="J22" s="116"/>
      <c r="K22" s="117"/>
    </row>
    <row r="23" spans="1:11" x14ac:dyDescent="0.25">
      <c r="A23" s="120">
        <v>4283</v>
      </c>
      <c r="B23" s="96" t="s">
        <v>159</v>
      </c>
      <c r="C23" s="103"/>
      <c r="D23" s="103"/>
      <c r="E23" s="103"/>
      <c r="F23" s="103"/>
      <c r="G23" s="103"/>
      <c r="J23" s="116"/>
      <c r="K23" s="117"/>
    </row>
    <row r="24" spans="1:11" x14ac:dyDescent="0.25">
      <c r="A24" s="120">
        <v>9443</v>
      </c>
      <c r="B24" s="96" t="s">
        <v>213</v>
      </c>
      <c r="C24" s="103"/>
      <c r="D24" s="103"/>
      <c r="E24" s="103"/>
      <c r="F24" s="103"/>
      <c r="G24" s="103"/>
      <c r="J24" s="116"/>
      <c r="K24" s="117"/>
    </row>
    <row r="25" spans="1:11" x14ac:dyDescent="0.25">
      <c r="A25" s="120">
        <v>9488</v>
      </c>
      <c r="B25" s="96" t="s">
        <v>160</v>
      </c>
      <c r="C25" s="103"/>
      <c r="D25" s="103"/>
      <c r="E25" s="103"/>
      <c r="F25" s="103"/>
      <c r="G25" s="103"/>
      <c r="J25" s="116"/>
      <c r="K25" s="117"/>
    </row>
    <row r="26" spans="1:11" x14ac:dyDescent="0.25">
      <c r="A26" s="120">
        <v>10233</v>
      </c>
      <c r="B26" s="96" t="s">
        <v>161</v>
      </c>
      <c r="C26" s="103"/>
      <c r="D26" s="103"/>
      <c r="E26" s="103"/>
      <c r="F26" s="103"/>
      <c r="G26" s="103"/>
      <c r="J26" s="116"/>
      <c r="K26" s="117"/>
    </row>
    <row r="27" spans="1:11" x14ac:dyDescent="0.25">
      <c r="A27" s="120">
        <v>1532</v>
      </c>
      <c r="B27" s="96" t="s">
        <v>162</v>
      </c>
      <c r="C27" s="103"/>
      <c r="D27" s="103"/>
      <c r="E27" s="103"/>
      <c r="F27" s="103"/>
      <c r="G27" s="103"/>
      <c r="J27" s="116"/>
      <c r="K27" s="117"/>
    </row>
    <row r="28" spans="1:11" x14ac:dyDescent="0.25">
      <c r="A28" s="120">
        <v>14381</v>
      </c>
      <c r="B28" s="96" t="s">
        <v>163</v>
      </c>
      <c r="C28" s="103"/>
      <c r="D28" s="103"/>
      <c r="E28" s="103"/>
      <c r="F28" s="103"/>
      <c r="G28" s="103"/>
      <c r="J28" s="116"/>
      <c r="K28" s="117"/>
    </row>
    <row r="29" spans="1:11" x14ac:dyDescent="0.25">
      <c r="A29" s="120">
        <v>11400</v>
      </c>
      <c r="B29" s="96" t="s">
        <v>164</v>
      </c>
      <c r="C29" s="103"/>
      <c r="D29" s="103"/>
      <c r="E29" s="103"/>
      <c r="F29" s="103"/>
      <c r="G29" s="103"/>
      <c r="J29" s="116"/>
      <c r="K29" s="117"/>
    </row>
    <row r="30" spans="1:11" x14ac:dyDescent="0.25">
      <c r="A30" s="121">
        <v>9228</v>
      </c>
      <c r="B30" s="88" t="s">
        <v>205</v>
      </c>
      <c r="C30" s="103"/>
      <c r="D30" s="103"/>
      <c r="E30" s="103"/>
      <c r="F30" s="103"/>
      <c r="G30" s="103"/>
      <c r="J30" s="116"/>
      <c r="K30" s="117"/>
    </row>
    <row r="31" spans="1:11" x14ac:dyDescent="0.25">
      <c r="A31" s="120">
        <v>1624</v>
      </c>
      <c r="B31" s="96" t="s">
        <v>203</v>
      </c>
      <c r="C31" s="103"/>
      <c r="D31" s="103"/>
      <c r="E31" s="103"/>
      <c r="F31" s="103"/>
      <c r="G31" s="103"/>
      <c r="J31" s="116"/>
      <c r="K31" s="117"/>
    </row>
    <row r="32" spans="1:11" x14ac:dyDescent="0.25">
      <c r="A32" s="120">
        <v>3746</v>
      </c>
      <c r="B32" s="96" t="s">
        <v>206</v>
      </c>
      <c r="C32" s="103"/>
      <c r="D32" s="103"/>
      <c r="E32" s="103"/>
      <c r="F32" s="103"/>
      <c r="G32" s="103"/>
      <c r="J32" s="116"/>
      <c r="K32" s="117"/>
    </row>
    <row r="33" spans="1:11" x14ac:dyDescent="0.25">
      <c r="A33" s="120">
        <v>3425</v>
      </c>
      <c r="B33" s="96" t="s">
        <v>207</v>
      </c>
      <c r="C33" s="103"/>
      <c r="D33" s="103"/>
      <c r="E33" s="103"/>
      <c r="F33" s="103"/>
      <c r="G33" s="103"/>
      <c r="J33" s="116"/>
      <c r="K33" s="117"/>
    </row>
    <row r="34" spans="1:11" s="86" customFormat="1" x14ac:dyDescent="0.25">
      <c r="A34" s="120">
        <v>1623</v>
      </c>
      <c r="B34" s="96" t="s">
        <v>208</v>
      </c>
      <c r="C34" s="103"/>
      <c r="D34" s="103"/>
      <c r="E34" s="103"/>
      <c r="F34" s="103"/>
      <c r="G34" s="103"/>
      <c r="J34" s="116"/>
      <c r="K34" s="117"/>
    </row>
    <row r="35" spans="1:11" x14ac:dyDescent="0.25">
      <c r="A35" s="120">
        <v>3426</v>
      </c>
      <c r="B35" s="96" t="s">
        <v>165</v>
      </c>
      <c r="C35" s="103"/>
      <c r="D35" s="103"/>
      <c r="E35" s="103"/>
      <c r="F35" s="103"/>
      <c r="G35" s="103"/>
      <c r="J35" s="116"/>
      <c r="K35" s="117"/>
    </row>
    <row r="36" spans="1:11" x14ac:dyDescent="0.25">
      <c r="A36" s="120">
        <v>8546</v>
      </c>
      <c r="B36" s="96" t="s">
        <v>212</v>
      </c>
      <c r="C36" s="103"/>
      <c r="D36" s="103"/>
      <c r="E36" s="103"/>
      <c r="F36" s="103"/>
      <c r="G36" s="103"/>
      <c r="J36" s="116"/>
      <c r="K36" s="117"/>
    </row>
    <row r="37" spans="1:11" x14ac:dyDescent="0.25">
      <c r="A37" s="120">
        <v>1625</v>
      </c>
      <c r="B37" s="96" t="s">
        <v>166</v>
      </c>
      <c r="C37" s="103"/>
      <c r="D37" s="103"/>
      <c r="E37" s="103"/>
      <c r="F37" s="103"/>
      <c r="G37" s="103"/>
      <c r="J37" s="116"/>
      <c r="K37" s="117"/>
    </row>
    <row r="38" spans="1:11" x14ac:dyDescent="0.25">
      <c r="A38" s="120">
        <v>11851</v>
      </c>
      <c r="B38" s="96" t="s">
        <v>204</v>
      </c>
      <c r="C38" s="103"/>
      <c r="D38" s="103"/>
      <c r="E38" s="103"/>
      <c r="F38" s="103"/>
      <c r="G38" s="103"/>
      <c r="J38" s="116"/>
      <c r="K38" s="117"/>
    </row>
    <row r="39" spans="1:11" x14ac:dyDescent="0.25">
      <c r="A39" s="120">
        <v>3876</v>
      </c>
      <c r="B39" s="96" t="s">
        <v>167</v>
      </c>
      <c r="C39" s="103"/>
      <c r="D39" s="103"/>
      <c r="E39" s="103"/>
      <c r="F39" s="103"/>
      <c r="G39" s="103"/>
      <c r="J39" s="116"/>
      <c r="K39" s="117"/>
    </row>
    <row r="40" spans="1:11" x14ac:dyDescent="0.25">
      <c r="A40" s="120">
        <v>4031</v>
      </c>
      <c r="B40" s="96" t="s">
        <v>168</v>
      </c>
      <c r="C40" s="103"/>
      <c r="D40" s="103"/>
      <c r="E40" s="103"/>
      <c r="F40" s="103"/>
      <c r="G40" s="103"/>
      <c r="J40" s="116"/>
      <c r="K40" s="117"/>
    </row>
    <row r="41" spans="1:11" x14ac:dyDescent="0.25">
      <c r="A41" s="120">
        <v>3830</v>
      </c>
      <c r="B41" s="96" t="s">
        <v>169</v>
      </c>
      <c r="C41" s="103"/>
      <c r="D41" s="103"/>
      <c r="E41" s="103"/>
      <c r="F41" s="103"/>
      <c r="G41" s="103"/>
      <c r="J41" s="116"/>
      <c r="K41" s="117"/>
    </row>
    <row r="42" spans="1:11" x14ac:dyDescent="0.25">
      <c r="A42" s="120">
        <v>9153</v>
      </c>
      <c r="B42" s="96" t="s">
        <v>170</v>
      </c>
      <c r="C42" s="103"/>
      <c r="D42" s="103"/>
      <c r="E42" s="103"/>
      <c r="F42" s="103"/>
      <c r="G42" s="103"/>
      <c r="J42" s="116"/>
      <c r="K42" s="117"/>
    </row>
    <row r="43" spans="1:11" s="90" customFormat="1" ht="17.25" x14ac:dyDescent="0.3">
      <c r="A43" s="121"/>
      <c r="B43" s="92" t="s">
        <v>225</v>
      </c>
      <c r="C43" s="103"/>
      <c r="D43" s="103"/>
      <c r="E43" s="103"/>
      <c r="F43" s="103"/>
      <c r="G43" s="103"/>
      <c r="J43" s="116"/>
      <c r="K43" s="117"/>
    </row>
    <row r="44" spans="1:11" x14ac:dyDescent="0.25">
      <c r="A44" s="120">
        <v>6300</v>
      </c>
      <c r="B44" s="96" t="s">
        <v>198</v>
      </c>
      <c r="C44" s="103"/>
      <c r="D44" s="103"/>
      <c r="E44" s="103"/>
      <c r="F44" s="103"/>
      <c r="G44" s="103"/>
      <c r="J44" s="116"/>
      <c r="K44" s="117"/>
    </row>
    <row r="45" spans="1:11" x14ac:dyDescent="0.25">
      <c r="A45" s="120">
        <v>1629</v>
      </c>
      <c r="B45" s="96" t="s">
        <v>199</v>
      </c>
      <c r="C45" s="103"/>
      <c r="D45" s="103"/>
      <c r="E45" s="103"/>
      <c r="F45" s="103"/>
      <c r="G45" s="103"/>
      <c r="J45" s="116"/>
      <c r="K45" s="117"/>
    </row>
    <row r="46" spans="1:11" x14ac:dyDescent="0.25">
      <c r="A46" s="120">
        <v>4410</v>
      </c>
      <c r="B46" s="96" t="s">
        <v>200</v>
      </c>
      <c r="C46" s="103"/>
      <c r="D46" s="103"/>
      <c r="E46" s="103"/>
      <c r="F46" s="103"/>
      <c r="G46" s="103"/>
      <c r="J46" s="116"/>
      <c r="K46" s="117"/>
    </row>
    <row r="47" spans="1:11" x14ac:dyDescent="0.25">
      <c r="A47" s="120">
        <v>6563</v>
      </c>
      <c r="B47" s="96" t="s">
        <v>171</v>
      </c>
      <c r="C47" s="103"/>
      <c r="D47" s="103"/>
      <c r="E47" s="103"/>
      <c r="F47" s="103"/>
      <c r="G47" s="103"/>
      <c r="J47" s="116"/>
      <c r="K47" s="117"/>
    </row>
    <row r="48" spans="1:11" x14ac:dyDescent="0.25">
      <c r="A48" s="120">
        <v>1630</v>
      </c>
      <c r="B48" s="96" t="s">
        <v>201</v>
      </c>
      <c r="C48" s="103"/>
      <c r="D48" s="103"/>
      <c r="E48" s="103"/>
      <c r="F48" s="103"/>
      <c r="G48" s="103"/>
      <c r="J48" s="116"/>
      <c r="K48" s="117"/>
    </row>
    <row r="49" spans="1:11" x14ac:dyDescent="0.25">
      <c r="A49" s="120">
        <v>6299</v>
      </c>
      <c r="B49" s="96" t="s">
        <v>209</v>
      </c>
      <c r="C49" s="103"/>
      <c r="D49" s="103"/>
      <c r="E49" s="103"/>
      <c r="F49" s="103"/>
      <c r="G49" s="103"/>
      <c r="J49" s="116"/>
      <c r="K49" s="117"/>
    </row>
    <row r="50" spans="1:11" s="90" customFormat="1" ht="17.25" x14ac:dyDescent="0.3">
      <c r="A50" s="120"/>
      <c r="B50" s="99" t="s">
        <v>226</v>
      </c>
      <c r="C50" s="103"/>
      <c r="D50" s="103"/>
      <c r="E50" s="103"/>
      <c r="F50" s="103"/>
      <c r="G50" s="103"/>
      <c r="J50" s="116"/>
      <c r="K50" s="117"/>
    </row>
    <row r="51" spans="1:11" x14ac:dyDescent="0.25">
      <c r="A51" s="120">
        <v>5356</v>
      </c>
      <c r="B51" s="96" t="s">
        <v>234</v>
      </c>
      <c r="C51" s="103"/>
      <c r="D51" s="103"/>
      <c r="E51" s="103"/>
      <c r="F51" s="103"/>
      <c r="G51" s="103"/>
      <c r="J51" s="116"/>
      <c r="K51" s="117"/>
    </row>
    <row r="52" spans="1:11" x14ac:dyDescent="0.25">
      <c r="A52" s="120">
        <v>10411</v>
      </c>
      <c r="B52" s="96" t="s">
        <v>210</v>
      </c>
      <c r="C52" s="103"/>
      <c r="D52" s="103"/>
      <c r="E52" s="103"/>
      <c r="F52" s="103"/>
      <c r="G52" s="103"/>
      <c r="J52" s="116"/>
      <c r="K52" s="117"/>
    </row>
    <row r="53" spans="1:11" x14ac:dyDescent="0.25">
      <c r="A53" s="120">
        <v>13746</v>
      </c>
      <c r="B53" s="96" t="s">
        <v>187</v>
      </c>
      <c r="C53" s="103"/>
      <c r="D53" s="103"/>
      <c r="E53" s="103"/>
      <c r="F53" s="103"/>
      <c r="G53" s="103"/>
      <c r="J53" s="116"/>
      <c r="K53" s="117"/>
    </row>
    <row r="54" spans="1:11" s="90" customFormat="1" x14ac:dyDescent="0.25">
      <c r="A54" s="120">
        <v>17890</v>
      </c>
      <c r="B54" s="96" t="s">
        <v>253</v>
      </c>
      <c r="C54" s="103"/>
      <c r="D54" s="103"/>
      <c r="E54" s="103"/>
      <c r="F54" s="103"/>
      <c r="G54" s="103"/>
      <c r="J54" s="116"/>
      <c r="K54" s="117"/>
    </row>
    <row r="55" spans="1:11" s="90" customFormat="1" x14ac:dyDescent="0.25">
      <c r="A55" s="114">
        <v>21358</v>
      </c>
      <c r="B55" s="115" t="s">
        <v>258</v>
      </c>
      <c r="C55" s="103"/>
      <c r="D55" s="103"/>
      <c r="E55" s="103"/>
      <c r="F55" s="103"/>
      <c r="G55" s="103"/>
      <c r="J55" s="116"/>
      <c r="K55" s="117"/>
    </row>
    <row r="56" spans="1:11" s="90" customFormat="1" x14ac:dyDescent="0.25">
      <c r="A56" s="120">
        <v>18851</v>
      </c>
      <c r="B56" s="96" t="s">
        <v>257</v>
      </c>
      <c r="C56" s="103"/>
      <c r="D56" s="103"/>
      <c r="E56" s="103"/>
      <c r="F56" s="103"/>
      <c r="G56" s="103"/>
      <c r="J56" s="116"/>
      <c r="K56" s="117"/>
    </row>
    <row r="57" spans="1:11" s="90" customFormat="1" x14ac:dyDescent="0.25">
      <c r="A57" s="120">
        <v>15721</v>
      </c>
      <c r="B57" s="96" t="s">
        <v>252</v>
      </c>
      <c r="C57" s="103"/>
      <c r="D57" s="103"/>
      <c r="E57" s="103"/>
      <c r="F57" s="103"/>
      <c r="G57" s="103"/>
      <c r="J57" s="116"/>
      <c r="K57" s="117"/>
    </row>
    <row r="58" spans="1:11" x14ac:dyDescent="0.25">
      <c r="A58" s="120">
        <v>911</v>
      </c>
      <c r="B58" s="96" t="s">
        <v>173</v>
      </c>
      <c r="C58" s="103"/>
      <c r="D58" s="103"/>
      <c r="E58" s="103"/>
      <c r="F58" s="103"/>
      <c r="G58" s="103"/>
      <c r="J58" s="116"/>
      <c r="K58" s="117"/>
    </row>
    <row r="59" spans="1:11" x14ac:dyDescent="0.25">
      <c r="A59" s="120">
        <v>6357</v>
      </c>
      <c r="B59" s="96" t="s">
        <v>197</v>
      </c>
      <c r="C59" s="103"/>
      <c r="D59" s="103"/>
      <c r="E59" s="103"/>
      <c r="F59" s="103"/>
      <c r="G59" s="103"/>
      <c r="J59" s="116"/>
      <c r="K59" s="117"/>
    </row>
    <row r="60" spans="1:11" x14ac:dyDescent="0.25">
      <c r="A60" s="120">
        <v>1526</v>
      </c>
      <c r="B60" s="96" t="s">
        <v>177</v>
      </c>
      <c r="C60" s="103"/>
      <c r="D60" s="103"/>
      <c r="E60" s="103"/>
      <c r="F60" s="103"/>
      <c r="G60" s="103"/>
      <c r="J60" s="116"/>
      <c r="K60" s="117"/>
    </row>
    <row r="61" spans="1:11" x14ac:dyDescent="0.25">
      <c r="A61" s="120">
        <v>3511</v>
      </c>
      <c r="B61" s="96" t="s">
        <v>193</v>
      </c>
      <c r="C61" s="103"/>
      <c r="D61" s="103"/>
      <c r="E61" s="103"/>
      <c r="F61" s="103"/>
      <c r="G61" s="103"/>
      <c r="J61" s="116"/>
      <c r="K61" s="117"/>
    </row>
    <row r="62" spans="1:11" x14ac:dyDescent="0.25">
      <c r="A62" s="120">
        <v>12592</v>
      </c>
      <c r="B62" s="96" t="s">
        <v>195</v>
      </c>
      <c r="C62" s="103"/>
      <c r="D62" s="103"/>
      <c r="E62" s="103"/>
      <c r="F62" s="103"/>
      <c r="G62" s="103"/>
      <c r="J62" s="116"/>
      <c r="K62" s="117"/>
    </row>
    <row r="63" spans="1:11" hidden="1" x14ac:dyDescent="0.25">
      <c r="A63" s="120">
        <v>3229</v>
      </c>
      <c r="B63" s="96" t="s">
        <v>178</v>
      </c>
      <c r="C63" s="103"/>
      <c r="D63" s="103"/>
      <c r="E63" s="103"/>
      <c r="F63" s="103"/>
      <c r="G63" s="103"/>
      <c r="J63" s="118"/>
      <c r="K63" s="118"/>
    </row>
    <row r="64" spans="1:11" x14ac:dyDescent="0.25">
      <c r="A64" s="120">
        <v>2414</v>
      </c>
      <c r="B64" s="96" t="s">
        <v>179</v>
      </c>
      <c r="C64" s="103"/>
      <c r="D64" s="103"/>
      <c r="E64" s="103"/>
      <c r="F64" s="103"/>
      <c r="G64" s="103"/>
      <c r="J64" s="118"/>
      <c r="K64" s="118"/>
    </row>
    <row r="65" spans="1:11" x14ac:dyDescent="0.25">
      <c r="A65" s="120">
        <v>2863</v>
      </c>
      <c r="B65" s="96" t="s">
        <v>185</v>
      </c>
      <c r="C65" s="103"/>
      <c r="D65" s="103"/>
      <c r="E65" s="103"/>
      <c r="F65" s="103"/>
      <c r="G65" s="103"/>
      <c r="J65" s="118"/>
      <c r="K65" s="118"/>
    </row>
    <row r="66" spans="1:11" ht="14.25" customHeight="1" x14ac:dyDescent="0.25">
      <c r="A66" s="120">
        <v>3427</v>
      </c>
      <c r="B66" s="96" t="s">
        <v>196</v>
      </c>
      <c r="C66" s="103"/>
      <c r="D66" s="103"/>
      <c r="E66" s="103"/>
      <c r="F66" s="103"/>
      <c r="G66" s="103"/>
      <c r="J66" s="118"/>
      <c r="K66" s="118"/>
    </row>
    <row r="67" spans="1:11" x14ac:dyDescent="0.25">
      <c r="A67" s="120">
        <v>1531</v>
      </c>
      <c r="B67" s="96" t="s">
        <v>174</v>
      </c>
      <c r="C67" s="103"/>
      <c r="D67" s="103"/>
      <c r="E67" s="103"/>
      <c r="F67" s="103"/>
      <c r="G67" s="103"/>
      <c r="J67" s="118"/>
      <c r="K67" s="118"/>
    </row>
    <row r="68" spans="1:11" x14ac:dyDescent="0.25">
      <c r="A68" s="120">
        <v>909</v>
      </c>
      <c r="B68" s="96" t="s">
        <v>180</v>
      </c>
      <c r="C68" s="103"/>
      <c r="D68" s="103"/>
      <c r="E68" s="103"/>
      <c r="F68" s="103"/>
      <c r="G68" s="103"/>
      <c r="J68" s="118"/>
      <c r="K68" s="118"/>
    </row>
    <row r="69" spans="1:11" x14ac:dyDescent="0.25">
      <c r="A69" s="120">
        <v>910</v>
      </c>
      <c r="B69" s="96" t="s">
        <v>183</v>
      </c>
      <c r="C69" s="103"/>
      <c r="D69" s="103"/>
      <c r="E69" s="103"/>
      <c r="F69" s="103"/>
      <c r="G69" s="103"/>
      <c r="J69" s="118"/>
      <c r="K69" s="118"/>
    </row>
    <row r="70" spans="1:11" s="90" customFormat="1" x14ac:dyDescent="0.25">
      <c r="A70" s="120">
        <v>17891</v>
      </c>
      <c r="B70" s="96" t="s">
        <v>256</v>
      </c>
      <c r="C70" s="103"/>
      <c r="D70" s="103"/>
      <c r="E70" s="103"/>
      <c r="F70" s="103"/>
      <c r="G70" s="103"/>
      <c r="J70" s="118"/>
      <c r="K70" s="118"/>
    </row>
    <row r="71" spans="1:11" x14ac:dyDescent="0.25">
      <c r="A71" s="120">
        <v>914</v>
      </c>
      <c r="B71" s="96" t="s">
        <v>194</v>
      </c>
      <c r="C71" s="103"/>
      <c r="D71" s="103"/>
      <c r="E71" s="103"/>
      <c r="F71" s="103"/>
      <c r="G71" s="103"/>
      <c r="J71" s="118"/>
      <c r="K71" s="118"/>
    </row>
    <row r="72" spans="1:11" x14ac:dyDescent="0.25">
      <c r="A72" s="120">
        <v>913</v>
      </c>
      <c r="B72" s="96" t="s">
        <v>186</v>
      </c>
      <c r="C72" s="103"/>
      <c r="D72" s="103"/>
      <c r="E72" s="103"/>
      <c r="F72" s="103"/>
      <c r="G72" s="103"/>
      <c r="J72" s="118"/>
      <c r="K72" s="118"/>
    </row>
    <row r="73" spans="1:11" x14ac:dyDescent="0.25">
      <c r="A73" s="120">
        <v>916</v>
      </c>
      <c r="B73" s="96" t="s">
        <v>190</v>
      </c>
      <c r="C73" s="103"/>
      <c r="D73" s="103"/>
      <c r="E73" s="103"/>
      <c r="F73" s="103"/>
      <c r="G73" s="103"/>
      <c r="J73" s="118"/>
      <c r="K73" s="118"/>
    </row>
    <row r="74" spans="1:11" x14ac:dyDescent="0.25">
      <c r="A74" s="120">
        <v>13416</v>
      </c>
      <c r="B74" s="96" t="s">
        <v>189</v>
      </c>
      <c r="C74" s="103"/>
      <c r="D74" s="103"/>
      <c r="E74" s="103"/>
      <c r="F74" s="103"/>
      <c r="G74" s="103"/>
      <c r="J74" s="118"/>
      <c r="K74" s="118"/>
    </row>
    <row r="75" spans="1:11" x14ac:dyDescent="0.25">
      <c r="A75" s="120">
        <v>900</v>
      </c>
      <c r="B75" s="96" t="s">
        <v>175</v>
      </c>
      <c r="C75" s="103"/>
      <c r="D75" s="103"/>
      <c r="E75" s="103"/>
      <c r="F75" s="103"/>
      <c r="G75" s="103"/>
      <c r="J75" s="118"/>
      <c r="K75" s="118"/>
    </row>
    <row r="76" spans="1:11" x14ac:dyDescent="0.25">
      <c r="A76" s="120">
        <v>902</v>
      </c>
      <c r="B76" s="96" t="s">
        <v>176</v>
      </c>
      <c r="C76" s="103"/>
      <c r="D76" s="103"/>
      <c r="E76" s="103"/>
      <c r="F76" s="103"/>
      <c r="G76" s="103"/>
      <c r="J76" s="118"/>
      <c r="K76" s="118"/>
    </row>
    <row r="77" spans="1:11" x14ac:dyDescent="0.25">
      <c r="A77" s="120">
        <v>897</v>
      </c>
      <c r="B77" s="96" t="s">
        <v>181</v>
      </c>
      <c r="C77" s="103"/>
      <c r="D77" s="103"/>
      <c r="E77" s="103"/>
      <c r="F77" s="103"/>
      <c r="G77" s="103"/>
      <c r="J77" s="118"/>
      <c r="K77" s="118"/>
    </row>
    <row r="78" spans="1:11" x14ac:dyDescent="0.25">
      <c r="A78" s="120">
        <v>12705</v>
      </c>
      <c r="B78" s="96" t="s">
        <v>182</v>
      </c>
      <c r="C78" s="103"/>
      <c r="D78" s="103"/>
      <c r="E78" s="103"/>
      <c r="F78" s="103"/>
      <c r="G78" s="103"/>
      <c r="J78" s="118"/>
      <c r="K78" s="118"/>
    </row>
    <row r="79" spans="1:11" x14ac:dyDescent="0.25">
      <c r="A79" s="120">
        <v>3423</v>
      </c>
      <c r="B79" s="96" t="s">
        <v>184</v>
      </c>
      <c r="C79" s="103"/>
      <c r="D79" s="103"/>
      <c r="E79" s="103"/>
      <c r="F79" s="103"/>
      <c r="G79" s="103"/>
      <c r="J79" s="118"/>
      <c r="K79" s="118"/>
    </row>
    <row r="80" spans="1:11" x14ac:dyDescent="0.25">
      <c r="A80" s="120">
        <v>3513</v>
      </c>
      <c r="B80" s="96" t="s">
        <v>188</v>
      </c>
      <c r="C80" s="103"/>
      <c r="D80" s="103"/>
      <c r="E80" s="103"/>
      <c r="F80" s="103"/>
      <c r="G80" s="103"/>
      <c r="J80" s="118"/>
      <c r="K80" s="118"/>
    </row>
    <row r="81" spans="1:11" x14ac:dyDescent="0.25">
      <c r="A81" s="120">
        <v>903</v>
      </c>
      <c r="B81" s="96" t="s">
        <v>191</v>
      </c>
      <c r="C81" s="103"/>
      <c r="D81" s="103"/>
      <c r="E81" s="103"/>
      <c r="F81" s="103"/>
      <c r="G81" s="103"/>
      <c r="J81" s="118"/>
      <c r="K81" s="118"/>
    </row>
    <row r="82" spans="1:11" x14ac:dyDescent="0.25">
      <c r="A82" s="87">
        <v>3510</v>
      </c>
      <c r="B82" s="96" t="s">
        <v>192</v>
      </c>
      <c r="C82" s="103"/>
      <c r="D82" s="103"/>
      <c r="E82" s="103"/>
      <c r="F82" s="103"/>
      <c r="G82" s="103"/>
      <c r="J82" s="118"/>
      <c r="K82" s="118"/>
    </row>
    <row r="83" spans="1:11" hidden="1" x14ac:dyDescent="0.25">
      <c r="A83" s="87">
        <v>9770</v>
      </c>
      <c r="B83" s="96" t="s">
        <v>172</v>
      </c>
      <c r="C83" s="103"/>
      <c r="D83" s="103"/>
      <c r="E83" s="103"/>
      <c r="F83" s="103"/>
      <c r="G83" s="103"/>
      <c r="J83" s="118"/>
      <c r="K83" s="118"/>
    </row>
    <row r="84" spans="1:11" hidden="1" x14ac:dyDescent="0.25">
      <c r="A84" s="87">
        <v>3418</v>
      </c>
      <c r="B84" s="96" t="s">
        <v>147</v>
      </c>
      <c r="C84" s="103"/>
      <c r="D84" s="103"/>
      <c r="E84" s="103"/>
      <c r="F84" s="103"/>
      <c r="G84" s="103"/>
      <c r="J84" s="118"/>
      <c r="K84" s="118"/>
    </row>
    <row r="85" spans="1:11" hidden="1" x14ac:dyDescent="0.25">
      <c r="A85" s="87">
        <v>3419</v>
      </c>
      <c r="B85" s="96" t="s">
        <v>148</v>
      </c>
      <c r="C85" s="103"/>
      <c r="D85" s="103"/>
      <c r="E85" s="103"/>
      <c r="F85" s="103"/>
      <c r="G85" s="103"/>
      <c r="J85" s="118"/>
      <c r="K85" s="118"/>
    </row>
    <row r="86" spans="1:11" hidden="1" x14ac:dyDescent="0.25">
      <c r="A86" s="87">
        <v>3417</v>
      </c>
      <c r="B86" s="96" t="s">
        <v>149</v>
      </c>
      <c r="C86" s="103"/>
      <c r="D86" s="103"/>
      <c r="E86" s="103"/>
      <c r="F86" s="103"/>
      <c r="G86" s="103"/>
      <c r="J86" s="118"/>
      <c r="K86" s="118"/>
    </row>
    <row r="87" spans="1:11" hidden="1" x14ac:dyDescent="0.25">
      <c r="A87" s="87">
        <v>3416</v>
      </c>
      <c r="B87" s="96" t="s">
        <v>211</v>
      </c>
      <c r="C87" s="103"/>
      <c r="D87" s="103"/>
      <c r="E87" s="103"/>
      <c r="F87" s="103"/>
      <c r="G87" s="103"/>
      <c r="J87" s="118"/>
      <c r="K87" s="118"/>
    </row>
    <row r="88" spans="1:11" hidden="1" x14ac:dyDescent="0.25">
      <c r="A88" s="87">
        <v>3512</v>
      </c>
      <c r="B88" s="96" t="s">
        <v>150</v>
      </c>
      <c r="C88" s="103"/>
      <c r="D88" s="103"/>
      <c r="E88" s="103"/>
      <c r="F88" s="103"/>
      <c r="G88" s="103"/>
      <c r="J88" s="118"/>
      <c r="K88" s="118"/>
    </row>
    <row r="89" spans="1:11" hidden="1" x14ac:dyDescent="0.25">
      <c r="C89" s="112"/>
      <c r="D89" s="112"/>
      <c r="E89" s="103"/>
      <c r="F89" s="103"/>
      <c r="G89" s="103"/>
      <c r="J89" s="118"/>
      <c r="K89" s="118"/>
    </row>
    <row r="90" spans="1:11" s="90" customFormat="1" hidden="1" x14ac:dyDescent="0.25">
      <c r="A90" s="110"/>
      <c r="B90" s="113"/>
      <c r="C90" s="14"/>
      <c r="D90" s="14"/>
      <c r="E90" s="111"/>
      <c r="F90" s="103"/>
      <c r="G90" s="103"/>
      <c r="J90" s="118"/>
      <c r="K90" s="118"/>
    </row>
    <row r="91" spans="1:11" s="90" customFormat="1" x14ac:dyDescent="0.25">
      <c r="A91" s="114">
        <v>3418</v>
      </c>
      <c r="B91" s="115" t="s">
        <v>147</v>
      </c>
      <c r="C91" s="103"/>
      <c r="D91" s="103"/>
      <c r="E91" s="111"/>
      <c r="F91" s="103"/>
      <c r="G91" s="103"/>
      <c r="J91" s="118"/>
      <c r="K91" s="118"/>
    </row>
    <row r="92" spans="1:11" s="90" customFormat="1" x14ac:dyDescent="0.25">
      <c r="A92" s="114">
        <v>3512</v>
      </c>
      <c r="B92" s="115" t="s">
        <v>150</v>
      </c>
      <c r="C92" s="103"/>
      <c r="D92" s="103"/>
      <c r="E92" s="111"/>
      <c r="F92" s="103"/>
      <c r="G92" s="103"/>
      <c r="J92" s="118"/>
      <c r="K92" s="118"/>
    </row>
    <row r="93" spans="1:11" s="90" customFormat="1" x14ac:dyDescent="0.25">
      <c r="A93" s="114">
        <v>3417</v>
      </c>
      <c r="B93" s="115" t="s">
        <v>149</v>
      </c>
      <c r="C93" s="103"/>
      <c r="D93" s="103"/>
      <c r="E93" s="111"/>
      <c r="F93" s="103"/>
      <c r="G93" s="103"/>
      <c r="J93" s="118"/>
      <c r="K93" s="118"/>
    </row>
    <row r="94" spans="1:11" s="90" customFormat="1" x14ac:dyDescent="0.25">
      <c r="A94" s="116"/>
      <c r="B94" s="117"/>
      <c r="C94" s="14"/>
      <c r="D94" s="14"/>
      <c r="E94" s="111"/>
      <c r="F94" s="103"/>
      <c r="G94" s="103"/>
      <c r="J94" s="118"/>
      <c r="K94" s="118"/>
    </row>
    <row r="95" spans="1:11" s="90" customFormat="1" x14ac:dyDescent="0.25">
      <c r="A95" s="119"/>
      <c r="B95" s="113"/>
      <c r="C95" s="14"/>
      <c r="D95" s="14"/>
      <c r="E95" s="111"/>
      <c r="F95" s="103"/>
      <c r="G95" s="103"/>
      <c r="J95" s="118"/>
      <c r="K95" s="118"/>
    </row>
    <row r="96" spans="1:11" s="90" customFormat="1" x14ac:dyDescent="0.25">
      <c r="A96" s="110"/>
      <c r="B96" s="113"/>
      <c r="C96" s="14"/>
      <c r="D96" s="14"/>
      <c r="E96" s="111"/>
      <c r="F96" s="103"/>
      <c r="G96" s="103"/>
      <c r="J96" s="118"/>
      <c r="K96" s="118"/>
    </row>
    <row r="97" spans="1:11" s="90" customFormat="1" x14ac:dyDescent="0.25">
      <c r="A97" s="110"/>
      <c r="B97" s="113"/>
      <c r="C97" s="14"/>
      <c r="D97" s="14"/>
      <c r="E97" s="111"/>
      <c r="F97" s="103"/>
      <c r="G97" s="103"/>
      <c r="J97" s="118"/>
      <c r="K97" s="118"/>
    </row>
    <row r="98" spans="1:11" s="90" customFormat="1" x14ac:dyDescent="0.25">
      <c r="A98" s="110"/>
      <c r="B98" s="113"/>
      <c r="C98" s="14"/>
      <c r="D98" s="14"/>
      <c r="E98" s="111"/>
      <c r="F98" s="103"/>
      <c r="G98" s="103"/>
      <c r="J98" s="118"/>
      <c r="K98" s="118"/>
    </row>
    <row r="99" spans="1:11" s="90" customFormat="1" x14ac:dyDescent="0.25">
      <c r="A99" s="110"/>
      <c r="B99" s="113"/>
      <c r="C99" s="14"/>
      <c r="D99" s="14"/>
      <c r="E99" s="111"/>
      <c r="F99" s="103"/>
      <c r="G99" s="103"/>
      <c r="J99" s="118"/>
      <c r="K99" s="118"/>
    </row>
    <row r="100" spans="1:11" s="90" customFormat="1" x14ac:dyDescent="0.25">
      <c r="A100" s="110"/>
      <c r="B100" s="113"/>
      <c r="C100" s="14"/>
      <c r="D100" s="14"/>
      <c r="E100" s="111"/>
      <c r="F100" s="103"/>
      <c r="G100" s="103"/>
      <c r="J100" s="118"/>
      <c r="K100" s="118"/>
    </row>
    <row r="101" spans="1:11" s="90" customFormat="1" x14ac:dyDescent="0.25">
      <c r="A101" s="110"/>
      <c r="B101" s="113"/>
      <c r="C101" s="14"/>
      <c r="D101" s="14"/>
      <c r="E101" s="111"/>
      <c r="F101" s="103"/>
      <c r="G101" s="103"/>
      <c r="J101" s="118"/>
      <c r="K101" s="118"/>
    </row>
    <row r="102" spans="1:11" s="90" customFormat="1" x14ac:dyDescent="0.25">
      <c r="A102" s="110"/>
      <c r="B102" s="113"/>
      <c r="C102" s="14"/>
      <c r="D102" s="14"/>
      <c r="E102" s="111"/>
      <c r="F102" s="103"/>
      <c r="G102" s="103"/>
      <c r="J102" s="118"/>
      <c r="K102" s="118"/>
    </row>
    <row r="103" spans="1:11" ht="18.75" x14ac:dyDescent="0.3">
      <c r="B103" s="123" t="s">
        <v>260</v>
      </c>
      <c r="C103" s="14"/>
      <c r="D103" s="14"/>
      <c r="E103" s="111"/>
      <c r="F103" s="103"/>
      <c r="G103" s="103"/>
      <c r="J103" s="118"/>
      <c r="K103" s="118"/>
    </row>
    <row r="104" spans="1:11" ht="17.25" x14ac:dyDescent="0.3">
      <c r="A104" s="93" t="s">
        <v>140</v>
      </c>
      <c r="B104" s="100" t="s">
        <v>227</v>
      </c>
      <c r="C104" s="103"/>
      <c r="D104" s="103"/>
      <c r="E104" s="103"/>
      <c r="F104" s="103"/>
      <c r="G104" s="103"/>
      <c r="J104" s="118"/>
      <c r="K104" s="118"/>
    </row>
    <row r="105" spans="1:11" x14ac:dyDescent="0.25">
      <c r="A105" s="91">
        <v>8540</v>
      </c>
      <c r="B105" s="101" t="s">
        <v>221</v>
      </c>
      <c r="C105" s="103"/>
      <c r="D105" s="103"/>
      <c r="E105" s="103"/>
      <c r="F105" s="103"/>
      <c r="G105" s="103"/>
      <c r="J105" s="118"/>
      <c r="K105" s="118"/>
    </row>
    <row r="106" spans="1:11" x14ac:dyDescent="0.25">
      <c r="A106" s="91">
        <v>14046</v>
      </c>
      <c r="B106" s="101" t="s">
        <v>116</v>
      </c>
      <c r="C106" s="103"/>
      <c r="D106" s="103"/>
      <c r="E106" s="103"/>
      <c r="F106" s="103"/>
      <c r="G106" s="103"/>
      <c r="J106" s="118"/>
      <c r="K106" s="118"/>
    </row>
    <row r="107" spans="1:11" x14ac:dyDescent="0.25">
      <c r="A107" s="91">
        <v>13916</v>
      </c>
      <c r="B107" s="101" t="s">
        <v>115</v>
      </c>
      <c r="C107" s="103"/>
      <c r="D107" s="103"/>
      <c r="E107" s="103"/>
      <c r="F107" s="103"/>
      <c r="G107" s="103"/>
      <c r="J107" s="118"/>
      <c r="K107" s="118"/>
    </row>
    <row r="108" spans="1:11" x14ac:dyDescent="0.25">
      <c r="A108" s="91">
        <v>13120</v>
      </c>
      <c r="B108" s="101" t="s">
        <v>219</v>
      </c>
      <c r="C108" s="103"/>
      <c r="D108" s="103"/>
      <c r="E108" s="103"/>
      <c r="F108" s="103"/>
      <c r="G108" s="103"/>
      <c r="J108" s="118"/>
      <c r="K108" s="118"/>
    </row>
    <row r="109" spans="1:11" x14ac:dyDescent="0.25">
      <c r="A109" s="91">
        <v>13299</v>
      </c>
      <c r="B109" s="101" t="s">
        <v>220</v>
      </c>
      <c r="C109" s="103"/>
      <c r="D109" s="103"/>
      <c r="E109" s="103"/>
      <c r="F109" s="103"/>
      <c r="G109" s="103"/>
      <c r="J109" s="118"/>
      <c r="K109" s="118"/>
    </row>
    <row r="110" spans="1:11" x14ac:dyDescent="0.25">
      <c r="A110" s="91">
        <v>990</v>
      </c>
      <c r="B110" s="101" t="s">
        <v>235</v>
      </c>
      <c r="C110" s="103"/>
      <c r="D110" s="103"/>
      <c r="E110" s="103"/>
      <c r="F110" s="103"/>
      <c r="G110" s="103"/>
      <c r="J110" s="118"/>
      <c r="K110" s="118"/>
    </row>
    <row r="111" spans="1:11" x14ac:dyDescent="0.25">
      <c r="A111" s="91">
        <v>994</v>
      </c>
      <c r="B111" s="101" t="s">
        <v>236</v>
      </c>
      <c r="C111" s="103"/>
      <c r="D111" s="103"/>
      <c r="E111" s="103"/>
      <c r="F111" s="103"/>
      <c r="G111" s="103"/>
      <c r="J111" s="118"/>
      <c r="K111" s="118"/>
    </row>
    <row r="112" spans="1:11" x14ac:dyDescent="0.25">
      <c r="A112" s="91">
        <v>1529</v>
      </c>
      <c r="B112" s="101" t="s">
        <v>215</v>
      </c>
      <c r="C112" s="103"/>
      <c r="D112" s="103"/>
      <c r="E112" s="103"/>
      <c r="F112" s="103"/>
      <c r="G112" s="103"/>
      <c r="J112" s="118"/>
      <c r="K112" s="118"/>
    </row>
    <row r="113" spans="1:11" x14ac:dyDescent="0.25">
      <c r="A113" s="91">
        <v>3865</v>
      </c>
      <c r="B113" s="101" t="s">
        <v>77</v>
      </c>
      <c r="C113" s="103"/>
      <c r="D113" s="103"/>
      <c r="E113" s="103"/>
      <c r="F113" s="103"/>
      <c r="G113" s="103"/>
      <c r="J113" s="118"/>
      <c r="K113" s="118"/>
    </row>
    <row r="114" spans="1:11" x14ac:dyDescent="0.25">
      <c r="A114" s="91">
        <v>7526</v>
      </c>
      <c r="B114" s="101" t="s">
        <v>217</v>
      </c>
      <c r="C114" s="103"/>
      <c r="D114" s="103"/>
      <c r="E114" s="103"/>
      <c r="F114" s="103"/>
      <c r="G114" s="103"/>
      <c r="J114" s="118"/>
      <c r="K114" s="118"/>
    </row>
    <row r="115" spans="1:11" x14ac:dyDescent="0.25">
      <c r="A115" s="91">
        <v>1528</v>
      </c>
      <c r="B115" s="101" t="s">
        <v>81</v>
      </c>
      <c r="C115" s="103"/>
      <c r="D115" s="103"/>
      <c r="E115" s="103"/>
      <c r="F115" s="103"/>
      <c r="G115" s="103"/>
      <c r="J115" s="118"/>
      <c r="K115" s="118"/>
    </row>
    <row r="116" spans="1:11" x14ac:dyDescent="0.25">
      <c r="A116" s="91">
        <v>6244</v>
      </c>
      <c r="B116" s="101" t="s">
        <v>216</v>
      </c>
      <c r="C116" s="103"/>
      <c r="D116" s="103"/>
      <c r="E116" s="103"/>
      <c r="F116" s="103"/>
      <c r="G116" s="103"/>
      <c r="J116" s="118"/>
      <c r="K116" s="118"/>
    </row>
    <row r="117" spans="1:11" x14ac:dyDescent="0.25">
      <c r="A117" s="91">
        <v>3301</v>
      </c>
      <c r="B117" s="101" t="s">
        <v>218</v>
      </c>
      <c r="C117" s="103"/>
      <c r="D117" s="103"/>
      <c r="E117" s="103"/>
      <c r="F117" s="103"/>
      <c r="G117" s="103"/>
      <c r="J117" s="118"/>
      <c r="K117" s="118"/>
    </row>
    <row r="118" spans="1:11" x14ac:dyDescent="0.25">
      <c r="A118" s="91">
        <v>1530</v>
      </c>
      <c r="B118" s="101" t="s">
        <v>82</v>
      </c>
      <c r="C118" s="103"/>
      <c r="D118" s="103"/>
      <c r="E118" s="103"/>
      <c r="F118" s="103"/>
      <c r="G118" s="103"/>
      <c r="J118" s="118"/>
      <c r="K118" s="118"/>
    </row>
    <row r="119" spans="1:11" s="90" customFormat="1" x14ac:dyDescent="0.25">
      <c r="A119" s="94">
        <v>6248</v>
      </c>
      <c r="B119" s="102" t="s">
        <v>91</v>
      </c>
      <c r="C119" s="104"/>
      <c r="D119" s="104"/>
      <c r="E119" s="104"/>
      <c r="F119" s="103"/>
      <c r="G119" s="103"/>
      <c r="J119" s="118"/>
      <c r="K119" s="118"/>
    </row>
    <row r="120" spans="1:11" s="90" customFormat="1" x14ac:dyDescent="0.25">
      <c r="A120" s="94">
        <v>14757</v>
      </c>
      <c r="B120" s="102" t="s">
        <v>259</v>
      </c>
      <c r="C120" s="104"/>
      <c r="D120" s="104"/>
      <c r="E120" s="104"/>
      <c r="F120" s="103"/>
      <c r="G120" s="103"/>
      <c r="J120" s="118"/>
      <c r="K120" s="118"/>
    </row>
    <row r="121" spans="1:11" s="90" customFormat="1" x14ac:dyDescent="0.25">
      <c r="A121" s="94">
        <v>6033</v>
      </c>
      <c r="B121" s="102" t="s">
        <v>90</v>
      </c>
      <c r="C121" s="104"/>
      <c r="D121" s="104"/>
      <c r="E121" s="104"/>
      <c r="F121" s="103"/>
      <c r="G121" s="103"/>
    </row>
    <row r="122" spans="1:11" s="90" customFormat="1" x14ac:dyDescent="0.25">
      <c r="A122" s="94">
        <v>6246</v>
      </c>
      <c r="B122" s="102" t="s">
        <v>75</v>
      </c>
      <c r="C122" s="104"/>
      <c r="D122" s="104"/>
      <c r="E122" s="104"/>
      <c r="F122" s="103"/>
      <c r="G122" s="103"/>
    </row>
    <row r="123" spans="1:11" s="90" customFormat="1" x14ac:dyDescent="0.25">
      <c r="A123" s="94">
        <v>6069</v>
      </c>
      <c r="B123" s="102" t="s">
        <v>117</v>
      </c>
      <c r="C123" s="104"/>
      <c r="D123" s="104"/>
      <c r="E123" s="104"/>
      <c r="F123" s="103"/>
      <c r="G123" s="103"/>
    </row>
    <row r="124" spans="1:11" x14ac:dyDescent="0.25">
      <c r="A124" s="95">
        <v>6332</v>
      </c>
      <c r="B124" s="102" t="s">
        <v>83</v>
      </c>
      <c r="C124" s="103"/>
      <c r="D124" s="103"/>
      <c r="E124" s="103"/>
      <c r="F124" s="103"/>
      <c r="G124" s="103"/>
    </row>
  </sheetData>
  <sortState ref="A2:B85">
    <sortCondition ref="A2:A85"/>
  </sortState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E21" sqref="E21"/>
    </sheetView>
  </sheetViews>
  <sheetFormatPr baseColWidth="10" defaultRowHeight="15" x14ac:dyDescent="0.25"/>
  <cols>
    <col min="2" max="2" width="47.85546875" customWidth="1"/>
    <col min="3" max="3" width="15.42578125" customWidth="1"/>
    <col min="4" max="4" width="13.140625" customWidth="1"/>
    <col min="5" max="5" width="12.140625" customWidth="1"/>
  </cols>
  <sheetData>
    <row r="2" spans="1:5" ht="15.75" thickBot="1" x14ac:dyDescent="0.3"/>
    <row r="3" spans="1:5" ht="15.75" thickBot="1" x14ac:dyDescent="0.3">
      <c r="B3" s="108" t="s">
        <v>237</v>
      </c>
    </row>
    <row r="4" spans="1:5" ht="30.75" x14ac:dyDescent="0.3">
      <c r="A4" s="93" t="s">
        <v>140</v>
      </c>
      <c r="B4" s="107" t="s">
        <v>227</v>
      </c>
      <c r="C4" s="109" t="s">
        <v>238</v>
      </c>
      <c r="D4" s="109" t="s">
        <v>240</v>
      </c>
      <c r="E4" s="109" t="s">
        <v>239</v>
      </c>
    </row>
    <row r="5" spans="1:5" x14ac:dyDescent="0.25">
      <c r="A5" s="91">
        <v>8540</v>
      </c>
      <c r="B5" s="101" t="s">
        <v>221</v>
      </c>
      <c r="C5" s="87" t="s">
        <v>241</v>
      </c>
      <c r="D5" s="87" t="s">
        <v>242</v>
      </c>
      <c r="E5" s="87" t="s">
        <v>250</v>
      </c>
    </row>
    <row r="6" spans="1:5" x14ac:dyDescent="0.25">
      <c r="A6" s="91">
        <v>14046</v>
      </c>
      <c r="B6" s="101" t="s">
        <v>116</v>
      </c>
      <c r="C6" s="87" t="s">
        <v>241</v>
      </c>
      <c r="D6" s="87" t="s">
        <v>242</v>
      </c>
      <c r="E6" s="87" t="s">
        <v>242</v>
      </c>
    </row>
    <row r="7" spans="1:5" x14ac:dyDescent="0.25">
      <c r="A7" s="91">
        <v>13916</v>
      </c>
      <c r="B7" s="101" t="s">
        <v>115</v>
      </c>
      <c r="C7" s="87" t="s">
        <v>242</v>
      </c>
      <c r="D7" s="87" t="s">
        <v>243</v>
      </c>
      <c r="E7" s="87" t="s">
        <v>251</v>
      </c>
    </row>
    <row r="8" spans="1:5" x14ac:dyDescent="0.25">
      <c r="A8" s="91">
        <v>13120</v>
      </c>
      <c r="B8" s="101" t="s">
        <v>219</v>
      </c>
      <c r="C8" s="87" t="s">
        <v>243</v>
      </c>
      <c r="D8" s="87" t="s">
        <v>243</v>
      </c>
      <c r="E8" s="87" t="s">
        <v>243</v>
      </c>
    </row>
    <row r="9" spans="1:5" x14ac:dyDescent="0.25">
      <c r="A9" s="91">
        <v>13299</v>
      </c>
      <c r="B9" s="101" t="s">
        <v>220</v>
      </c>
      <c r="C9" s="87" t="s">
        <v>241</v>
      </c>
      <c r="D9" s="87" t="s">
        <v>245</v>
      </c>
      <c r="E9" s="87" t="s">
        <v>241</v>
      </c>
    </row>
    <row r="10" spans="1:5" x14ac:dyDescent="0.25">
      <c r="A10" s="91">
        <v>990</v>
      </c>
      <c r="B10" s="101" t="s">
        <v>235</v>
      </c>
      <c r="C10" s="87" t="s">
        <v>244</v>
      </c>
      <c r="D10" s="87" t="s">
        <v>243</v>
      </c>
      <c r="E10" s="87" t="s">
        <v>244</v>
      </c>
    </row>
    <row r="11" spans="1:5" ht="12.75" customHeight="1" x14ac:dyDescent="0.25">
      <c r="A11" s="91">
        <v>994</v>
      </c>
      <c r="B11" s="101" t="s">
        <v>236</v>
      </c>
      <c r="C11" s="87" t="s">
        <v>242</v>
      </c>
      <c r="D11" s="87" t="s">
        <v>243</v>
      </c>
      <c r="E11" s="87" t="s">
        <v>244</v>
      </c>
    </row>
    <row r="12" spans="1:5" x14ac:dyDescent="0.25">
      <c r="A12" s="91">
        <v>1529</v>
      </c>
      <c r="B12" s="101" t="s">
        <v>215</v>
      </c>
      <c r="C12" s="87" t="s">
        <v>241</v>
      </c>
      <c r="D12" s="87" t="s">
        <v>242</v>
      </c>
      <c r="E12" s="87" t="s">
        <v>241</v>
      </c>
    </row>
    <row r="13" spans="1:5" x14ac:dyDescent="0.25">
      <c r="A13" s="91">
        <v>3865</v>
      </c>
      <c r="B13" s="101" t="s">
        <v>77</v>
      </c>
      <c r="C13" s="87" t="s">
        <v>244</v>
      </c>
      <c r="D13" s="87" t="s">
        <v>247</v>
      </c>
      <c r="E13" s="87" t="s">
        <v>242</v>
      </c>
    </row>
    <row r="14" spans="1:5" x14ac:dyDescent="0.25">
      <c r="A14" s="91">
        <v>7526</v>
      </c>
      <c r="B14" s="101" t="s">
        <v>217</v>
      </c>
      <c r="C14" s="87" t="s">
        <v>245</v>
      </c>
      <c r="D14" s="87" t="s">
        <v>248</v>
      </c>
      <c r="E14" s="87" t="s">
        <v>251</v>
      </c>
    </row>
    <row r="15" spans="1:5" x14ac:dyDescent="0.25">
      <c r="A15" s="91">
        <v>1528</v>
      </c>
      <c r="B15" s="101" t="s">
        <v>81</v>
      </c>
      <c r="C15" s="87" t="s">
        <v>246</v>
      </c>
      <c r="D15" s="87" t="s">
        <v>249</v>
      </c>
      <c r="E15" s="87" t="s">
        <v>245</v>
      </c>
    </row>
    <row r="16" spans="1:5" x14ac:dyDescent="0.25">
      <c r="A16" s="91">
        <v>6244</v>
      </c>
      <c r="B16" s="101" t="s">
        <v>216</v>
      </c>
      <c r="C16" s="87" t="s">
        <v>241</v>
      </c>
      <c r="D16" s="87" t="s">
        <v>245</v>
      </c>
      <c r="E16" s="87" t="s">
        <v>241</v>
      </c>
    </row>
    <row r="17" spans="1:5" x14ac:dyDescent="0.25">
      <c r="A17" s="91">
        <v>3301</v>
      </c>
      <c r="B17" s="101" t="s">
        <v>218</v>
      </c>
      <c r="C17" s="87" t="s">
        <v>241</v>
      </c>
      <c r="D17" s="87" t="s">
        <v>242</v>
      </c>
      <c r="E17" s="87" t="s">
        <v>245</v>
      </c>
    </row>
    <row r="18" spans="1:5" x14ac:dyDescent="0.25">
      <c r="A18" s="91">
        <v>1530</v>
      </c>
      <c r="B18" s="101" t="s">
        <v>82</v>
      </c>
      <c r="C18" s="87" t="s">
        <v>245</v>
      </c>
      <c r="D18" s="87" t="s">
        <v>244</v>
      </c>
      <c r="E18" s="87" t="s">
        <v>244</v>
      </c>
    </row>
    <row r="19" spans="1:5" x14ac:dyDescent="0.25">
      <c r="A19" s="94">
        <v>6248</v>
      </c>
      <c r="B19" s="106" t="s">
        <v>91</v>
      </c>
      <c r="C19" s="87" t="s">
        <v>242</v>
      </c>
      <c r="D19" s="87" t="s">
        <v>243</v>
      </c>
      <c r="E19" s="87" t="s">
        <v>244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PRODUCTOS PEPSI</vt:lpstr>
      <vt:lpstr>PRODUCTOS COCA COLA</vt:lpstr>
      <vt:lpstr>FACTURA </vt:lpstr>
      <vt:lpstr>faccimen nuevo</vt:lpstr>
      <vt:lpstr>PEDIDO COCA COLA </vt:lpstr>
      <vt:lpstr>'PRODUCTOS PEPSI'!_1__000847_________AGUA_MINERAL_LIBRE_DE_SODIO_600ML_MINALBA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RECECPEXQ</dc:creator>
  <cp:lastModifiedBy>ThecnoMacVZLA</cp:lastModifiedBy>
  <cp:lastPrinted>2022-09-02T15:23:23Z</cp:lastPrinted>
  <dcterms:created xsi:type="dcterms:W3CDTF">2019-12-11T17:02:06Z</dcterms:created>
  <dcterms:modified xsi:type="dcterms:W3CDTF">2022-09-02T15:27:44Z</dcterms:modified>
</cp:coreProperties>
</file>