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/>
  </bookViews>
  <sheets>
    <sheet name="ANALISIS" sheetId="4" r:id="rId1"/>
    <sheet name="PEDIDO" sheetId="1" r:id="rId2"/>
    <sheet name="CUADRO FINAL 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F103" i="4" l="1"/>
  <c r="F102" i="4"/>
  <c r="F101" i="4"/>
  <c r="F100" i="4"/>
  <c r="F99" i="4"/>
  <c r="F98" i="4"/>
  <c r="F104" i="4" l="1"/>
  <c r="F105" i="4" s="1"/>
  <c r="F106" i="4" s="1"/>
  <c r="K99" i="4"/>
  <c r="F86" i="4"/>
  <c r="F85" i="4"/>
  <c r="F84" i="4"/>
  <c r="F83" i="4"/>
  <c r="F82" i="4"/>
  <c r="F87" i="4" s="1"/>
  <c r="F81" i="4"/>
  <c r="F88" i="4" l="1"/>
  <c r="F89" i="4" s="1"/>
  <c r="F69" i="4"/>
  <c r="F68" i="4"/>
  <c r="F67" i="4"/>
  <c r="F66" i="4"/>
  <c r="F65" i="4"/>
  <c r="F64" i="4"/>
  <c r="F70" i="4" l="1"/>
  <c r="F71" i="4" s="1"/>
  <c r="F72" i="4" s="1"/>
  <c r="F52" i="4"/>
  <c r="F51" i="4"/>
  <c r="F50" i="4"/>
  <c r="F49" i="4"/>
  <c r="F48" i="4"/>
  <c r="F47" i="4"/>
  <c r="F53" i="4" l="1"/>
  <c r="F54" i="4"/>
  <c r="F55" i="4" s="1"/>
  <c r="L17" i="2"/>
  <c r="M5" i="2" s="1"/>
  <c r="L18" i="2"/>
  <c r="M6" i="2" s="1"/>
  <c r="L19" i="2"/>
  <c r="M7" i="2" s="1"/>
  <c r="L20" i="2"/>
  <c r="M8" i="2" s="1"/>
  <c r="L21" i="2"/>
  <c r="M9" i="2" s="1"/>
  <c r="L16" i="2"/>
  <c r="M4" i="2" s="1"/>
  <c r="L5" i="2"/>
  <c r="L6" i="2"/>
  <c r="L7" i="2"/>
  <c r="L8" i="2"/>
  <c r="L9" i="2"/>
  <c r="L4" i="2"/>
  <c r="F27" i="4"/>
  <c r="F28" i="4"/>
  <c r="F29" i="4"/>
  <c r="F30" i="4"/>
  <c r="F31" i="4"/>
  <c r="F32" i="4"/>
  <c r="K28" i="4" s="1"/>
  <c r="F33" i="4" l="1"/>
  <c r="F34" i="4" s="1"/>
  <c r="F35" i="4" s="1"/>
  <c r="F8" i="4"/>
  <c r="F9" i="4"/>
  <c r="F10" i="4"/>
  <c r="F11" i="4"/>
  <c r="F12" i="4"/>
  <c r="F7" i="4"/>
  <c r="F18" i="4" l="1"/>
  <c r="F19" i="4"/>
  <c r="F20" i="4" s="1"/>
</calcChain>
</file>

<file path=xl/comments1.xml><?xml version="1.0" encoding="utf-8"?>
<comments xmlns="http://schemas.openxmlformats.org/spreadsheetml/2006/main">
  <authors>
    <author>Tesoreria-12</author>
  </authors>
  <commentList>
    <comment ref="G52" authorId="0">
      <text>
        <r>
          <rPr>
            <sz val="9"/>
            <color indexed="81"/>
            <rFont val="Tahoma"/>
            <charset val="1"/>
          </rPr>
          <t xml:space="preserve">02205  total ventas 19  se camcela   10 por que  corte anterior  por erro de cambio  solob cadro de execl
</t>
        </r>
      </text>
    </comment>
  </commentList>
</comments>
</file>

<file path=xl/connections.xml><?xml version="1.0" encoding="utf-8"?>
<connections xmlns="http://schemas.openxmlformats.org/spreadsheetml/2006/main">
  <connection id="1" name="c" type="4" refreshedVersion="0" background="1">
    <webPr xml="1" sourceData="1" url="C:\Users\Tesoreria-12\Documents\c.xml" htmlTables="1" htmlFormat="all"/>
  </connection>
</connections>
</file>

<file path=xl/sharedStrings.xml><?xml version="1.0" encoding="utf-8"?>
<sst xmlns="http://schemas.openxmlformats.org/spreadsheetml/2006/main" count="148" uniqueCount="40">
  <si>
    <t xml:space="preserve">VENTAS POR UNIDAD </t>
  </si>
  <si>
    <t xml:space="preserve">TOTAL </t>
  </si>
  <si>
    <t>COSTO POR UNIDAD</t>
  </si>
  <si>
    <t xml:space="preserve">IVA </t>
  </si>
  <si>
    <t xml:space="preserve">TOTAL APAGAR </t>
  </si>
  <si>
    <t>SUB TOTAL</t>
  </si>
  <si>
    <t xml:space="preserve">NUMEROS DE NOTAS </t>
  </si>
  <si>
    <t xml:space="preserve">FECHAS DE CORTE </t>
  </si>
  <si>
    <t xml:space="preserve">PRODUCTOS A CONSIGANACION  </t>
  </si>
  <si>
    <t>CODIGO</t>
  </si>
  <si>
    <t xml:space="preserve">DESCRIPCIÓN </t>
  </si>
  <si>
    <t>SAL REFINADA SALVIC 25 UNID X 1 KG.</t>
  </si>
  <si>
    <t>AUTOMERCADO EXPRESS</t>
  </si>
  <si>
    <t>EXQUISITECES MODELO</t>
  </si>
  <si>
    <t>HIPER MODELO</t>
  </si>
  <si>
    <t>PRECESADORA Y EMPAQUETADORA CAMILA VICTORIA 1441, C.A    DESDE: 17/02/22  AL 07/03/22</t>
  </si>
  <si>
    <t>CORPORACION J33 GLOBAL, C.A.</t>
  </si>
  <si>
    <t>LAVAPLATOS LIQ 1 LT LIMON BLANKING</t>
  </si>
  <si>
    <t>AMBIENTADOR RICO AROMA 1 LT BLANKING</t>
  </si>
  <si>
    <t>PORCELANATO 1 LT BLANKING</t>
  </si>
  <si>
    <t>ABRILLANTADOR CERA 1 LT BLANKING</t>
  </si>
  <si>
    <t>LAVA ROPA 1 LT BLANKING</t>
  </si>
  <si>
    <t>BLAMQUEADOR 1 LT BLANKING</t>
  </si>
  <si>
    <t>PEDIDO: XX/XX/XX</t>
  </si>
  <si>
    <t xml:space="preserve">VENTAS  DESDE EL 14  DE MARZO  AL  11   DE ABRIL </t>
  </si>
  <si>
    <t>DESCRIPCION</t>
  </si>
  <si>
    <t>CORPORACION J33 GLOBAL, C.A.        DESDE: 12/04/22 AL 05/05/22</t>
  </si>
  <si>
    <t>EXQUISITECES</t>
  </si>
  <si>
    <t>INV</t>
  </si>
  <si>
    <t>VTA</t>
  </si>
  <si>
    <t xml:space="preserve">INV </t>
  </si>
  <si>
    <t>VENTAS  DESDE EL 12  DE ABRIL  AL  05   DE MAYO</t>
  </si>
  <si>
    <t>VENTAS  DESDE EL 6 DE MAYO AL 11 JUNIO 2022</t>
  </si>
  <si>
    <t xml:space="preserve"> </t>
  </si>
  <si>
    <t>PAGADO</t>
  </si>
  <si>
    <t>RECIBIDO</t>
  </si>
  <si>
    <t>DIFERENCIA</t>
  </si>
  <si>
    <t>VENTAS  DESDE EL 12 AL 22 DE JUNIO 2022</t>
  </si>
  <si>
    <t>VENTAS  DESDE EL 23 DE JUNIO  AL 16 DE JULIO  2022</t>
  </si>
  <si>
    <t>VENTAS  DESDE EL, 17 DE JULIO    AL 10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</si>
</sst>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Algerian"/>
      <family val="5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i/>
      <sz val="14"/>
      <color theme="1"/>
      <name val="Algerian"/>
      <family val="5"/>
    </font>
    <font>
      <b/>
      <i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2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2" borderId="1" xfId="0" applyNumberFormat="1" applyFont="1" applyFill="1" applyBorder="1"/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0" borderId="0" xfId="0" applyFont="1"/>
    <xf numFmtId="16" fontId="0" fillId="0" borderId="0" xfId="0" applyNumberFormat="1"/>
    <xf numFmtId="0" fontId="0" fillId="4" borderId="1" xfId="0" applyFill="1" applyBorder="1" applyAlignment="1">
      <alignment horizontal="center"/>
    </xf>
    <xf numFmtId="0" fontId="4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0" fillId="2" borderId="0" xfId="0" applyNumberFormat="1" applyFont="1" applyFill="1" applyBorder="1"/>
    <xf numFmtId="0" fontId="0" fillId="0" borderId="0" xfId="0" applyBorder="1"/>
    <xf numFmtId="49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0" xfId="0" applyFont="1" applyFill="1" applyBorder="1" applyAlignment="1">
      <alignment horizontal="center"/>
    </xf>
    <xf numFmtId="0" fontId="3" fillId="0" borderId="0" xfId="0" applyFont="1" applyAlignment="1"/>
    <xf numFmtId="0" fontId="3" fillId="0" borderId="10" xfId="0" applyFont="1" applyBorder="1" applyAlignment="1"/>
    <xf numFmtId="0" fontId="0" fillId="3" borderId="5" xfId="0" applyFill="1" applyBorder="1" applyAlignment="1">
      <alignment horizontal="center"/>
    </xf>
    <xf numFmtId="0" fontId="2" fillId="3" borderId="1" xfId="0" applyFont="1" applyFill="1" applyBorder="1"/>
    <xf numFmtId="0" fontId="0" fillId="6" borderId="1" xfId="0" applyFill="1" applyBorder="1" applyAlignment="1">
      <alignment horizontal="center"/>
    </xf>
    <xf numFmtId="0" fontId="2" fillId="7" borderId="7" xfId="0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center" wrapText="1"/>
    </xf>
    <xf numFmtId="49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2" fontId="0" fillId="0" borderId="0" xfId="0" applyNumberFormat="1"/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2" fillId="7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" fontId="5" fillId="3" borderId="4" xfId="0" applyNumberFormat="1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7" borderId="1" xfId="0" applyFont="1" applyFill="1" applyBorder="1"/>
    <xf numFmtId="0" fontId="1" fillId="9" borderId="3" xfId="0" applyFont="1" applyFill="1" applyBorder="1" applyAlignment="1">
      <alignment horizontal="center" wrapText="1"/>
    </xf>
    <xf numFmtId="49" fontId="1" fillId="9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8" fillId="9" borderId="7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10" borderId="7" xfId="0" applyFont="1" applyFill="1" applyBorder="1" applyAlignment="1">
      <alignment horizontal="left" wrapText="1"/>
    </xf>
    <xf numFmtId="0" fontId="1" fillId="10" borderId="3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12" borderId="0" xfId="0" applyFill="1" applyAlignment="1">
      <alignment horizontal="center"/>
    </xf>
    <xf numFmtId="0" fontId="1" fillId="13" borderId="3" xfId="0" applyFont="1" applyFill="1" applyBorder="1" applyAlignment="1">
      <alignment horizontal="center" wrapText="1"/>
    </xf>
    <xf numFmtId="49" fontId="1" fillId="13" borderId="1" xfId="0" applyNumberFormat="1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left" wrapText="1"/>
    </xf>
    <xf numFmtId="0" fontId="0" fillId="13" borderId="1" xfId="0" applyFill="1" applyBorder="1" applyAlignment="1">
      <alignment horizontal="center"/>
    </xf>
    <xf numFmtId="0" fontId="7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8" borderId="7" xfId="0" applyFont="1" applyFill="1" applyBorder="1" applyAlignment="1">
      <alignment horizontal="left" wrapText="1"/>
    </xf>
    <xf numFmtId="0" fontId="1" fillId="8" borderId="3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49" fontId="1" fillId="14" borderId="1" xfId="0" applyNumberFormat="1" applyFont="1" applyFill="1" applyBorder="1" applyAlignment="1">
      <alignment horizontal="center" wrapText="1"/>
    </xf>
    <xf numFmtId="0" fontId="0" fillId="1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string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2</xdr:row>
      <xdr:rowOff>38100</xdr:rowOff>
    </xdr:from>
    <xdr:to>
      <xdr:col>6</xdr:col>
      <xdr:colOff>476250</xdr:colOff>
      <xdr:row>4</xdr:row>
      <xdr:rowOff>314325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4" y="419100"/>
          <a:ext cx="2819401" cy="695325"/>
        </a:xfrm>
        <a:prstGeom prst="rect">
          <a:avLst/>
        </a:prstGeom>
      </xdr:spPr>
    </xdr:pic>
    <xdr:clientData/>
  </xdr:twoCellAnchor>
  <xdr:oneCellAnchor>
    <xdr:from>
      <xdr:col>2</xdr:col>
      <xdr:colOff>523874</xdr:colOff>
      <xdr:row>37</xdr:row>
      <xdr:rowOff>142876</xdr:rowOff>
    </xdr:from>
    <xdr:ext cx="3457576" cy="800100"/>
    <xdr:pic>
      <xdr:nvPicPr>
        <xdr:cNvPr id="3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49" y="7124701"/>
          <a:ext cx="3457576" cy="800100"/>
        </a:xfrm>
        <a:prstGeom prst="rect">
          <a:avLst/>
        </a:prstGeom>
      </xdr:spPr>
    </xdr:pic>
    <xdr:clientData/>
  </xdr:oneCellAnchor>
  <xdr:oneCellAnchor>
    <xdr:from>
      <xdr:col>2</xdr:col>
      <xdr:colOff>1162050</xdr:colOff>
      <xdr:row>57</xdr:row>
      <xdr:rowOff>57150</xdr:rowOff>
    </xdr:from>
    <xdr:ext cx="2695575" cy="542924"/>
    <xdr:pic>
      <xdr:nvPicPr>
        <xdr:cNvPr id="4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1068050"/>
          <a:ext cx="2695575" cy="542924"/>
        </a:xfrm>
        <a:prstGeom prst="rect">
          <a:avLst/>
        </a:prstGeom>
      </xdr:spPr>
    </xdr:pic>
    <xdr:clientData/>
  </xdr:oneCellAnchor>
  <xdr:oneCellAnchor>
    <xdr:from>
      <xdr:col>2</xdr:col>
      <xdr:colOff>828676</xdr:colOff>
      <xdr:row>74</xdr:row>
      <xdr:rowOff>123825</xdr:rowOff>
    </xdr:from>
    <xdr:ext cx="2895600" cy="495299"/>
    <xdr:pic>
      <xdr:nvPicPr>
        <xdr:cNvPr id="5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14582775"/>
          <a:ext cx="2895600" cy="495299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91</xdr:row>
      <xdr:rowOff>38100</xdr:rowOff>
    </xdr:from>
    <xdr:ext cx="3543300" cy="628650"/>
    <xdr:pic>
      <xdr:nvPicPr>
        <xdr:cNvPr id="6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8002250"/>
          <a:ext cx="3543300" cy="6286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152400</xdr:rowOff>
    </xdr:from>
    <xdr:to>
      <xdr:col>3</xdr:col>
      <xdr:colOff>95250</xdr:colOff>
      <xdr:row>3</xdr:row>
      <xdr:rowOff>209551</xdr:rowOff>
    </xdr:to>
    <xdr:pic>
      <xdr:nvPicPr>
        <xdr:cNvPr id="10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152400"/>
          <a:ext cx="2581275" cy="666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749992370372631"/>
  </sheetPr>
  <dimension ref="B3:K106"/>
  <sheetViews>
    <sheetView tabSelected="1" topLeftCell="A72" workbookViewId="0">
      <selection activeCell="I108" sqref="I108"/>
    </sheetView>
  </sheetViews>
  <sheetFormatPr baseColWidth="10" defaultRowHeight="15" x14ac:dyDescent="0.25"/>
  <cols>
    <col min="1" max="1" width="6.7109375" customWidth="1"/>
    <col min="2" max="2" width="10.28515625" bestFit="1" customWidth="1"/>
    <col min="3" max="3" width="50.28515625" customWidth="1"/>
    <col min="4" max="4" width="12.140625" customWidth="1"/>
    <col min="5" max="5" width="15.28515625" customWidth="1"/>
    <col min="6" max="8" width="11.42578125" customWidth="1"/>
    <col min="9" max="9" width="43.7109375" customWidth="1"/>
    <col min="10" max="10" width="15.28515625" customWidth="1"/>
  </cols>
  <sheetData>
    <row r="3" spans="2:6" ht="17.25" x14ac:dyDescent="0.3">
      <c r="C3" s="11"/>
    </row>
    <row r="4" spans="2:6" ht="15.75" x14ac:dyDescent="0.25">
      <c r="C4" s="43" t="s">
        <v>8</v>
      </c>
    </row>
    <row r="5" spans="2:6" ht="31.5" customHeight="1" x14ac:dyDescent="0.25">
      <c r="B5" s="21"/>
      <c r="C5" s="79" t="s">
        <v>16</v>
      </c>
      <c r="D5" s="80"/>
      <c r="E5" s="1"/>
    </row>
    <row r="6" spans="2:6" ht="32.25" thickBot="1" x14ac:dyDescent="0.3">
      <c r="B6" s="2" t="s">
        <v>9</v>
      </c>
      <c r="C6" s="45" t="s">
        <v>24</v>
      </c>
      <c r="D6" s="46" t="s">
        <v>2</v>
      </c>
      <c r="E6" s="47" t="s">
        <v>0</v>
      </c>
      <c r="F6" s="48" t="s">
        <v>1</v>
      </c>
    </row>
    <row r="7" spans="2:6" x14ac:dyDescent="0.25">
      <c r="B7" s="12">
        <v>22500</v>
      </c>
      <c r="C7" s="4" t="s">
        <v>17</v>
      </c>
      <c r="D7" s="5">
        <v>1.22</v>
      </c>
      <c r="E7" s="44">
        <v>57</v>
      </c>
      <c r="F7" s="5">
        <f>+D7*E7</f>
        <v>69.539999999999992</v>
      </c>
    </row>
    <row r="8" spans="2:6" x14ac:dyDescent="0.25">
      <c r="B8" s="12">
        <v>22501</v>
      </c>
      <c r="C8" s="4" t="s">
        <v>18</v>
      </c>
      <c r="D8" s="5">
        <v>1.02</v>
      </c>
      <c r="E8" s="44">
        <v>100</v>
      </c>
      <c r="F8" s="5">
        <f t="shared" ref="F8:F12" si="0">+D8*E8</f>
        <v>102</v>
      </c>
    </row>
    <row r="9" spans="2:6" x14ac:dyDescent="0.25">
      <c r="B9" s="12">
        <v>22502</v>
      </c>
      <c r="C9" s="4" t="s">
        <v>19</v>
      </c>
      <c r="D9" s="5">
        <v>1.02</v>
      </c>
      <c r="E9" s="44">
        <v>14</v>
      </c>
      <c r="F9" s="5">
        <f t="shared" si="0"/>
        <v>14.280000000000001</v>
      </c>
    </row>
    <row r="10" spans="2:6" x14ac:dyDescent="0.25">
      <c r="B10" s="12">
        <v>22503</v>
      </c>
      <c r="C10" s="4" t="s">
        <v>20</v>
      </c>
      <c r="D10" s="5">
        <v>1.2</v>
      </c>
      <c r="E10" s="44">
        <v>35</v>
      </c>
      <c r="F10" s="5">
        <f t="shared" si="0"/>
        <v>42</v>
      </c>
    </row>
    <row r="11" spans="2:6" x14ac:dyDescent="0.25">
      <c r="B11" s="12">
        <v>22504</v>
      </c>
      <c r="C11" s="4" t="s">
        <v>21</v>
      </c>
      <c r="D11" s="5">
        <v>1.22</v>
      </c>
      <c r="E11" s="44">
        <v>23</v>
      </c>
      <c r="F11" s="5">
        <f t="shared" si="0"/>
        <v>28.06</v>
      </c>
    </row>
    <row r="12" spans="2:6" x14ac:dyDescent="0.25">
      <c r="B12" s="12">
        <v>22505</v>
      </c>
      <c r="C12" s="4" t="s">
        <v>22</v>
      </c>
      <c r="D12" s="5">
        <v>0.79</v>
      </c>
      <c r="E12" s="44">
        <v>68</v>
      </c>
      <c r="F12" s="5">
        <f t="shared" si="0"/>
        <v>53.72</v>
      </c>
    </row>
    <row r="13" spans="2:6" hidden="1" x14ac:dyDescent="0.25">
      <c r="B13" s="12"/>
      <c r="C13" s="4"/>
      <c r="D13" s="5"/>
      <c r="E13" s="10"/>
      <c r="F13" s="5"/>
    </row>
    <row r="14" spans="2:6" hidden="1" x14ac:dyDescent="0.25">
      <c r="B14" s="12"/>
      <c r="C14" s="4"/>
      <c r="D14" s="5"/>
      <c r="E14" s="10"/>
      <c r="F14" s="5"/>
    </row>
    <row r="15" spans="2:6" hidden="1" x14ac:dyDescent="0.25">
      <c r="B15" s="12"/>
      <c r="C15" s="4"/>
      <c r="D15" s="5"/>
      <c r="E15" s="10"/>
      <c r="F15" s="5"/>
    </row>
    <row r="16" spans="2:6" hidden="1" x14ac:dyDescent="0.25">
      <c r="B16" s="12"/>
      <c r="C16" s="4"/>
      <c r="D16" s="5"/>
      <c r="E16" s="10"/>
      <c r="F16" s="5"/>
    </row>
    <row r="17" spans="2:11" hidden="1" x14ac:dyDescent="0.25">
      <c r="B17" s="12"/>
      <c r="C17" s="4"/>
      <c r="D17" s="5"/>
      <c r="E17" s="10"/>
      <c r="F17" s="5"/>
    </row>
    <row r="18" spans="2:11" x14ac:dyDescent="0.25">
      <c r="E18" s="3" t="s">
        <v>5</v>
      </c>
      <c r="F18" s="3">
        <f>SUM(F7:F17)</f>
        <v>309.60000000000002</v>
      </c>
    </row>
    <row r="19" spans="2:11" x14ac:dyDescent="0.25">
      <c r="E19" s="3" t="s">
        <v>3</v>
      </c>
      <c r="F19" s="6">
        <f>+F18*16%</f>
        <v>49.536000000000001</v>
      </c>
    </row>
    <row r="20" spans="2:11" x14ac:dyDescent="0.25">
      <c r="E20" s="3" t="s">
        <v>4</v>
      </c>
      <c r="F20" s="7">
        <f>SUM(F18:F19)</f>
        <v>359.13600000000002</v>
      </c>
    </row>
    <row r="23" spans="2:11" ht="17.25" x14ac:dyDescent="0.3">
      <c r="C23" s="11"/>
    </row>
    <row r="24" spans="2:11" ht="15.75" x14ac:dyDescent="0.25">
      <c r="C24" s="43" t="s">
        <v>8</v>
      </c>
    </row>
    <row r="25" spans="2:11" ht="27.75" customHeight="1" x14ac:dyDescent="0.25">
      <c r="B25" s="21"/>
      <c r="C25" s="79" t="s">
        <v>16</v>
      </c>
      <c r="D25" s="80"/>
      <c r="E25" s="1"/>
    </row>
    <row r="26" spans="2:11" ht="32.25" thickBot="1" x14ac:dyDescent="0.3">
      <c r="B26" s="2" t="s">
        <v>9</v>
      </c>
      <c r="C26" s="45" t="s">
        <v>31</v>
      </c>
      <c r="D26" s="46" t="s">
        <v>2</v>
      </c>
      <c r="E26" s="47" t="s">
        <v>0</v>
      </c>
      <c r="F26" s="48" t="s">
        <v>1</v>
      </c>
    </row>
    <row r="27" spans="2:11" x14ac:dyDescent="0.25">
      <c r="B27" s="12">
        <v>22500</v>
      </c>
      <c r="C27" s="4" t="s">
        <v>17</v>
      </c>
      <c r="D27" s="5">
        <v>1.22</v>
      </c>
      <c r="E27" s="44">
        <v>49</v>
      </c>
      <c r="F27" s="5">
        <f>+D27*E27</f>
        <v>59.78</v>
      </c>
      <c r="J27" s="49"/>
    </row>
    <row r="28" spans="2:11" x14ac:dyDescent="0.25">
      <c r="B28" s="12">
        <v>22501</v>
      </c>
      <c r="C28" s="4" t="s">
        <v>18</v>
      </c>
      <c r="D28" s="5">
        <v>1.02</v>
      </c>
      <c r="E28" s="44">
        <v>54</v>
      </c>
      <c r="F28" s="5">
        <f t="shared" ref="F28:F32" si="1">+D28*E28</f>
        <v>55.08</v>
      </c>
      <c r="J28">
        <v>26.84</v>
      </c>
      <c r="K28">
        <f>+J28-F32</f>
        <v>9.4599999999999973</v>
      </c>
    </row>
    <row r="29" spans="2:11" x14ac:dyDescent="0.25">
      <c r="B29" s="12">
        <v>22502</v>
      </c>
      <c r="C29" s="4" t="s">
        <v>19</v>
      </c>
      <c r="D29" s="5">
        <v>1.02</v>
      </c>
      <c r="E29" s="44">
        <v>0</v>
      </c>
      <c r="F29" s="5">
        <f t="shared" si="1"/>
        <v>0</v>
      </c>
    </row>
    <row r="30" spans="2:11" x14ac:dyDescent="0.25">
      <c r="B30" s="12">
        <v>22503</v>
      </c>
      <c r="C30" s="4" t="s">
        <v>20</v>
      </c>
      <c r="D30" s="5">
        <v>1.2</v>
      </c>
      <c r="E30" s="44">
        <v>24</v>
      </c>
      <c r="F30" s="5">
        <f t="shared" si="1"/>
        <v>28.799999999999997</v>
      </c>
    </row>
    <row r="31" spans="2:11" x14ac:dyDescent="0.25">
      <c r="B31" s="12">
        <v>22504</v>
      </c>
      <c r="C31" s="4" t="s">
        <v>21</v>
      </c>
      <c r="D31" s="5">
        <v>1.22</v>
      </c>
      <c r="E31" s="44">
        <v>1</v>
      </c>
      <c r="F31" s="5">
        <f t="shared" si="1"/>
        <v>1.22</v>
      </c>
    </row>
    <row r="32" spans="2:11" x14ac:dyDescent="0.25">
      <c r="B32" s="12">
        <v>22505</v>
      </c>
      <c r="C32" s="4" t="s">
        <v>22</v>
      </c>
      <c r="D32" s="5">
        <v>0.79</v>
      </c>
      <c r="E32" s="44">
        <v>22</v>
      </c>
      <c r="F32" s="5">
        <f t="shared" si="1"/>
        <v>17.380000000000003</v>
      </c>
    </row>
    <row r="33" spans="2:6" x14ac:dyDescent="0.25">
      <c r="E33" s="3" t="s">
        <v>5</v>
      </c>
      <c r="F33" s="3">
        <f>SUM(F27:F32)</f>
        <v>162.26</v>
      </c>
    </row>
    <row r="34" spans="2:6" x14ac:dyDescent="0.25">
      <c r="E34" s="3" t="s">
        <v>3</v>
      </c>
      <c r="F34" s="6">
        <f>+F33*16%</f>
        <v>25.961600000000001</v>
      </c>
    </row>
    <row r="35" spans="2:6" x14ac:dyDescent="0.25">
      <c r="E35" s="3" t="s">
        <v>4</v>
      </c>
      <c r="F35" s="7">
        <f>SUM(F33:F34)</f>
        <v>188.2216</v>
      </c>
    </row>
    <row r="44" spans="2:6" ht="15.75" x14ac:dyDescent="0.25">
      <c r="C44" s="57" t="s">
        <v>8</v>
      </c>
    </row>
    <row r="45" spans="2:6" ht="15.75" x14ac:dyDescent="0.25">
      <c r="B45" s="21"/>
      <c r="C45" s="79" t="s">
        <v>16</v>
      </c>
      <c r="D45" s="80"/>
      <c r="E45" s="1"/>
    </row>
    <row r="46" spans="2:6" ht="30.75" thickBot="1" x14ac:dyDescent="0.3">
      <c r="B46" s="2" t="s">
        <v>9</v>
      </c>
      <c r="C46" s="62" t="s">
        <v>32</v>
      </c>
      <c r="D46" s="58" t="s">
        <v>2</v>
      </c>
      <c r="E46" s="59" t="s">
        <v>0</v>
      </c>
      <c r="F46" s="60" t="s">
        <v>1</v>
      </c>
    </row>
    <row r="47" spans="2:6" x14ac:dyDescent="0.25">
      <c r="B47" s="12">
        <v>22500</v>
      </c>
      <c r="C47" s="4" t="s">
        <v>17</v>
      </c>
      <c r="D47" s="5">
        <v>1.22</v>
      </c>
      <c r="E47" s="61">
        <v>51</v>
      </c>
      <c r="F47" s="5">
        <f>+D47*E47</f>
        <v>62.22</v>
      </c>
    </row>
    <row r="48" spans="2:6" x14ac:dyDescent="0.25">
      <c r="B48" s="12">
        <v>22501</v>
      </c>
      <c r="C48" s="4" t="s">
        <v>18</v>
      </c>
      <c r="D48" s="5">
        <v>1.02</v>
      </c>
      <c r="E48" s="61">
        <v>31</v>
      </c>
      <c r="F48" s="5">
        <f t="shared" ref="F48:F52" si="2">+D48*E48</f>
        <v>31.62</v>
      </c>
    </row>
    <row r="49" spans="2:7" x14ac:dyDescent="0.25">
      <c r="B49" s="12">
        <v>22502</v>
      </c>
      <c r="C49" s="4" t="s">
        <v>19</v>
      </c>
      <c r="D49" s="5">
        <v>1.02</v>
      </c>
      <c r="E49" s="61">
        <v>15</v>
      </c>
      <c r="F49" s="5">
        <f t="shared" si="2"/>
        <v>15.3</v>
      </c>
    </row>
    <row r="50" spans="2:7" x14ac:dyDescent="0.25">
      <c r="B50" s="12">
        <v>22503</v>
      </c>
      <c r="C50" s="4" t="s">
        <v>20</v>
      </c>
      <c r="D50" s="5">
        <v>1.2</v>
      </c>
      <c r="E50" s="61">
        <v>15</v>
      </c>
      <c r="F50" s="5">
        <f t="shared" si="2"/>
        <v>18</v>
      </c>
    </row>
    <row r="51" spans="2:7" x14ac:dyDescent="0.25">
      <c r="B51" s="12">
        <v>22504</v>
      </c>
      <c r="C51" s="4" t="s">
        <v>21</v>
      </c>
      <c r="D51" s="5">
        <v>1.22</v>
      </c>
      <c r="E51" s="61">
        <v>12</v>
      </c>
      <c r="F51" s="5">
        <f t="shared" si="2"/>
        <v>14.64</v>
      </c>
    </row>
    <row r="52" spans="2:7" x14ac:dyDescent="0.25">
      <c r="B52" s="12">
        <v>22505</v>
      </c>
      <c r="C52" s="4" t="s">
        <v>22</v>
      </c>
      <c r="D52" s="63">
        <v>0.79</v>
      </c>
      <c r="E52" s="63">
        <v>10</v>
      </c>
      <c r="F52" s="63">
        <f t="shared" si="2"/>
        <v>7.9</v>
      </c>
      <c r="G52" s="64" t="s">
        <v>33</v>
      </c>
    </row>
    <row r="53" spans="2:7" x14ac:dyDescent="0.25">
      <c r="E53" s="3" t="s">
        <v>5</v>
      </c>
      <c r="F53" s="3">
        <f>SUM(F47:F52)</f>
        <v>149.68</v>
      </c>
    </row>
    <row r="54" spans="2:7" x14ac:dyDescent="0.25">
      <c r="E54" s="3" t="s">
        <v>3</v>
      </c>
      <c r="F54" s="6">
        <f>+F53*16%</f>
        <v>23.948800000000002</v>
      </c>
    </row>
    <row r="55" spans="2:7" x14ac:dyDescent="0.25">
      <c r="E55" s="3" t="s">
        <v>4</v>
      </c>
      <c r="F55" s="7">
        <f>SUM(F53:F54)</f>
        <v>173.62880000000001</v>
      </c>
    </row>
    <row r="62" spans="2:7" ht="15.75" x14ac:dyDescent="0.25">
      <c r="B62" s="21"/>
      <c r="C62" s="79" t="s">
        <v>16</v>
      </c>
      <c r="D62" s="80"/>
      <c r="E62" s="1"/>
    </row>
    <row r="63" spans="2:7" ht="30.75" thickBot="1" x14ac:dyDescent="0.3">
      <c r="B63" s="2" t="s">
        <v>9</v>
      </c>
      <c r="C63" s="66" t="s">
        <v>37</v>
      </c>
      <c r="D63" s="67" t="s">
        <v>2</v>
      </c>
      <c r="E63" s="69" t="s">
        <v>0</v>
      </c>
      <c r="F63" s="68" t="s">
        <v>1</v>
      </c>
    </row>
    <row r="64" spans="2:7" x14ac:dyDescent="0.25">
      <c r="B64" s="12">
        <v>22500</v>
      </c>
      <c r="C64" s="4" t="s">
        <v>17</v>
      </c>
      <c r="D64" s="71">
        <v>1.22</v>
      </c>
      <c r="E64" s="70">
        <v>35</v>
      </c>
      <c r="F64" s="71">
        <f>+D64*E64</f>
        <v>42.699999999999996</v>
      </c>
      <c r="G64" s="72"/>
    </row>
    <row r="65" spans="2:6" x14ac:dyDescent="0.25">
      <c r="B65" s="12">
        <v>22501</v>
      </c>
      <c r="C65" s="4" t="s">
        <v>18</v>
      </c>
      <c r="D65" s="5">
        <v>1.02</v>
      </c>
      <c r="E65" s="70">
        <v>15</v>
      </c>
      <c r="F65" s="5">
        <f t="shared" ref="F65:F69" si="3">+D65*E65</f>
        <v>15.3</v>
      </c>
    </row>
    <row r="66" spans="2:6" x14ac:dyDescent="0.25">
      <c r="B66" s="12">
        <v>22502</v>
      </c>
      <c r="C66" s="4" t="s">
        <v>19</v>
      </c>
      <c r="D66" s="5">
        <v>1.02</v>
      </c>
      <c r="E66" s="70">
        <v>0</v>
      </c>
      <c r="F66" s="5">
        <f t="shared" si="3"/>
        <v>0</v>
      </c>
    </row>
    <row r="67" spans="2:6" x14ac:dyDescent="0.25">
      <c r="B67" s="12">
        <v>22503</v>
      </c>
      <c r="C67" s="4" t="s">
        <v>20</v>
      </c>
      <c r="D67" s="5">
        <v>1.2</v>
      </c>
      <c r="E67" s="70">
        <v>6</v>
      </c>
      <c r="F67" s="5">
        <f t="shared" si="3"/>
        <v>7.1999999999999993</v>
      </c>
    </row>
    <row r="68" spans="2:6" x14ac:dyDescent="0.25">
      <c r="B68" s="12">
        <v>22504</v>
      </c>
      <c r="C68" s="4" t="s">
        <v>21</v>
      </c>
      <c r="D68" s="5">
        <v>1.22</v>
      </c>
      <c r="E68" s="70">
        <v>2</v>
      </c>
      <c r="F68" s="5">
        <f t="shared" si="3"/>
        <v>2.44</v>
      </c>
    </row>
    <row r="69" spans="2:6" x14ac:dyDescent="0.25">
      <c r="B69" s="12">
        <v>22505</v>
      </c>
      <c r="C69" s="4" t="s">
        <v>22</v>
      </c>
      <c r="D69" s="71">
        <v>0.79</v>
      </c>
      <c r="E69" s="70">
        <v>5</v>
      </c>
      <c r="F69" s="71">
        <f t="shared" si="3"/>
        <v>3.95</v>
      </c>
    </row>
    <row r="70" spans="2:6" x14ac:dyDescent="0.25">
      <c r="E70" s="3" t="s">
        <v>5</v>
      </c>
      <c r="F70" s="3">
        <f>SUM(F64:F69)</f>
        <v>71.59</v>
      </c>
    </row>
    <row r="71" spans="2:6" x14ac:dyDescent="0.25">
      <c r="E71" s="3" t="s">
        <v>3</v>
      </c>
      <c r="F71" s="6">
        <f>+F70*16%</f>
        <v>11.454400000000001</v>
      </c>
    </row>
    <row r="72" spans="2:6" x14ac:dyDescent="0.25">
      <c r="E72" s="3" t="s">
        <v>4</v>
      </c>
      <c r="F72" s="7">
        <f>SUM(F70:F71)</f>
        <v>83.04440000000001</v>
      </c>
    </row>
    <row r="79" spans="2:6" ht="18.75" x14ac:dyDescent="0.25">
      <c r="B79" s="21"/>
      <c r="C79" s="81" t="s">
        <v>16</v>
      </c>
      <c r="D79" s="82"/>
      <c r="E79" s="1"/>
    </row>
    <row r="80" spans="2:6" ht="32.25" thickBot="1" x14ac:dyDescent="0.3">
      <c r="B80" s="2" t="s">
        <v>9</v>
      </c>
      <c r="C80" s="77" t="s">
        <v>38</v>
      </c>
      <c r="D80" s="74" t="s">
        <v>2</v>
      </c>
      <c r="E80" s="75" t="s">
        <v>0</v>
      </c>
      <c r="F80" s="76" t="s">
        <v>1</v>
      </c>
    </row>
    <row r="81" spans="2:7" x14ac:dyDescent="0.25">
      <c r="B81" s="12">
        <v>22500</v>
      </c>
      <c r="C81" s="4" t="s">
        <v>17</v>
      </c>
      <c r="D81" s="71">
        <v>1.22</v>
      </c>
      <c r="E81" s="78">
        <v>37</v>
      </c>
      <c r="F81" s="71">
        <f>+D81*E81</f>
        <v>45.14</v>
      </c>
      <c r="G81" s="72"/>
    </row>
    <row r="82" spans="2:7" x14ac:dyDescent="0.25">
      <c r="B82" s="12">
        <v>22501</v>
      </c>
      <c r="C82" s="4" t="s">
        <v>18</v>
      </c>
      <c r="D82" s="5">
        <v>1.02</v>
      </c>
      <c r="E82" s="78">
        <v>53</v>
      </c>
      <c r="F82" s="5">
        <f t="shared" ref="F82:F86" si="4">+D82*E82</f>
        <v>54.06</v>
      </c>
    </row>
    <row r="83" spans="2:7" x14ac:dyDescent="0.25">
      <c r="B83" s="12">
        <v>22502</v>
      </c>
      <c r="C83" s="4" t="s">
        <v>19</v>
      </c>
      <c r="D83" s="5">
        <v>1.02</v>
      </c>
      <c r="E83" s="78">
        <v>1</v>
      </c>
      <c r="F83" s="5">
        <f t="shared" si="4"/>
        <v>1.02</v>
      </c>
    </row>
    <row r="84" spans="2:7" x14ac:dyDescent="0.25">
      <c r="B84" s="12">
        <v>22503</v>
      </c>
      <c r="C84" s="4" t="s">
        <v>20</v>
      </c>
      <c r="D84" s="5">
        <v>1.2</v>
      </c>
      <c r="E84" s="78">
        <v>10</v>
      </c>
      <c r="F84" s="5">
        <f t="shared" si="4"/>
        <v>12</v>
      </c>
    </row>
    <row r="85" spans="2:7" x14ac:dyDescent="0.25">
      <c r="B85" s="12">
        <v>22504</v>
      </c>
      <c r="C85" s="4" t="s">
        <v>21</v>
      </c>
      <c r="D85" s="5">
        <v>1.22</v>
      </c>
      <c r="E85" s="78">
        <v>11</v>
      </c>
      <c r="F85" s="5">
        <f t="shared" si="4"/>
        <v>13.42</v>
      </c>
    </row>
    <row r="86" spans="2:7" x14ac:dyDescent="0.25">
      <c r="B86" s="12">
        <v>22505</v>
      </c>
      <c r="C86" s="4" t="s">
        <v>22</v>
      </c>
      <c r="D86" s="71">
        <v>0.79</v>
      </c>
      <c r="E86" s="78">
        <v>77</v>
      </c>
      <c r="F86" s="71">
        <f t="shared" si="4"/>
        <v>60.830000000000005</v>
      </c>
    </row>
    <row r="87" spans="2:7" x14ac:dyDescent="0.25">
      <c r="E87" s="3" t="s">
        <v>5</v>
      </c>
      <c r="F87" s="3">
        <f>SUM(F81:F86)</f>
        <v>186.47</v>
      </c>
    </row>
    <row r="88" spans="2:7" x14ac:dyDescent="0.25">
      <c r="E88" s="3" t="s">
        <v>3</v>
      </c>
      <c r="F88" s="6">
        <f>+F87*16%</f>
        <v>29.8352</v>
      </c>
    </row>
    <row r="89" spans="2:7" x14ac:dyDescent="0.25">
      <c r="E89" s="3" t="s">
        <v>4</v>
      </c>
      <c r="F89" s="7">
        <f>SUM(F87:F88)</f>
        <v>216.30520000000001</v>
      </c>
    </row>
    <row r="96" spans="2:7" ht="18.75" x14ac:dyDescent="0.25">
      <c r="B96" s="21"/>
      <c r="C96" s="81" t="s">
        <v>16</v>
      </c>
      <c r="D96" s="82"/>
      <c r="E96" s="1"/>
    </row>
    <row r="97" spans="2:11" ht="32.25" thickBot="1" x14ac:dyDescent="0.3">
      <c r="B97" s="2" t="s">
        <v>9</v>
      </c>
      <c r="C97" s="93" t="s">
        <v>39</v>
      </c>
      <c r="D97" s="94" t="s">
        <v>2</v>
      </c>
      <c r="E97" s="96" t="s">
        <v>0</v>
      </c>
      <c r="F97" s="95" t="s">
        <v>1</v>
      </c>
    </row>
    <row r="98" spans="2:11" x14ac:dyDescent="0.25">
      <c r="B98" s="12">
        <v>22500</v>
      </c>
      <c r="C98" s="4" t="s">
        <v>17</v>
      </c>
      <c r="D98" s="71">
        <v>1.22</v>
      </c>
      <c r="E98" s="97">
        <v>19</v>
      </c>
      <c r="F98" s="71">
        <f>+D98*E98</f>
        <v>23.18</v>
      </c>
      <c r="G98" s="72"/>
    </row>
    <row r="99" spans="2:11" ht="18.75" customHeight="1" x14ac:dyDescent="0.25">
      <c r="B99" s="12">
        <v>22501</v>
      </c>
      <c r="C99" s="4" t="s">
        <v>18</v>
      </c>
      <c r="D99" s="5">
        <v>1.02</v>
      </c>
      <c r="E99" s="97">
        <v>24</v>
      </c>
      <c r="F99" s="5">
        <f t="shared" ref="F99:F103" si="5">+D99*E99</f>
        <v>24.48</v>
      </c>
      <c r="K99">
        <f>0.79*77</f>
        <v>60.830000000000005</v>
      </c>
    </row>
    <row r="100" spans="2:11" x14ac:dyDescent="0.25">
      <c r="B100" s="12">
        <v>22502</v>
      </c>
      <c r="C100" s="4" t="s">
        <v>19</v>
      </c>
      <c r="D100" s="5">
        <v>1.02</v>
      </c>
      <c r="E100" s="97">
        <v>5</v>
      </c>
      <c r="F100" s="5">
        <f t="shared" si="5"/>
        <v>5.0999999999999996</v>
      </c>
    </row>
    <row r="101" spans="2:11" x14ac:dyDescent="0.25">
      <c r="B101" s="12">
        <v>22503</v>
      </c>
      <c r="C101" s="4" t="s">
        <v>20</v>
      </c>
      <c r="D101" s="5">
        <v>1.2</v>
      </c>
      <c r="E101" s="97">
        <v>11</v>
      </c>
      <c r="F101" s="5">
        <f t="shared" si="5"/>
        <v>13.2</v>
      </c>
    </row>
    <row r="102" spans="2:11" x14ac:dyDescent="0.25">
      <c r="B102" s="12">
        <v>22504</v>
      </c>
      <c r="C102" s="4" t="s">
        <v>21</v>
      </c>
      <c r="D102" s="5">
        <v>1.22</v>
      </c>
      <c r="E102" s="97">
        <v>29</v>
      </c>
      <c r="F102" s="5">
        <f t="shared" si="5"/>
        <v>35.380000000000003</v>
      </c>
    </row>
    <row r="103" spans="2:11" x14ac:dyDescent="0.25">
      <c r="B103" s="12">
        <v>22505</v>
      </c>
      <c r="C103" s="4" t="s">
        <v>22</v>
      </c>
      <c r="D103" s="71">
        <v>0.79</v>
      </c>
      <c r="E103" s="97">
        <v>52</v>
      </c>
      <c r="F103" s="71">
        <f t="shared" si="5"/>
        <v>41.08</v>
      </c>
    </row>
    <row r="104" spans="2:11" x14ac:dyDescent="0.25">
      <c r="E104" s="3" t="s">
        <v>5</v>
      </c>
      <c r="F104" s="3">
        <f>SUM(F98:F103)</f>
        <v>142.42000000000002</v>
      </c>
    </row>
    <row r="105" spans="2:11" x14ac:dyDescent="0.25">
      <c r="E105" s="3" t="s">
        <v>3</v>
      </c>
      <c r="F105" s="6">
        <f>+F104*16%</f>
        <v>22.787200000000002</v>
      </c>
    </row>
    <row r="106" spans="2:11" x14ac:dyDescent="0.25">
      <c r="E106" s="3" t="s">
        <v>4</v>
      </c>
      <c r="F106" s="7">
        <f>SUM(F104:F105)</f>
        <v>165.20720000000003</v>
      </c>
    </row>
  </sheetData>
  <mergeCells count="6">
    <mergeCell ref="C96:D96"/>
    <mergeCell ref="C5:D5"/>
    <mergeCell ref="C25:D25"/>
    <mergeCell ref="C45:D45"/>
    <mergeCell ref="C62:D62"/>
    <mergeCell ref="C79:D79"/>
  </mergeCells>
  <pageMargins left="0.7" right="0.7" top="0.75" bottom="0.75" header="0.3" footer="0.3"/>
  <pageSetup orientation="landscape" horizontalDpi="36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3:F32"/>
  <sheetViews>
    <sheetView workbookViewId="0">
      <selection activeCell="C24" sqref="C24"/>
    </sheetView>
  </sheetViews>
  <sheetFormatPr baseColWidth="10" defaultRowHeight="15" x14ac:dyDescent="0.25"/>
  <cols>
    <col min="1" max="1" width="7.140625" customWidth="1"/>
    <col min="2" max="2" width="10.28515625" bestFit="1" customWidth="1"/>
    <col min="3" max="3" width="50.28515625" customWidth="1"/>
    <col min="4" max="4" width="14.5703125" customWidth="1"/>
    <col min="5" max="5" width="12.7109375" customWidth="1"/>
    <col min="6" max="6" width="10" customWidth="1"/>
    <col min="9" max="9" width="43.7109375" customWidth="1"/>
    <col min="10" max="10" width="15.28515625" customWidth="1"/>
  </cols>
  <sheetData>
    <row r="3" spans="2:4" s="18" customFormat="1" ht="18" customHeight="1" x14ac:dyDescent="0.25">
      <c r="B3" s="29"/>
      <c r="C3" s="30"/>
    </row>
    <row r="4" spans="2:4" s="18" customFormat="1" ht="18" customHeight="1" x14ac:dyDescent="0.25">
      <c r="B4" s="29"/>
      <c r="C4" s="30"/>
    </row>
    <row r="5" spans="2:4" s="18" customFormat="1" ht="18" customHeight="1" x14ac:dyDescent="0.25">
      <c r="B5" s="84" t="s">
        <v>8</v>
      </c>
      <c r="C5" s="85"/>
    </row>
    <row r="6" spans="2:4" ht="27" customHeight="1" x14ac:dyDescent="0.25">
      <c r="B6" s="83" t="s">
        <v>16</v>
      </c>
      <c r="C6" s="83"/>
      <c r="D6" s="31" t="s">
        <v>12</v>
      </c>
    </row>
    <row r="7" spans="2:4" ht="24" customHeight="1" x14ac:dyDescent="0.25">
      <c r="B7" s="27" t="s">
        <v>9</v>
      </c>
      <c r="C7" s="28" t="s">
        <v>10</v>
      </c>
      <c r="D7" s="31" t="s">
        <v>23</v>
      </c>
    </row>
    <row r="8" spans="2:4" ht="25.5" customHeight="1" x14ac:dyDescent="0.25">
      <c r="B8" s="12">
        <v>22500</v>
      </c>
      <c r="C8" s="4" t="s">
        <v>17</v>
      </c>
      <c r="D8" s="13"/>
    </row>
    <row r="9" spans="2:4" ht="23.25" customHeight="1" x14ac:dyDescent="0.25">
      <c r="B9" s="12">
        <v>22501</v>
      </c>
      <c r="C9" s="4" t="s">
        <v>18</v>
      </c>
      <c r="D9" s="38"/>
    </row>
    <row r="10" spans="2:4" ht="23.25" customHeight="1" x14ac:dyDescent="0.25">
      <c r="B10" s="12">
        <v>22502</v>
      </c>
      <c r="C10" s="4" t="s">
        <v>19</v>
      </c>
      <c r="D10" s="38"/>
    </row>
    <row r="11" spans="2:4" ht="23.25" customHeight="1" x14ac:dyDescent="0.25">
      <c r="B11" s="12">
        <v>22503</v>
      </c>
      <c r="C11" s="4" t="s">
        <v>20</v>
      </c>
      <c r="D11" s="38"/>
    </row>
    <row r="12" spans="2:4" ht="23.25" customHeight="1" x14ac:dyDescent="0.25">
      <c r="B12" s="12">
        <v>22504</v>
      </c>
      <c r="C12" s="4" t="s">
        <v>21</v>
      </c>
      <c r="D12" s="38"/>
    </row>
    <row r="13" spans="2:4" ht="23.25" customHeight="1" x14ac:dyDescent="0.25">
      <c r="B13" s="12">
        <v>22505</v>
      </c>
      <c r="C13" s="4" t="s">
        <v>22</v>
      </c>
      <c r="D13" s="38"/>
    </row>
    <row r="14" spans="2:4" ht="23.25" customHeight="1" x14ac:dyDescent="0.25">
      <c r="B14" s="22"/>
      <c r="C14" s="23"/>
    </row>
    <row r="15" spans="2:4" ht="23.25" customHeight="1" x14ac:dyDescent="0.25">
      <c r="B15" s="22"/>
      <c r="C15" s="23"/>
    </row>
    <row r="16" spans="2:4" ht="23.25" customHeight="1" x14ac:dyDescent="0.25">
      <c r="B16" s="22"/>
      <c r="C16" s="23"/>
    </row>
    <row r="17" spans="2:6" ht="23.25" customHeight="1" x14ac:dyDescent="0.25">
      <c r="B17" s="22"/>
      <c r="C17" s="23"/>
    </row>
    <row r="18" spans="2:6" ht="23.25" customHeight="1" x14ac:dyDescent="0.25">
      <c r="B18" s="22"/>
      <c r="C18" s="23"/>
    </row>
    <row r="19" spans="2:6" ht="23.25" customHeight="1" x14ac:dyDescent="0.25">
      <c r="B19" s="22"/>
      <c r="C19" s="23"/>
    </row>
    <row r="20" spans="2:6" ht="23.25" customHeight="1" x14ac:dyDescent="0.25">
      <c r="B20" s="22"/>
      <c r="C20" s="23"/>
    </row>
    <row r="21" spans="2:6" ht="23.25" customHeight="1" x14ac:dyDescent="0.25">
      <c r="B21" s="22"/>
      <c r="C21" s="23"/>
    </row>
    <row r="22" spans="2:6" ht="23.25" customHeight="1" x14ac:dyDescent="0.25">
      <c r="B22" s="22"/>
      <c r="C22" s="23"/>
    </row>
    <row r="23" spans="2:6" ht="23.25" customHeight="1" x14ac:dyDescent="0.25">
      <c r="B23" s="22"/>
      <c r="C23" s="23"/>
    </row>
    <row r="24" spans="2:6" ht="23.25" customHeight="1" x14ac:dyDescent="0.25">
      <c r="B24" s="22"/>
      <c r="C24" s="23"/>
    </row>
    <row r="25" spans="2:6" ht="28.5" customHeight="1" x14ac:dyDescent="0.25">
      <c r="B25" s="24"/>
      <c r="C25" s="19"/>
    </row>
    <row r="26" spans="2:6" x14ac:dyDescent="0.25">
      <c r="E26" s="25"/>
      <c r="F26" s="25"/>
    </row>
    <row r="27" spans="2:6" ht="26.25" customHeight="1" x14ac:dyDescent="0.25">
      <c r="B27" s="86" t="s">
        <v>15</v>
      </c>
      <c r="C27" s="86"/>
      <c r="D27" s="37" t="s">
        <v>12</v>
      </c>
      <c r="E27" s="37" t="s">
        <v>13</v>
      </c>
      <c r="F27" s="37" t="s">
        <v>14</v>
      </c>
    </row>
    <row r="28" spans="2:6" ht="15.75" x14ac:dyDescent="0.25">
      <c r="B28" s="32" t="s">
        <v>9</v>
      </c>
      <c r="C28" s="33" t="s">
        <v>10</v>
      </c>
      <c r="D28" s="34"/>
      <c r="E28" s="35"/>
      <c r="F28" s="35"/>
    </row>
    <row r="29" spans="2:6" x14ac:dyDescent="0.25">
      <c r="B29" s="12">
        <v>15632</v>
      </c>
      <c r="C29" s="4" t="s">
        <v>11</v>
      </c>
      <c r="D29" s="13"/>
      <c r="E29" s="35"/>
      <c r="F29" s="36"/>
    </row>
    <row r="30" spans="2:6" x14ac:dyDescent="0.25">
      <c r="D30" s="18"/>
      <c r="E30" s="19"/>
      <c r="F30" s="20"/>
    </row>
    <row r="31" spans="2:6" x14ac:dyDescent="0.25">
      <c r="D31" s="18"/>
      <c r="E31" s="18"/>
      <c r="F31" s="18"/>
    </row>
    <row r="32" spans="2:6" x14ac:dyDescent="0.25">
      <c r="D32" s="17"/>
      <c r="E32" s="17"/>
      <c r="F32" s="17"/>
    </row>
  </sheetData>
  <mergeCells count="3">
    <mergeCell ref="B6:C6"/>
    <mergeCell ref="B5:C5"/>
    <mergeCell ref="B27:C27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35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4.140625" customWidth="1"/>
    <col min="2" max="2" width="8.5703125" customWidth="1"/>
    <col min="3" max="3" width="45.7109375" customWidth="1"/>
    <col min="4" max="4" width="9.42578125" customWidth="1"/>
    <col min="5" max="5" width="8.5703125" customWidth="1"/>
    <col min="6" max="6" width="9.28515625" customWidth="1"/>
    <col min="7" max="7" width="8.7109375" customWidth="1"/>
    <col min="8" max="9" width="8.42578125" customWidth="1"/>
    <col min="10" max="10" width="9.28515625" customWidth="1"/>
  </cols>
  <sheetData>
    <row r="2" spans="2:13" ht="15.75" thickBot="1" x14ac:dyDescent="0.3">
      <c r="D2" s="9"/>
      <c r="E2" s="9"/>
      <c r="F2" s="9"/>
      <c r="G2" s="9"/>
      <c r="H2" s="9"/>
      <c r="I2" s="9"/>
      <c r="J2" s="9"/>
    </row>
    <row r="3" spans="2:13" x14ac:dyDescent="0.25">
      <c r="C3" s="8" t="s">
        <v>6</v>
      </c>
      <c r="D3" s="56">
        <v>18</v>
      </c>
      <c r="E3" s="42"/>
      <c r="F3" s="42"/>
      <c r="G3" s="42"/>
      <c r="H3" s="16"/>
      <c r="I3" s="16"/>
      <c r="J3" s="16"/>
      <c r="L3" s="64" t="s">
        <v>35</v>
      </c>
      <c r="M3" s="64" t="s">
        <v>36</v>
      </c>
    </row>
    <row r="4" spans="2:13" x14ac:dyDescent="0.25">
      <c r="B4" s="12">
        <v>22500</v>
      </c>
      <c r="C4" s="4" t="s">
        <v>17</v>
      </c>
      <c r="D4" s="5">
        <v>240</v>
      </c>
      <c r="E4" s="5"/>
      <c r="F4" s="5"/>
      <c r="G4" s="5"/>
      <c r="H4" s="5"/>
      <c r="I4" s="5"/>
      <c r="J4" s="5"/>
      <c r="L4" s="26">
        <f>SUM(D4:K4)</f>
        <v>240</v>
      </c>
      <c r="M4" s="73">
        <f t="shared" ref="M4:M9" si="0">L4-L16</f>
        <v>0</v>
      </c>
    </row>
    <row r="5" spans="2:13" x14ac:dyDescent="0.25">
      <c r="B5" s="12">
        <v>22501</v>
      </c>
      <c r="C5" s="4" t="s">
        <v>18</v>
      </c>
      <c r="D5" s="5">
        <v>600</v>
      </c>
      <c r="E5" s="5"/>
      <c r="F5" s="5"/>
      <c r="G5" s="5"/>
      <c r="H5" s="5"/>
      <c r="I5" s="5"/>
      <c r="J5" s="5"/>
      <c r="L5" s="26">
        <f t="shared" ref="L5:L9" si="1">SUM(D5:K5)</f>
        <v>600</v>
      </c>
      <c r="M5" s="73">
        <f t="shared" si="0"/>
        <v>323</v>
      </c>
    </row>
    <row r="6" spans="2:13" x14ac:dyDescent="0.25">
      <c r="B6" s="12">
        <v>22502</v>
      </c>
      <c r="C6" s="4" t="s">
        <v>19</v>
      </c>
      <c r="D6" s="5">
        <v>120</v>
      </c>
      <c r="E6" s="5"/>
      <c r="F6" s="5"/>
      <c r="G6" s="5"/>
      <c r="H6" s="5"/>
      <c r="I6" s="5"/>
      <c r="J6" s="5"/>
      <c r="L6" s="26">
        <f t="shared" si="1"/>
        <v>120</v>
      </c>
      <c r="M6" s="73">
        <f t="shared" si="0"/>
        <v>85</v>
      </c>
    </row>
    <row r="7" spans="2:13" x14ac:dyDescent="0.25">
      <c r="B7" s="12">
        <v>22503</v>
      </c>
      <c r="C7" s="4" t="s">
        <v>20</v>
      </c>
      <c r="D7" s="5">
        <v>120</v>
      </c>
      <c r="E7" s="5"/>
      <c r="F7" s="5"/>
      <c r="G7" s="5"/>
      <c r="H7" s="5"/>
      <c r="I7" s="5"/>
      <c r="J7" s="5"/>
      <c r="L7" s="26">
        <f t="shared" si="1"/>
        <v>120</v>
      </c>
      <c r="M7" s="73">
        <f t="shared" si="0"/>
        <v>19</v>
      </c>
    </row>
    <row r="8" spans="2:13" x14ac:dyDescent="0.25">
      <c r="B8" s="12">
        <v>22504</v>
      </c>
      <c r="C8" s="4" t="s">
        <v>21</v>
      </c>
      <c r="D8" s="5">
        <v>120</v>
      </c>
      <c r="E8" s="38"/>
      <c r="F8" s="38"/>
      <c r="G8" s="38"/>
      <c r="H8" s="38"/>
      <c r="I8" s="38"/>
      <c r="J8" s="38"/>
      <c r="L8" s="26">
        <f t="shared" si="1"/>
        <v>120</v>
      </c>
      <c r="M8" s="73">
        <f t="shared" si="0"/>
        <v>54</v>
      </c>
    </row>
    <row r="9" spans="2:13" x14ac:dyDescent="0.25">
      <c r="B9" s="12">
        <v>22505</v>
      </c>
      <c r="C9" s="4" t="s">
        <v>22</v>
      </c>
      <c r="D9" s="5">
        <v>360</v>
      </c>
      <c r="E9" s="38"/>
      <c r="F9" s="38"/>
      <c r="G9" s="38"/>
      <c r="H9" s="38"/>
      <c r="I9" s="38"/>
      <c r="J9" s="38"/>
      <c r="L9" s="26">
        <f t="shared" si="1"/>
        <v>360</v>
      </c>
      <c r="M9" s="73">
        <f t="shared" si="0"/>
        <v>126</v>
      </c>
    </row>
    <row r="10" spans="2:13" x14ac:dyDescent="0.25">
      <c r="B10" s="39"/>
      <c r="C10" s="22"/>
      <c r="D10" s="26"/>
    </row>
    <row r="11" spans="2:13" x14ac:dyDescent="0.25">
      <c r="B11" s="40"/>
      <c r="C11" s="40"/>
    </row>
    <row r="12" spans="2:13" x14ac:dyDescent="0.25">
      <c r="B12" s="40"/>
      <c r="C12" s="40"/>
    </row>
    <row r="13" spans="2:13" x14ac:dyDescent="0.25">
      <c r="B13" s="40"/>
      <c r="C13" s="40"/>
    </row>
    <row r="14" spans="2:13" ht="15.75" thickBot="1" x14ac:dyDescent="0.3">
      <c r="B14" s="40"/>
      <c r="C14" s="40"/>
    </row>
    <row r="15" spans="2:13" x14ac:dyDescent="0.25">
      <c r="B15" s="41"/>
      <c r="C15" s="40" t="s">
        <v>7</v>
      </c>
      <c r="D15" s="54">
        <v>44663</v>
      </c>
      <c r="E15" s="55">
        <v>44686</v>
      </c>
      <c r="F15" s="14">
        <v>44723</v>
      </c>
      <c r="G15" s="14">
        <v>44734</v>
      </c>
      <c r="H15" s="15">
        <v>44758</v>
      </c>
      <c r="I15" s="15">
        <v>44784</v>
      </c>
      <c r="J15" s="16"/>
      <c r="L15" s="65" t="s">
        <v>34</v>
      </c>
    </row>
    <row r="16" spans="2:13" x14ac:dyDescent="0.25">
      <c r="B16" s="12">
        <v>22500</v>
      </c>
      <c r="C16" s="4" t="s">
        <v>17</v>
      </c>
      <c r="D16" s="5">
        <v>57</v>
      </c>
      <c r="E16" s="5">
        <v>49</v>
      </c>
      <c r="F16" s="5">
        <v>51</v>
      </c>
      <c r="G16" s="5">
        <v>35</v>
      </c>
      <c r="H16" s="5">
        <v>37</v>
      </c>
      <c r="I16" s="5">
        <v>11</v>
      </c>
      <c r="J16" s="13"/>
      <c r="L16" s="26">
        <f>SUM(D16:K16)</f>
        <v>240</v>
      </c>
    </row>
    <row r="17" spans="2:12" x14ac:dyDescent="0.25">
      <c r="B17" s="12">
        <v>22501</v>
      </c>
      <c r="C17" s="4" t="s">
        <v>18</v>
      </c>
      <c r="D17" s="13">
        <v>100</v>
      </c>
      <c r="E17" s="13">
        <v>54</v>
      </c>
      <c r="F17" s="13">
        <v>31</v>
      </c>
      <c r="G17" s="13">
        <v>15</v>
      </c>
      <c r="H17" s="13">
        <v>53</v>
      </c>
      <c r="I17" s="13">
        <v>24</v>
      </c>
      <c r="J17" s="13"/>
      <c r="L17" s="26">
        <f t="shared" ref="L17:L21" si="2">SUM(D17:K17)</f>
        <v>277</v>
      </c>
    </row>
    <row r="18" spans="2:12" x14ac:dyDescent="0.25">
      <c r="B18" s="12">
        <v>22502</v>
      </c>
      <c r="C18" s="4" t="s">
        <v>19</v>
      </c>
      <c r="D18" s="13">
        <v>14</v>
      </c>
      <c r="E18" s="13">
        <v>0</v>
      </c>
      <c r="F18" s="13">
        <v>15</v>
      </c>
      <c r="G18" s="13">
        <v>0</v>
      </c>
      <c r="H18" s="13">
        <v>1</v>
      </c>
      <c r="I18" s="13">
        <v>5</v>
      </c>
      <c r="J18" s="13"/>
      <c r="L18" s="26">
        <f t="shared" si="2"/>
        <v>35</v>
      </c>
    </row>
    <row r="19" spans="2:12" x14ac:dyDescent="0.25">
      <c r="B19" s="12">
        <v>22503</v>
      </c>
      <c r="C19" s="4" t="s">
        <v>20</v>
      </c>
      <c r="D19" s="13">
        <v>35</v>
      </c>
      <c r="E19" s="13">
        <v>24</v>
      </c>
      <c r="F19" s="13">
        <v>15</v>
      </c>
      <c r="G19" s="13">
        <v>6</v>
      </c>
      <c r="H19" s="13">
        <v>10</v>
      </c>
      <c r="I19" s="13">
        <v>11</v>
      </c>
      <c r="J19" s="13"/>
      <c r="L19" s="26">
        <f t="shared" si="2"/>
        <v>101</v>
      </c>
    </row>
    <row r="20" spans="2:12" x14ac:dyDescent="0.25">
      <c r="B20" s="12">
        <v>22504</v>
      </c>
      <c r="C20" s="4" t="s">
        <v>21</v>
      </c>
      <c r="D20" s="5">
        <v>23</v>
      </c>
      <c r="E20" s="5">
        <v>1</v>
      </c>
      <c r="F20" s="5">
        <v>12</v>
      </c>
      <c r="G20" s="5">
        <v>2</v>
      </c>
      <c r="H20" s="5">
        <v>11</v>
      </c>
      <c r="I20" s="5">
        <v>17</v>
      </c>
      <c r="J20" s="38"/>
      <c r="L20" s="26">
        <f t="shared" si="2"/>
        <v>66</v>
      </c>
    </row>
    <row r="21" spans="2:12" x14ac:dyDescent="0.25">
      <c r="B21" s="12">
        <v>22505</v>
      </c>
      <c r="C21" s="4" t="s">
        <v>22</v>
      </c>
      <c r="D21" s="5">
        <v>68</v>
      </c>
      <c r="E21" s="5">
        <v>22</v>
      </c>
      <c r="F21" s="5">
        <v>10</v>
      </c>
      <c r="G21" s="5">
        <v>5</v>
      </c>
      <c r="H21" s="5">
        <v>77</v>
      </c>
      <c r="I21" s="5">
        <v>52</v>
      </c>
      <c r="J21" s="38"/>
      <c r="L21" s="26">
        <f t="shared" si="2"/>
        <v>234</v>
      </c>
    </row>
    <row r="35" spans="12:12" x14ac:dyDescent="0.25">
      <c r="L35">
        <v>6</v>
      </c>
    </row>
  </sheetData>
  <pageMargins left="0.7" right="0.7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2"/>
  <sheetViews>
    <sheetView workbookViewId="0">
      <selection activeCell="F18" sqref="F18"/>
    </sheetView>
  </sheetViews>
  <sheetFormatPr baseColWidth="10" defaultRowHeight="15" x14ac:dyDescent="0.25"/>
  <cols>
    <col min="3" max="3" width="40.140625" customWidth="1"/>
    <col min="4" max="4" width="7.5703125" customWidth="1"/>
    <col min="5" max="5" width="7.7109375" customWidth="1"/>
    <col min="6" max="9" width="6.7109375" customWidth="1"/>
  </cols>
  <sheetData>
    <row r="4" spans="2:9" ht="17.25" x14ac:dyDescent="0.25">
      <c r="B4" s="21"/>
      <c r="C4" s="87"/>
      <c r="D4" s="88"/>
    </row>
    <row r="5" spans="2:9" ht="38.25" customHeight="1" x14ac:dyDescent="0.25">
      <c r="B5" s="2"/>
      <c r="C5" s="52" t="s">
        <v>26</v>
      </c>
      <c r="D5" s="89" t="s">
        <v>12</v>
      </c>
      <c r="E5" s="90"/>
      <c r="F5" s="91" t="s">
        <v>27</v>
      </c>
      <c r="G5" s="91"/>
      <c r="H5" s="92" t="s">
        <v>14</v>
      </c>
      <c r="I5" s="92"/>
    </row>
    <row r="6" spans="2:9" x14ac:dyDescent="0.25">
      <c r="B6" s="50" t="s">
        <v>9</v>
      </c>
      <c r="C6" s="51" t="s">
        <v>25</v>
      </c>
      <c r="D6" s="53" t="s">
        <v>28</v>
      </c>
      <c r="E6" s="53" t="s">
        <v>29</v>
      </c>
      <c r="F6" s="53" t="s">
        <v>28</v>
      </c>
      <c r="G6" s="53" t="s">
        <v>29</v>
      </c>
      <c r="H6" s="53" t="s">
        <v>30</v>
      </c>
      <c r="I6" s="53" t="s">
        <v>29</v>
      </c>
    </row>
    <row r="7" spans="2:9" x14ac:dyDescent="0.25">
      <c r="B7" s="12">
        <v>22500</v>
      </c>
      <c r="C7" s="4" t="s">
        <v>17</v>
      </c>
      <c r="D7" s="5"/>
      <c r="E7" s="38"/>
      <c r="F7" s="38"/>
      <c r="G7" s="38"/>
      <c r="H7" s="38"/>
      <c r="I7" s="38"/>
    </row>
    <row r="8" spans="2:9" x14ac:dyDescent="0.25">
      <c r="B8" s="12">
        <v>22501</v>
      </c>
      <c r="C8" s="4" t="s">
        <v>18</v>
      </c>
      <c r="D8" s="5"/>
      <c r="E8" s="38"/>
      <c r="F8" s="38"/>
      <c r="G8" s="38"/>
      <c r="H8" s="38"/>
      <c r="I8" s="38"/>
    </row>
    <row r="9" spans="2:9" x14ac:dyDescent="0.25">
      <c r="B9" s="12">
        <v>22502</v>
      </c>
      <c r="C9" s="4" t="s">
        <v>19</v>
      </c>
      <c r="D9" s="5"/>
      <c r="E9" s="38"/>
      <c r="F9" s="38"/>
      <c r="G9" s="38"/>
      <c r="H9" s="38"/>
      <c r="I9" s="38"/>
    </row>
    <row r="10" spans="2:9" x14ac:dyDescent="0.25">
      <c r="B10" s="12">
        <v>22503</v>
      </c>
      <c r="C10" s="4" t="s">
        <v>20</v>
      </c>
      <c r="D10" s="5"/>
      <c r="E10" s="38"/>
      <c r="F10" s="38"/>
      <c r="G10" s="38"/>
      <c r="H10" s="38"/>
      <c r="I10" s="38"/>
    </row>
    <row r="11" spans="2:9" x14ac:dyDescent="0.25">
      <c r="B11" s="12">
        <v>22504</v>
      </c>
      <c r="C11" s="4" t="s">
        <v>21</v>
      </c>
      <c r="D11" s="5"/>
      <c r="E11" s="38"/>
      <c r="F11" s="38"/>
      <c r="G11" s="38"/>
      <c r="H11" s="38"/>
      <c r="I11" s="38"/>
    </row>
    <row r="12" spans="2:9" x14ac:dyDescent="0.25">
      <c r="B12" s="12">
        <v>22505</v>
      </c>
      <c r="C12" s="4" t="s">
        <v>22</v>
      </c>
      <c r="D12" s="5"/>
      <c r="E12" s="38"/>
      <c r="F12" s="38"/>
      <c r="G12" s="38"/>
      <c r="H12" s="38"/>
      <c r="I12" s="38"/>
    </row>
  </sheetData>
  <mergeCells count="4">
    <mergeCell ref="C4:D4"/>
    <mergeCell ref="D5:E5"/>
    <mergeCell ref="F5:G5"/>
    <mergeCell ref="H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ANALISIS</vt:lpstr>
      <vt:lpstr>PEDIDO</vt:lpstr>
      <vt:lpstr>CUADRO FINAL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2022-08-11T16:22:35Z</cp:lastPrinted>
  <dcterms:created xsi:type="dcterms:W3CDTF">2021-10-08T19:25:56Z</dcterms:created>
  <dcterms:modified xsi:type="dcterms:W3CDTF">2022-08-11T17:35:39Z</dcterms:modified>
</cp:coreProperties>
</file>