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Cont_AUX_2\Desktop\ROMA\2022\ENERO2022\"/>
    </mc:Choice>
  </mc:AlternateContent>
  <xr:revisionPtr revIDLastSave="0" documentId="13_ncr:1_{5112DB41-E0B4-4586-8798-4F2436B886C9}" xr6:coauthVersionLast="45" xr6:coauthVersionMax="45" xr10:uidLastSave="{00000000-0000-0000-0000-000000000000}"/>
  <bookViews>
    <workbookView xWindow="-120" yWindow="-120" windowWidth="21840" windowHeight="13140" activeTab="5" xr2:uid="{BD04E2C8-E4DD-4A3D-A8E3-5F7BC8AFD961}"/>
  </bookViews>
  <sheets>
    <sheet name="PLAN DE CUENTA" sheetId="2" r:id="rId1"/>
    <sheet name="NOMINA DE PANADERO" sheetId="6" r:id="rId2"/>
    <sheet name="ASIENTO" sheetId="3" r:id="rId3"/>
    <sheet name="1Q" sheetId="4" r:id="rId4"/>
    <sheet name="2Q" sheetId="5" r:id="rId5"/>
    <sheet name="01-07" sheetId="1" r:id="rId6"/>
  </sheets>
  <definedNames>
    <definedName name="_xlnm._FilterDatabase" localSheetId="5" hidden="1">'01-07'!$A$1:$I$195</definedName>
    <definedName name="_xlnm._FilterDatabase" localSheetId="3" hidden="1">'1Q'!$A$1:$D$224</definedName>
    <definedName name="_xlnm._FilterDatabase" localSheetId="4" hidden="1">'2Q'!$A$1:$N$1</definedName>
    <definedName name="_xlnm._FilterDatabase" localSheetId="0" hidden="1">'PLAN DE CUENTA'!$A$6:$O$440</definedName>
  </definedNames>
  <calcPr calcId="181029"/>
  <pivotCaches>
    <pivotCache cacheId="8" r:id="rId7"/>
    <pivotCache cacheId="9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6" i="1" l="1"/>
  <c r="E196" i="1"/>
  <c r="F197" i="1" l="1"/>
  <c r="H15" i="6"/>
  <c r="E114" i="6"/>
  <c r="C114" i="6"/>
  <c r="F113" i="6"/>
  <c r="F112" i="6"/>
  <c r="F111" i="6"/>
  <c r="F110" i="6"/>
  <c r="F109" i="6"/>
  <c r="F114" i="6" s="1"/>
  <c r="C105" i="6"/>
  <c r="E104" i="6"/>
  <c r="E103" i="6"/>
  <c r="E102" i="6"/>
  <c r="E101" i="6"/>
  <c r="E100" i="6"/>
  <c r="E105" i="6" s="1"/>
  <c r="H97" i="6"/>
  <c r="G97" i="6"/>
  <c r="F97" i="6"/>
  <c r="C97" i="6"/>
  <c r="I96" i="6"/>
  <c r="J96" i="6" s="1"/>
  <c r="E96" i="6"/>
  <c r="I95" i="6"/>
  <c r="J95" i="6" s="1"/>
  <c r="I94" i="6"/>
  <c r="J94" i="6" s="1"/>
  <c r="E94" i="6"/>
  <c r="I93" i="6"/>
  <c r="J93" i="6" s="1"/>
  <c r="E93" i="6"/>
  <c r="J92" i="6"/>
  <c r="I92" i="6"/>
  <c r="E92" i="6"/>
  <c r="E97" i="6" s="1"/>
  <c r="F84" i="6"/>
  <c r="F85" i="6"/>
  <c r="F86" i="6"/>
  <c r="F83" i="6"/>
  <c r="F82" i="6"/>
  <c r="E87" i="6"/>
  <c r="C87" i="6"/>
  <c r="C78" i="6"/>
  <c r="E77" i="6"/>
  <c r="E76" i="6"/>
  <c r="E75" i="6"/>
  <c r="E74" i="6"/>
  <c r="E73" i="6"/>
  <c r="H70" i="6"/>
  <c r="G70" i="6"/>
  <c r="F70" i="6"/>
  <c r="C70" i="6"/>
  <c r="I69" i="6"/>
  <c r="J69" i="6" s="1"/>
  <c r="E69" i="6"/>
  <c r="I68" i="6"/>
  <c r="J68" i="6" s="1"/>
  <c r="I67" i="6"/>
  <c r="J67" i="6" s="1"/>
  <c r="E67" i="6"/>
  <c r="I66" i="6"/>
  <c r="J66" i="6" s="1"/>
  <c r="E66" i="6"/>
  <c r="I65" i="6"/>
  <c r="J65" i="6" s="1"/>
  <c r="E65" i="6"/>
  <c r="F56" i="6"/>
  <c r="F57" i="6"/>
  <c r="F58" i="6"/>
  <c r="F55" i="6"/>
  <c r="F54" i="6"/>
  <c r="C59" i="6"/>
  <c r="E59" i="6"/>
  <c r="C50" i="6"/>
  <c r="E49" i="6"/>
  <c r="E48" i="6"/>
  <c r="E47" i="6"/>
  <c r="E46" i="6"/>
  <c r="E45" i="6"/>
  <c r="H42" i="6"/>
  <c r="G42" i="6"/>
  <c r="F42" i="6"/>
  <c r="C42" i="6"/>
  <c r="I41" i="6"/>
  <c r="J41" i="6" s="1"/>
  <c r="E41" i="6"/>
  <c r="I40" i="6"/>
  <c r="J40" i="6" s="1"/>
  <c r="I39" i="6"/>
  <c r="J39" i="6" s="1"/>
  <c r="E39" i="6"/>
  <c r="I38" i="6"/>
  <c r="J38" i="6" s="1"/>
  <c r="E38" i="6"/>
  <c r="I37" i="6"/>
  <c r="J37" i="6" s="1"/>
  <c r="E37" i="6"/>
  <c r="F31" i="6"/>
  <c r="F30" i="6"/>
  <c r="F29" i="6"/>
  <c r="F28" i="6"/>
  <c r="F27" i="6"/>
  <c r="E28" i="6"/>
  <c r="E29" i="6"/>
  <c r="E30" i="6"/>
  <c r="E31" i="6"/>
  <c r="E20" i="6"/>
  <c r="E19" i="6"/>
  <c r="I13" i="6"/>
  <c r="J13" i="6" s="1"/>
  <c r="I12" i="6"/>
  <c r="E12" i="6"/>
  <c r="J12" i="6"/>
  <c r="C32" i="6"/>
  <c r="E27" i="6"/>
  <c r="C23" i="6"/>
  <c r="E22" i="6"/>
  <c r="E21" i="6"/>
  <c r="E18" i="6"/>
  <c r="G15" i="6"/>
  <c r="F15" i="6"/>
  <c r="C15" i="6"/>
  <c r="I14" i="6"/>
  <c r="J14" i="6" s="1"/>
  <c r="E14" i="6"/>
  <c r="I11" i="6"/>
  <c r="J11" i="6" s="1"/>
  <c r="E11" i="6"/>
  <c r="I10" i="6"/>
  <c r="J10" i="6" s="1"/>
  <c r="E10" i="6"/>
  <c r="F32" i="6" l="1"/>
  <c r="E42" i="6"/>
  <c r="E50" i="6"/>
  <c r="F59" i="6"/>
  <c r="E78" i="6"/>
  <c r="F87" i="6"/>
  <c r="G87" i="6" s="1"/>
  <c r="J97" i="6"/>
  <c r="K106" i="6" s="1"/>
  <c r="E70" i="6"/>
  <c r="J70" i="6"/>
  <c r="J42" i="6"/>
  <c r="E32" i="6"/>
  <c r="G32" i="6" s="1"/>
  <c r="E23" i="6"/>
  <c r="E15" i="6"/>
  <c r="J15" i="6"/>
  <c r="K51" i="6" l="1"/>
  <c r="K79" i="6"/>
  <c r="K24" i="6"/>
  <c r="L25" i="5" l="1"/>
  <c r="H450" i="2" l="1"/>
  <c r="H451" i="2" s="1"/>
  <c r="H449" i="2"/>
  <c r="O2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THECNOMAC</author>
  </authors>
  <commentList>
    <comment ref="N9" authorId="0" shapeId="0" xr:uid="{8FE03917-ECE8-429E-9785-D620EC5AE0F6}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1% de las ventas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Gustavo Gonzalez</author>
    <author>Cont_AUX_2</author>
  </authors>
  <commentList>
    <comment ref="B1" authorId="0" shapeId="0" xr:uid="{E85AE186-6822-4974-8178-629DD3E17604}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  <comment ref="I1" authorId="0" shapeId="0" xr:uid="{63F7891F-345F-4635-8A8D-F91694B4BC82}">
      <text>
        <r>
          <rPr>
            <sz val="8"/>
            <color indexed="81"/>
            <rFont val="Tahoma"/>
            <family val="2"/>
          </rPr>
          <t>Si se indica el comentario del encabezado del asiento se utilizará, caso contrario, el comentario se construye automáticamente</t>
        </r>
      </text>
    </comment>
    <comment ref="D51" authorId="1" shapeId="0" xr:uid="{FD0641B6-3515-475B-9EA2-1FFE625AC263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NO ERA EL SOPORTE
</t>
        </r>
      </text>
    </comment>
  </commentList>
</comments>
</file>

<file path=xl/sharedStrings.xml><?xml version="1.0" encoding="utf-8"?>
<sst xmlns="http://schemas.openxmlformats.org/spreadsheetml/2006/main" count="2560" uniqueCount="909">
  <si>
    <t>MOV_FECHA</t>
  </si>
  <si>
    <t>MOV_COMPROBANTE</t>
  </si>
  <si>
    <t>MOV_CUENTA</t>
  </si>
  <si>
    <t>MOV_COMENTARIO_ASIENTO</t>
  </si>
  <si>
    <t>MOV_DEBE</t>
  </si>
  <si>
    <t>MOV_HABER</t>
  </si>
  <si>
    <t>MOV_DOCUMENTO</t>
  </si>
  <si>
    <t>MOV_TIPO</t>
  </si>
  <si>
    <t>MOV_COMENTARIO_ENCABEZADO</t>
  </si>
  <si>
    <t>6111001</t>
  </si>
  <si>
    <t>DIA LIBRE TRABAJADO</t>
  </si>
  <si>
    <t>SUELDO Y SALARIO</t>
  </si>
  <si>
    <t>1Q</t>
  </si>
  <si>
    <t>DIAS DE AUSENCIA INJUS</t>
  </si>
  <si>
    <t>DIAS DE AUSENCIA JUSTI</t>
  </si>
  <si>
    <t>6111002</t>
  </si>
  <si>
    <t>DIAS DE DESCANSO</t>
  </si>
  <si>
    <t>6111003</t>
  </si>
  <si>
    <t>DOMINGO TRABAJADO</t>
  </si>
  <si>
    <t>2151003</t>
  </si>
  <si>
    <t>FAOV</t>
  </si>
  <si>
    <t>2151002</t>
  </si>
  <si>
    <t>SEGURO PARO FORZOSO</t>
  </si>
  <si>
    <t>2151001</t>
  </si>
  <si>
    <t>SEGURO SOCIAL</t>
  </si>
  <si>
    <t>SUELDOS Y SALARIOS</t>
  </si>
  <si>
    <t xml:space="preserve">BONO DE PANDEMIA                                  </t>
  </si>
  <si>
    <t xml:space="preserve">BONO DE ALIMENTACION                              </t>
  </si>
  <si>
    <t xml:space="preserve">6111006             </t>
  </si>
  <si>
    <t xml:space="preserve">6111009             </t>
  </si>
  <si>
    <t xml:space="preserve">6412002             </t>
  </si>
  <si>
    <t xml:space="preserve">PERDIDAS POR DIFERENCIAS CAMBI                    </t>
  </si>
  <si>
    <t>DIA FERIADO</t>
  </si>
  <si>
    <t>DIAS DE AUSENCIA INJUSTIFICADA</t>
  </si>
  <si>
    <t>1111002</t>
  </si>
  <si>
    <t xml:space="preserve">BONO POR INFLACION                                </t>
  </si>
  <si>
    <t xml:space="preserve">6112002             </t>
  </si>
  <si>
    <t>LUNCHERIA Y PANADERIA ROMA, C.A.</t>
  </si>
  <si>
    <t>Fecha: 06/01/2022 Hora: 09:11:04 am</t>
  </si>
  <si>
    <t>Plan de cuentas</t>
  </si>
  <si>
    <t>N° DE FORMA</t>
  </si>
  <si>
    <t>CUENTA CONTABLE</t>
  </si>
  <si>
    <t>MONTO</t>
  </si>
  <si>
    <t>Código de la cuenta desde: 1 hasta: 7111001</t>
  </si>
  <si>
    <t>BUSCAR EL SOPORTE DE ISLR ANUAL</t>
  </si>
  <si>
    <t>2121005</t>
  </si>
  <si>
    <t>DEBE</t>
  </si>
  <si>
    <t>Código</t>
  </si>
  <si>
    <t>Descripción</t>
  </si>
  <si>
    <t>Monet</t>
  </si>
  <si>
    <t>Tipo de ajuste</t>
  </si>
  <si>
    <t>ISLR</t>
  </si>
  <si>
    <t xml:space="preserve">1162001   </t>
  </si>
  <si>
    <t>HABER</t>
  </si>
  <si>
    <t>1162003</t>
  </si>
  <si>
    <t xml:space="preserve">1                   </t>
  </si>
  <si>
    <t xml:space="preserve">ACTIVO                                            </t>
  </si>
  <si>
    <t>FORMA 99030</t>
  </si>
  <si>
    <t xml:space="preserve">DEBITO FISCAL FORMA </t>
  </si>
  <si>
    <t xml:space="preserve">11                  </t>
  </si>
  <si>
    <t xml:space="preserve">ACTIVO CIRCULANTE                                 </t>
  </si>
  <si>
    <t>FORMA 99035</t>
  </si>
  <si>
    <t>2141002</t>
  </si>
  <si>
    <t xml:space="preserve">RETENCIONES DE IVA                               </t>
  </si>
  <si>
    <t xml:space="preserve">111                 </t>
  </si>
  <si>
    <t xml:space="preserve">CAJA Y BANCOS                                     </t>
  </si>
  <si>
    <t xml:space="preserve">1111                </t>
  </si>
  <si>
    <t xml:space="preserve">CAJAS                                             </t>
  </si>
  <si>
    <t>FORMA 99074</t>
  </si>
  <si>
    <t>2142001</t>
  </si>
  <si>
    <t xml:space="preserve">RETENCIONES ISLR      </t>
  </si>
  <si>
    <t xml:space="preserve">1111001             </t>
  </si>
  <si>
    <t xml:space="preserve">CAJA CHICA                                        </t>
  </si>
  <si>
    <t>Si</t>
  </si>
  <si>
    <t xml:space="preserve">FORMA 99244      </t>
  </si>
  <si>
    <t xml:space="preserve">ANTICIPO DE ISLR                                  </t>
  </si>
  <si>
    <t xml:space="preserve">1111002             </t>
  </si>
  <si>
    <t xml:space="preserve">CAJA PRINCIPAL                                    </t>
  </si>
  <si>
    <t>FORMA 99257</t>
  </si>
  <si>
    <t xml:space="preserve">ANTICIPO DE IVA                                   </t>
  </si>
  <si>
    <t xml:space="preserve">1112                </t>
  </si>
  <si>
    <t xml:space="preserve">BANCOS                                            </t>
  </si>
  <si>
    <t xml:space="preserve">1112001             </t>
  </si>
  <si>
    <t xml:space="preserve">BANCO BANESCO (3661)                              </t>
  </si>
  <si>
    <t xml:space="preserve">1112002             </t>
  </si>
  <si>
    <t xml:space="preserve">BANCO BICENTENARIO (1333)                         </t>
  </si>
  <si>
    <t xml:space="preserve">1112003             </t>
  </si>
  <si>
    <t xml:space="preserve">BANCO BANCAMIGA (4348)                            </t>
  </si>
  <si>
    <t xml:space="preserve">1112004             </t>
  </si>
  <si>
    <t xml:space="preserve">BANCO PROVINCIAL (3777)                           </t>
  </si>
  <si>
    <t xml:space="preserve">1112005             </t>
  </si>
  <si>
    <t xml:space="preserve">BANCO DE VZLA (1781)                              </t>
  </si>
  <si>
    <t xml:space="preserve">112                 </t>
  </si>
  <si>
    <t xml:space="preserve">EFECTOS POR COBRAR                                </t>
  </si>
  <si>
    <t xml:space="preserve">1121                </t>
  </si>
  <si>
    <t xml:space="preserve">1121001             </t>
  </si>
  <si>
    <t xml:space="preserve">EFECTOS POR COBRAR CLIENTES                       </t>
  </si>
  <si>
    <t xml:space="preserve">1121002             </t>
  </si>
  <si>
    <t xml:space="preserve">EFECTOS P/C EMPLEADOS                             </t>
  </si>
  <si>
    <t xml:space="preserve">1122                </t>
  </si>
  <si>
    <t xml:space="preserve">EFECTOS POR COBRAR DESCONTADOS                    </t>
  </si>
  <si>
    <t xml:space="preserve">1122001             </t>
  </si>
  <si>
    <t xml:space="preserve">113                 </t>
  </si>
  <si>
    <t xml:space="preserve">CUENTAS POR COBRAR                                </t>
  </si>
  <si>
    <t xml:space="preserve">1131                </t>
  </si>
  <si>
    <t xml:space="preserve">1131001             </t>
  </si>
  <si>
    <t xml:space="preserve">CUENTAS POR COBRAR CLIENTES                       </t>
  </si>
  <si>
    <t xml:space="preserve">1131002             </t>
  </si>
  <si>
    <t xml:space="preserve">PRESTAMOS A TERCEROS                              </t>
  </si>
  <si>
    <t xml:space="preserve">1131003             </t>
  </si>
  <si>
    <t xml:space="preserve">CAMBIO DE EFECTIVO                                </t>
  </si>
  <si>
    <t xml:space="preserve">1132                </t>
  </si>
  <si>
    <t xml:space="preserve">CUENTAS POR COBRAR EMPLEADOS                      </t>
  </si>
  <si>
    <t xml:space="preserve">1132001             </t>
  </si>
  <si>
    <t xml:space="preserve">ANTICIPO NOMINA                                   </t>
  </si>
  <si>
    <t xml:space="preserve">1132002             </t>
  </si>
  <si>
    <t xml:space="preserve">PRESTAMOS PERSONALES                              </t>
  </si>
  <si>
    <t xml:space="preserve">1132003             </t>
  </si>
  <si>
    <t xml:space="preserve">ANTICIPO PRESTACIONES SOCIALES                    </t>
  </si>
  <si>
    <t xml:space="preserve">1132004             </t>
  </si>
  <si>
    <t xml:space="preserve">FALTANTE DE CAJA                                  </t>
  </si>
  <si>
    <t xml:space="preserve">1133                </t>
  </si>
  <si>
    <t xml:space="preserve">CUENTAS POR COBRAR PROVEEDORES                    </t>
  </si>
  <si>
    <t xml:space="preserve">1133001             </t>
  </si>
  <si>
    <t xml:space="preserve">ANTICIPOS A PROVEEDORES                           </t>
  </si>
  <si>
    <t xml:space="preserve">1134                </t>
  </si>
  <si>
    <t xml:space="preserve">IMPUESTO POR COBRAR                               </t>
  </si>
  <si>
    <t xml:space="preserve">1134001             </t>
  </si>
  <si>
    <t xml:space="preserve">CREDITO FISCAL                                    </t>
  </si>
  <si>
    <t xml:space="preserve">1135                </t>
  </si>
  <si>
    <t xml:space="preserve">CUENTAS POR COBRAR CIA RELACIO                    </t>
  </si>
  <si>
    <t xml:space="preserve">1135001             </t>
  </si>
  <si>
    <t xml:space="preserve">CXC AUTOMERCADO EXPRESS CM                        </t>
  </si>
  <si>
    <t xml:space="preserve">1135002             </t>
  </si>
  <si>
    <t xml:space="preserve">CXC EXQUISITECES MODELO                           </t>
  </si>
  <si>
    <t xml:space="preserve">1135003             </t>
  </si>
  <si>
    <t xml:space="preserve">CXC AUTOMERCADO EXPRESS SAN ANT                   </t>
  </si>
  <si>
    <t xml:space="preserve">1135004             </t>
  </si>
  <si>
    <t xml:space="preserve">CXC AUTOMERCADO EXPRESS CARRIZAL                  </t>
  </si>
  <si>
    <t xml:space="preserve">1135005             </t>
  </si>
  <si>
    <t xml:space="preserve">CXC HIPER MODELO                                  </t>
  </si>
  <si>
    <t xml:space="preserve">1135006             </t>
  </si>
  <si>
    <t xml:space="preserve">CXC DIARIO AVANCE                                 </t>
  </si>
  <si>
    <t xml:space="preserve">1135007             </t>
  </si>
  <si>
    <t xml:space="preserve">CXC DIST EVORA                                    </t>
  </si>
  <si>
    <t xml:space="preserve">1135008             </t>
  </si>
  <si>
    <t xml:space="preserve">CXC DIARIO LA VERDAD                              </t>
  </si>
  <si>
    <t xml:space="preserve">1136                </t>
  </si>
  <si>
    <t xml:space="preserve">CUENTAS POR COBRAR POS                            </t>
  </si>
  <si>
    <t xml:space="preserve">1136001             </t>
  </si>
  <si>
    <t xml:space="preserve">CUENTAS POR COBRAR SODEXHO                        </t>
  </si>
  <si>
    <t xml:space="preserve">1137                </t>
  </si>
  <si>
    <t xml:space="preserve">OTRAS CUENTAS POR COBRAR                          </t>
  </si>
  <si>
    <t xml:space="preserve">1137001             </t>
  </si>
  <si>
    <t xml:space="preserve">TRANSF DEVUELTAS                                  </t>
  </si>
  <si>
    <t xml:space="preserve">1137002             </t>
  </si>
  <si>
    <t xml:space="preserve">TRANSF EN TRANSITO                                </t>
  </si>
  <si>
    <t xml:space="preserve">1138                </t>
  </si>
  <si>
    <t xml:space="preserve">CUENTAS INCOBRABLES                               </t>
  </si>
  <si>
    <t xml:space="preserve">1138001             </t>
  </si>
  <si>
    <t xml:space="preserve">114                 </t>
  </si>
  <si>
    <t xml:space="preserve">INVERSIONES TEMPORALES                            </t>
  </si>
  <si>
    <t xml:space="preserve">115                 </t>
  </si>
  <si>
    <t xml:space="preserve">INVENTARIOS                                       </t>
  </si>
  <si>
    <t xml:space="preserve">1151                </t>
  </si>
  <si>
    <t xml:space="preserve">INVENTARIO DE MERCANCIAS                          </t>
  </si>
  <si>
    <t xml:space="preserve">1151001             </t>
  </si>
  <si>
    <t xml:space="preserve">INVENTARIO DE MERCANCIA                           </t>
  </si>
  <si>
    <t>No</t>
  </si>
  <si>
    <t xml:space="preserve">116                 </t>
  </si>
  <si>
    <t xml:space="preserve">PREPAGADOS                                        </t>
  </si>
  <si>
    <t xml:space="preserve">1161                </t>
  </si>
  <si>
    <t xml:space="preserve">SEGUROS PAGADOD POR ANTICIPADO                    </t>
  </si>
  <si>
    <t xml:space="preserve">1161001             </t>
  </si>
  <si>
    <t xml:space="preserve">SEGUROS INCENDIO (TRI)                            </t>
  </si>
  <si>
    <t xml:space="preserve">1161002             </t>
  </si>
  <si>
    <t xml:space="preserve">SEGURO FIDELIDAD                                  </t>
  </si>
  <si>
    <t xml:space="preserve">1161003             </t>
  </si>
  <si>
    <t xml:space="preserve">SEGURO RESPONSABILIDAD CIVIL                      </t>
  </si>
  <si>
    <t xml:space="preserve">1161004             </t>
  </si>
  <si>
    <t xml:space="preserve">SEGURO TODO RIESGO INDUSTRIAL                     </t>
  </si>
  <si>
    <t xml:space="preserve">1161005             </t>
  </si>
  <si>
    <t xml:space="preserve">SEGURO VEHICULO                                   </t>
  </si>
  <si>
    <t xml:space="preserve">1162                </t>
  </si>
  <si>
    <t xml:space="preserve">ANTICIPO DE IMPUESTO                              </t>
  </si>
  <si>
    <t xml:space="preserve">1162001             </t>
  </si>
  <si>
    <t xml:space="preserve">1162002             </t>
  </si>
  <si>
    <t xml:space="preserve">ESTIMADA ISLR                                     </t>
  </si>
  <si>
    <t xml:space="preserve">1162003             </t>
  </si>
  <si>
    <t xml:space="preserve">ANTICIPO ISLR FORMA 99044                         </t>
  </si>
  <si>
    <t xml:space="preserve">1162004             </t>
  </si>
  <si>
    <t xml:space="preserve">1162006             </t>
  </si>
  <si>
    <t xml:space="preserve">ANTICIPO IVA FORMA 99057                          </t>
  </si>
  <si>
    <t xml:space="preserve">1162007             </t>
  </si>
  <si>
    <t xml:space="preserve">IMP.PAG.EXCESO PERIODO ANT                        </t>
  </si>
  <si>
    <t xml:space="preserve">117                 </t>
  </si>
  <si>
    <t xml:space="preserve">1171                </t>
  </si>
  <si>
    <t xml:space="preserve">INVERSIONES TEMPORALES BANCARI                    </t>
  </si>
  <si>
    <t xml:space="preserve">1171003             </t>
  </si>
  <si>
    <t xml:space="preserve">INVERSION TEMP. BANCO MERCANTI                    </t>
  </si>
  <si>
    <t xml:space="preserve">12                  </t>
  </si>
  <si>
    <t xml:space="preserve">PROPIEDAD PLANTA Y EQUIPO                         </t>
  </si>
  <si>
    <t xml:space="preserve">121                 </t>
  </si>
  <si>
    <t xml:space="preserve">1211                </t>
  </si>
  <si>
    <t xml:space="preserve">1211001             </t>
  </si>
  <si>
    <t xml:space="preserve">TERRENO                                           </t>
  </si>
  <si>
    <t xml:space="preserve">1211002             </t>
  </si>
  <si>
    <t xml:space="preserve">EDIFICIO                                          </t>
  </si>
  <si>
    <t xml:space="preserve">1211003             </t>
  </si>
  <si>
    <t xml:space="preserve">VEHICULO                                          </t>
  </si>
  <si>
    <t xml:space="preserve">1211004             </t>
  </si>
  <si>
    <t xml:space="preserve">MOBILIARIO                                        </t>
  </si>
  <si>
    <t xml:space="preserve">1211005             </t>
  </si>
  <si>
    <t xml:space="preserve">MAQUINARIAS                                       </t>
  </si>
  <si>
    <t xml:space="preserve">1211006             </t>
  </si>
  <si>
    <t xml:space="preserve">INSTALACIONES                                     </t>
  </si>
  <si>
    <t xml:space="preserve">1212                </t>
  </si>
  <si>
    <t xml:space="preserve">CONSTRUCCIONES E INSTALACIONES                    </t>
  </si>
  <si>
    <t xml:space="preserve">1212001             </t>
  </si>
  <si>
    <t xml:space="preserve">122                 </t>
  </si>
  <si>
    <t xml:space="preserve">DEPRECIACION ACUMULADA                            </t>
  </si>
  <si>
    <t xml:space="preserve">1221                </t>
  </si>
  <si>
    <t xml:space="preserve">1221002             </t>
  </si>
  <si>
    <t xml:space="preserve">DEPREC. ACUM. EDIFICIO                            </t>
  </si>
  <si>
    <t xml:space="preserve">1221003             </t>
  </si>
  <si>
    <t xml:space="preserve">DEPREC. ACUM. VEHICULO                            </t>
  </si>
  <si>
    <t xml:space="preserve">1221004             </t>
  </si>
  <si>
    <t xml:space="preserve">DEPREC. ACUM.MOBILIARIO                           </t>
  </si>
  <si>
    <t xml:space="preserve">1221005             </t>
  </si>
  <si>
    <t xml:space="preserve">DEPREC. ACUM. MAQUINARIAS                         </t>
  </si>
  <si>
    <t xml:space="preserve">1221006             </t>
  </si>
  <si>
    <t xml:space="preserve">DEP. ACUM. INSTALACIONES                          </t>
  </si>
  <si>
    <t xml:space="preserve">123                 </t>
  </si>
  <si>
    <t xml:space="preserve">ACTIVO INTANGIBLE                                 </t>
  </si>
  <si>
    <t xml:space="preserve">1231                </t>
  </si>
  <si>
    <t xml:space="preserve">PLUSVALIA                                         </t>
  </si>
  <si>
    <t xml:space="preserve">1231001             </t>
  </si>
  <si>
    <t xml:space="preserve">13                  </t>
  </si>
  <si>
    <t xml:space="preserve">CARGO DIFERIDO                                    </t>
  </si>
  <si>
    <t xml:space="preserve">131                 </t>
  </si>
  <si>
    <t xml:space="preserve">MEJORA A LA PROPIEDAD ARRENDADA                   </t>
  </si>
  <si>
    <t xml:space="preserve">1311                </t>
  </si>
  <si>
    <t xml:space="preserve">1311001             </t>
  </si>
  <si>
    <t xml:space="preserve">1312                </t>
  </si>
  <si>
    <t xml:space="preserve">AMORT. ACUMULADA MEJ. PROP. AR                    </t>
  </si>
  <si>
    <t xml:space="preserve">1312001             </t>
  </si>
  <si>
    <t xml:space="preserve">132                 </t>
  </si>
  <si>
    <t xml:space="preserve">SISTEMAS DE INFORMACION                           </t>
  </si>
  <si>
    <t xml:space="preserve">1321                </t>
  </si>
  <si>
    <t xml:space="preserve">1321001             </t>
  </si>
  <si>
    <t xml:space="preserve">1322                </t>
  </si>
  <si>
    <t xml:space="preserve">AMORT. ACUM. SISTEMAS                             </t>
  </si>
  <si>
    <t xml:space="preserve">1322001             </t>
  </si>
  <si>
    <t xml:space="preserve">133                 </t>
  </si>
  <si>
    <t xml:space="preserve">GASTOS DE ORGANIZACION                            </t>
  </si>
  <si>
    <t xml:space="preserve">1331                </t>
  </si>
  <si>
    <t xml:space="preserve">1331001             </t>
  </si>
  <si>
    <t xml:space="preserve">1331002             </t>
  </si>
  <si>
    <t xml:space="preserve">CONSTRUCCIONES EN PROCESOS                        </t>
  </si>
  <si>
    <t xml:space="preserve">1331003             </t>
  </si>
  <si>
    <t xml:space="preserve">1332                </t>
  </si>
  <si>
    <t xml:space="preserve">AMORT.ACUM.GASTOS ORGANIZACION                    </t>
  </si>
  <si>
    <t xml:space="preserve">1332001             </t>
  </si>
  <si>
    <t xml:space="preserve">14                  </t>
  </si>
  <si>
    <t xml:space="preserve">OTROS ACTIVOS                                     </t>
  </si>
  <si>
    <t xml:space="preserve">141                 </t>
  </si>
  <si>
    <t xml:space="preserve">CUENTAS POR COBRAR SOCIO                          </t>
  </si>
  <si>
    <t xml:space="preserve">1411                </t>
  </si>
  <si>
    <t xml:space="preserve">1411001             </t>
  </si>
  <si>
    <t xml:space="preserve">CUENTA POR COBRAR SOCIO A                         </t>
  </si>
  <si>
    <t xml:space="preserve">1411002             </t>
  </si>
  <si>
    <t xml:space="preserve">CUENTA POR COBRAR SOCIO B                         </t>
  </si>
  <si>
    <t xml:space="preserve">142                 </t>
  </si>
  <si>
    <t xml:space="preserve">DEPOSITOS DADOS EN GARANTIA                       </t>
  </si>
  <si>
    <t xml:space="preserve">1421                </t>
  </si>
  <si>
    <t xml:space="preserve">1421001             </t>
  </si>
  <si>
    <t xml:space="preserve">2                   </t>
  </si>
  <si>
    <t xml:space="preserve">PASIVO                                            </t>
  </si>
  <si>
    <t xml:space="preserve">21                  </t>
  </si>
  <si>
    <t xml:space="preserve">PASIVO CIRCULANTE                                 </t>
  </si>
  <si>
    <t xml:space="preserve">211                 </t>
  </si>
  <si>
    <t xml:space="preserve">SOBREGIRO BANCARIO                                </t>
  </si>
  <si>
    <t xml:space="preserve">2111                </t>
  </si>
  <si>
    <t xml:space="preserve">SOBREGIRO BANACARIO                               </t>
  </si>
  <si>
    <t xml:space="preserve">2111001             </t>
  </si>
  <si>
    <t xml:space="preserve">SOBREGIRO BANCO A                                 </t>
  </si>
  <si>
    <t xml:space="preserve">2111002             </t>
  </si>
  <si>
    <t xml:space="preserve">SOBREGIRO BANCO B                                 </t>
  </si>
  <si>
    <t xml:space="preserve">212                 </t>
  </si>
  <si>
    <t xml:space="preserve">EFECTOS POR PAGAR                                 </t>
  </si>
  <si>
    <t xml:space="preserve">2121                </t>
  </si>
  <si>
    <t xml:space="preserve">2121001             </t>
  </si>
  <si>
    <t xml:space="preserve">213                 </t>
  </si>
  <si>
    <t xml:space="preserve">CUENTAS POR PAGAR                                 </t>
  </si>
  <si>
    <t xml:space="preserve">2131                </t>
  </si>
  <si>
    <t xml:space="preserve">2131001             </t>
  </si>
  <si>
    <t xml:space="preserve">CUENTAS POR PAGAR PROVEEDORES                     </t>
  </si>
  <si>
    <t xml:space="preserve">2132                </t>
  </si>
  <si>
    <t xml:space="preserve">CUENTAS POR PAGAR SERVICIOS                       </t>
  </si>
  <si>
    <t xml:space="preserve">2132001             </t>
  </si>
  <si>
    <t xml:space="preserve">2133                </t>
  </si>
  <si>
    <t xml:space="preserve">CUENTAS POR PAGAR CIAS AFILIAD                    </t>
  </si>
  <si>
    <t xml:space="preserve">2133001             </t>
  </si>
  <si>
    <t xml:space="preserve">CXP AUTOMERCADO EXPRESS SAN ANTONIO               </t>
  </si>
  <si>
    <t xml:space="preserve">2133002             </t>
  </si>
  <si>
    <t xml:space="preserve">CXP AUTOMERCADO EXPRESS 2707 CM                   </t>
  </si>
  <si>
    <t xml:space="preserve">2133003             </t>
  </si>
  <si>
    <t xml:space="preserve">CXP EXQUISITECES MODELO                           </t>
  </si>
  <si>
    <t xml:space="preserve">2133004             </t>
  </si>
  <si>
    <t xml:space="preserve">CXP HIPER MODELO                                  </t>
  </si>
  <si>
    <t xml:space="preserve">2133005             </t>
  </si>
  <si>
    <t xml:space="preserve">CXP FARMA STOP                                    </t>
  </si>
  <si>
    <t xml:space="preserve">2133006             </t>
  </si>
  <si>
    <t xml:space="preserve">CXP EXPRESS CARRIZAL                              </t>
  </si>
  <si>
    <t xml:space="preserve">2133007             </t>
  </si>
  <si>
    <t xml:space="preserve">CXP DIST EVORA                                    </t>
  </si>
  <si>
    <t xml:space="preserve">2137                </t>
  </si>
  <si>
    <t xml:space="preserve">CONTRIBUCIONES POR PAGAR                          </t>
  </si>
  <si>
    <t xml:space="preserve">214                 </t>
  </si>
  <si>
    <t xml:space="preserve">IMPUESTO POR PAGAR                                </t>
  </si>
  <si>
    <t xml:space="preserve">2141                </t>
  </si>
  <si>
    <t xml:space="preserve">DEBITO FISCAL                                     </t>
  </si>
  <si>
    <t xml:space="preserve">2141001             </t>
  </si>
  <si>
    <t xml:space="preserve">2141002             </t>
  </si>
  <si>
    <t xml:space="preserve">RETENCIONES DE IVA                                </t>
  </si>
  <si>
    <t xml:space="preserve">2142                </t>
  </si>
  <si>
    <t xml:space="preserve">ISLR                                              </t>
  </si>
  <si>
    <t xml:space="preserve">2142001             </t>
  </si>
  <si>
    <t xml:space="preserve">RETENCIONES ISLR                                  </t>
  </si>
  <si>
    <t xml:space="preserve">2142002             </t>
  </si>
  <si>
    <t xml:space="preserve">ISLR POR PAGAR                                    </t>
  </si>
  <si>
    <t xml:space="preserve">2142003             </t>
  </si>
  <si>
    <t xml:space="preserve">IGTF POR PAGAR                                    </t>
  </si>
  <si>
    <t xml:space="preserve">2143                </t>
  </si>
  <si>
    <t xml:space="preserve">IMPUESTO A LOS ACTIVOS EMPRESA                    </t>
  </si>
  <si>
    <t xml:space="preserve">2143001             </t>
  </si>
  <si>
    <t xml:space="preserve">I.A.E.                                            </t>
  </si>
  <si>
    <t xml:space="preserve">2143002             </t>
  </si>
  <si>
    <t xml:space="preserve">I.A.E. POR PAGAR                                  </t>
  </si>
  <si>
    <t xml:space="preserve">215                 </t>
  </si>
  <si>
    <t xml:space="preserve">RETENCIONES SOCIALES                              </t>
  </si>
  <si>
    <t xml:space="preserve">2151                </t>
  </si>
  <si>
    <t xml:space="preserve">2151001             </t>
  </si>
  <si>
    <t xml:space="preserve">RET. S.S.O.                                       </t>
  </si>
  <si>
    <t xml:space="preserve">2151002             </t>
  </si>
  <si>
    <t xml:space="preserve">RET. PARO FORZOSO                                 </t>
  </si>
  <si>
    <t xml:space="preserve">2151003             </t>
  </si>
  <si>
    <t xml:space="preserve">RET. L.P.H.                                       </t>
  </si>
  <si>
    <t xml:space="preserve">2151004             </t>
  </si>
  <si>
    <t xml:space="preserve">RET. INCE.                                        </t>
  </si>
  <si>
    <t xml:space="preserve">2151005             </t>
  </si>
  <si>
    <t xml:space="preserve">SERMEDICA                                         </t>
  </si>
  <si>
    <t xml:space="preserve">22                  </t>
  </si>
  <si>
    <t xml:space="preserve">PASIVO A LARGO PLAZO                              </t>
  </si>
  <si>
    <t xml:space="preserve">221                 </t>
  </si>
  <si>
    <t xml:space="preserve">2211                </t>
  </si>
  <si>
    <t xml:space="preserve">PAGARE BANCARIOS                                  </t>
  </si>
  <si>
    <t xml:space="preserve">2211001             </t>
  </si>
  <si>
    <t xml:space="preserve">PAGARE BANCO A                                    </t>
  </si>
  <si>
    <t xml:space="preserve">2211002             </t>
  </si>
  <si>
    <t xml:space="preserve">PAGARE BANCO B                                    </t>
  </si>
  <si>
    <t xml:space="preserve">2211003             </t>
  </si>
  <si>
    <t xml:space="preserve">PAGARE BANCO C                                    </t>
  </si>
  <si>
    <t xml:space="preserve">2212                </t>
  </si>
  <si>
    <t xml:space="preserve">PRESTAMO DE TERCEROS                              </t>
  </si>
  <si>
    <t xml:space="preserve">2212001             </t>
  </si>
  <si>
    <t xml:space="preserve">23                  </t>
  </si>
  <si>
    <t xml:space="preserve">OTROS PASIVOS                                     </t>
  </si>
  <si>
    <t xml:space="preserve">231                 </t>
  </si>
  <si>
    <t xml:space="preserve">PROVISIONES                                       </t>
  </si>
  <si>
    <t xml:space="preserve">2311                </t>
  </si>
  <si>
    <t xml:space="preserve">PROV. PREST. SOCIALES                             </t>
  </si>
  <si>
    <t xml:space="preserve">2311001             </t>
  </si>
  <si>
    <t xml:space="preserve">2311002             </t>
  </si>
  <si>
    <t xml:space="preserve">PROV. INT/S PREST SOCIALES                        </t>
  </si>
  <si>
    <t xml:space="preserve">2311003             </t>
  </si>
  <si>
    <t xml:space="preserve">PROV. ANTIGUEDAD ART 142                          </t>
  </si>
  <si>
    <t xml:space="preserve">2312                </t>
  </si>
  <si>
    <t xml:space="preserve">PROV. VACACIONES                                  </t>
  </si>
  <si>
    <t xml:space="preserve">2312001             </t>
  </si>
  <si>
    <t xml:space="preserve">2313                </t>
  </si>
  <si>
    <t xml:space="preserve">PROV. UTILIDADES                                  </t>
  </si>
  <si>
    <t xml:space="preserve">2313001             </t>
  </si>
  <si>
    <t xml:space="preserve">232                 </t>
  </si>
  <si>
    <t xml:space="preserve">APARTADOS                                         </t>
  </si>
  <si>
    <t xml:space="preserve">2321                </t>
  </si>
  <si>
    <t xml:space="preserve">APARTADO SOCIALES                                 </t>
  </si>
  <si>
    <t xml:space="preserve">2321001             </t>
  </si>
  <si>
    <t xml:space="preserve">APARTADO S.S.O.                                   </t>
  </si>
  <si>
    <t xml:space="preserve">2321002             </t>
  </si>
  <si>
    <t xml:space="preserve">APARTADO PARO FORZOSO                             </t>
  </si>
  <si>
    <t xml:space="preserve">2321003             </t>
  </si>
  <si>
    <t xml:space="preserve">APARTADO L.P.H.                                   </t>
  </si>
  <si>
    <t xml:space="preserve">2321004             </t>
  </si>
  <si>
    <t xml:space="preserve">APARTADO INCE                                     </t>
  </si>
  <si>
    <t xml:space="preserve">233                 </t>
  </si>
  <si>
    <t xml:space="preserve">CUENTAS POR PAGAR SOCIO                           </t>
  </si>
  <si>
    <t xml:space="preserve">2331                </t>
  </si>
  <si>
    <t xml:space="preserve">2331001             </t>
  </si>
  <si>
    <t xml:space="preserve">CUENTAS POR PAGAR SOCIO A                         </t>
  </si>
  <si>
    <t xml:space="preserve">2331002             </t>
  </si>
  <si>
    <t xml:space="preserve">CUENTAS POR PAGAR SOCIO B                         </t>
  </si>
  <si>
    <t xml:space="preserve">234                 </t>
  </si>
  <si>
    <t xml:space="preserve">GASTOS ACUM. POR PAGAR                            </t>
  </si>
  <si>
    <t xml:space="preserve">2341                </t>
  </si>
  <si>
    <t xml:space="preserve">SUELDOS ACUMULADOS POR PAGAR                      </t>
  </si>
  <si>
    <t xml:space="preserve">2341001             </t>
  </si>
  <si>
    <t xml:space="preserve">2341002             </t>
  </si>
  <si>
    <t xml:space="preserve">GASTOS ACUMULADOS POR PAGAR                       </t>
  </si>
  <si>
    <t xml:space="preserve">24                  </t>
  </si>
  <si>
    <t xml:space="preserve">CREDITO DIFERIDO                                  </t>
  </si>
  <si>
    <t xml:space="preserve">241                 </t>
  </si>
  <si>
    <t xml:space="preserve">ALQUILERES COB. POR ANTICIPADO                    </t>
  </si>
  <si>
    <t xml:space="preserve">2411                </t>
  </si>
  <si>
    <t xml:space="preserve">2411001             </t>
  </si>
  <si>
    <t xml:space="preserve">242                 </t>
  </si>
  <si>
    <t xml:space="preserve">INGRESOS COBRADOS POR ANT.                        </t>
  </si>
  <si>
    <t xml:space="preserve">2421                </t>
  </si>
  <si>
    <t xml:space="preserve">2421001             </t>
  </si>
  <si>
    <t xml:space="preserve">3                   </t>
  </si>
  <si>
    <t xml:space="preserve">PATRIMONIO                                        </t>
  </si>
  <si>
    <t xml:space="preserve">31                  </t>
  </si>
  <si>
    <t xml:space="preserve">CAPITAL SOCIAL                                    </t>
  </si>
  <si>
    <t xml:space="preserve">311                 </t>
  </si>
  <si>
    <t xml:space="preserve">CAPITAL SUSCRITO                                  </t>
  </si>
  <si>
    <t xml:space="preserve">3111                </t>
  </si>
  <si>
    <t xml:space="preserve">3111001             </t>
  </si>
  <si>
    <t xml:space="preserve">312                 </t>
  </si>
  <si>
    <t xml:space="preserve">CAPITAL PAGADO                                    </t>
  </si>
  <si>
    <t xml:space="preserve">3121                </t>
  </si>
  <si>
    <t xml:space="preserve">3121001             </t>
  </si>
  <si>
    <t xml:space="preserve">313                 </t>
  </si>
  <si>
    <t xml:space="preserve">CAPITAL NO SUSCRITO                               </t>
  </si>
  <si>
    <t xml:space="preserve">3131                </t>
  </si>
  <si>
    <t xml:space="preserve">32                  </t>
  </si>
  <si>
    <t xml:space="preserve">RESERVA DE CAPITAL                                </t>
  </si>
  <si>
    <t xml:space="preserve">321                 </t>
  </si>
  <si>
    <t xml:space="preserve">RESERVA LEGAL                                     </t>
  </si>
  <si>
    <t xml:space="preserve">3211                </t>
  </si>
  <si>
    <t xml:space="preserve">3211001             </t>
  </si>
  <si>
    <t xml:space="preserve">33                  </t>
  </si>
  <si>
    <t xml:space="preserve">UTILIDADES NO DISTRIBUIDAS                        </t>
  </si>
  <si>
    <t xml:space="preserve">331                 </t>
  </si>
  <si>
    <t xml:space="preserve">3311                </t>
  </si>
  <si>
    <t xml:space="preserve">UTILIDAD DEL EJERCICIO                            </t>
  </si>
  <si>
    <t xml:space="preserve">3311001             </t>
  </si>
  <si>
    <t xml:space="preserve">3311002             </t>
  </si>
  <si>
    <t xml:space="preserve">3312                </t>
  </si>
  <si>
    <t xml:space="preserve">PERDIDA DEL EJERCICIO                             </t>
  </si>
  <si>
    <t xml:space="preserve">3312001             </t>
  </si>
  <si>
    <t xml:space="preserve">34                  </t>
  </si>
  <si>
    <t xml:space="preserve">AJUSTE POR INFALCION FISCAL                       </t>
  </si>
  <si>
    <t xml:space="preserve">341                 </t>
  </si>
  <si>
    <t xml:space="preserve">3411                </t>
  </si>
  <si>
    <t xml:space="preserve">REAJUSTE POR INFLACION                            </t>
  </si>
  <si>
    <t xml:space="preserve">3411001             </t>
  </si>
  <si>
    <t xml:space="preserve">3412                </t>
  </si>
  <si>
    <t xml:space="preserve">EXCLUSIONES FISACLES HISTORICAS DEL PATRIMONIO    </t>
  </si>
  <si>
    <t xml:space="preserve">3412001             </t>
  </si>
  <si>
    <t xml:space="preserve">3413                </t>
  </si>
  <si>
    <t xml:space="preserve">ACTUALIZACION DEL PATRIMONIO                      </t>
  </si>
  <si>
    <t xml:space="preserve">3413001             </t>
  </si>
  <si>
    <t xml:space="preserve">4                   </t>
  </si>
  <si>
    <t xml:space="preserve">INGRESOS                                          </t>
  </si>
  <si>
    <t xml:space="preserve">41                  </t>
  </si>
  <si>
    <t xml:space="preserve">VENTAS                                            </t>
  </si>
  <si>
    <t xml:space="preserve">411                 </t>
  </si>
  <si>
    <t xml:space="preserve">VENTAS GRAVABLES                                  </t>
  </si>
  <si>
    <t xml:space="preserve">4111                </t>
  </si>
  <si>
    <t xml:space="preserve">4111001             </t>
  </si>
  <si>
    <t xml:space="preserve">703 </t>
  </si>
  <si>
    <t xml:space="preserve">412                 </t>
  </si>
  <si>
    <t xml:space="preserve">VENTAS EXENTAS                                    </t>
  </si>
  <si>
    <t xml:space="preserve">4121                </t>
  </si>
  <si>
    <t xml:space="preserve">VENTAS DE SERVICIO                                </t>
  </si>
  <si>
    <t xml:space="preserve">4121001             </t>
  </si>
  <si>
    <t xml:space="preserve">42                  </t>
  </si>
  <si>
    <t xml:space="preserve">DEV. Y REBAJAS EN VENTAS                          </t>
  </si>
  <si>
    <t xml:space="preserve">421                 </t>
  </si>
  <si>
    <t xml:space="preserve">DEV. EN VENTAS                                    </t>
  </si>
  <si>
    <t xml:space="preserve">4211                </t>
  </si>
  <si>
    <t xml:space="preserve">4211001             </t>
  </si>
  <si>
    <t xml:space="preserve">710 </t>
  </si>
  <si>
    <t xml:space="preserve">422                 </t>
  </si>
  <si>
    <t xml:space="preserve">DESCUENTO EN VENTA                                </t>
  </si>
  <si>
    <t xml:space="preserve">4221                </t>
  </si>
  <si>
    <t xml:space="preserve">4221001             </t>
  </si>
  <si>
    <t xml:space="preserve">43                  </t>
  </si>
  <si>
    <t xml:space="preserve">OTROS INGRESOS                                    </t>
  </si>
  <si>
    <t xml:space="preserve">431                 </t>
  </si>
  <si>
    <t xml:space="preserve">SOBRANTES DE CAJA                                 </t>
  </si>
  <si>
    <t xml:space="preserve">4311                </t>
  </si>
  <si>
    <t xml:space="preserve">4311001             </t>
  </si>
  <si>
    <t xml:space="preserve">709 </t>
  </si>
  <si>
    <t xml:space="preserve">4311002             </t>
  </si>
  <si>
    <t xml:space="preserve">REINTEGRO DE CAJA                                 </t>
  </si>
  <si>
    <t xml:space="preserve">4311004             </t>
  </si>
  <si>
    <t xml:space="preserve">COMISION P/CH DEV.                                </t>
  </si>
  <si>
    <t xml:space="preserve">432                 </t>
  </si>
  <si>
    <t xml:space="preserve">INGRESOS POR INTERESES                            </t>
  </si>
  <si>
    <t xml:space="preserve">4321                </t>
  </si>
  <si>
    <t xml:space="preserve">4321001             </t>
  </si>
  <si>
    <t xml:space="preserve">4321002             </t>
  </si>
  <si>
    <t xml:space="preserve">INGRESOS POR SERVICIOS                            </t>
  </si>
  <si>
    <t xml:space="preserve">433                 </t>
  </si>
  <si>
    <t xml:space="preserve">INGRESOS POR ALQUILER                             </t>
  </si>
  <si>
    <t xml:space="preserve">4331                </t>
  </si>
  <si>
    <t xml:space="preserve">4331001             </t>
  </si>
  <si>
    <t xml:space="preserve">4333                </t>
  </si>
  <si>
    <t xml:space="preserve">4333001             </t>
  </si>
  <si>
    <t xml:space="preserve">4333002             </t>
  </si>
  <si>
    <t xml:space="preserve">GANANCIA EN PUNTO DE VENTA                        </t>
  </si>
  <si>
    <t xml:space="preserve">4333003             </t>
  </si>
  <si>
    <t xml:space="preserve">AJUSTE POR RECONVERSION                           </t>
  </si>
  <si>
    <t xml:space="preserve">5                   </t>
  </si>
  <si>
    <t xml:space="preserve">COSTOS                                            </t>
  </si>
  <si>
    <t xml:space="preserve">51                  </t>
  </si>
  <si>
    <t xml:space="preserve">COSTO DE VENTA                                    </t>
  </si>
  <si>
    <t xml:space="preserve">511                 </t>
  </si>
  <si>
    <t xml:space="preserve">COMPRAS                                           </t>
  </si>
  <si>
    <t xml:space="preserve">5111                </t>
  </si>
  <si>
    <t xml:space="preserve">5111001             </t>
  </si>
  <si>
    <t xml:space="preserve">713 </t>
  </si>
  <si>
    <t xml:space="preserve">512                 </t>
  </si>
  <si>
    <t xml:space="preserve">DEV. REB. Y BONIF. EN COMPRA                      </t>
  </si>
  <si>
    <t xml:space="preserve">5121                </t>
  </si>
  <si>
    <t xml:space="preserve">DEV. EN COMPRA                                    </t>
  </si>
  <si>
    <t xml:space="preserve">5121001             </t>
  </si>
  <si>
    <t xml:space="preserve">5122                </t>
  </si>
  <si>
    <t xml:space="preserve">DESC.EN COMPRA                                    </t>
  </si>
  <si>
    <t xml:space="preserve">5122001             </t>
  </si>
  <si>
    <t xml:space="preserve">5123                </t>
  </si>
  <si>
    <t xml:space="preserve">BONIF. EN COMPRA                                  </t>
  </si>
  <si>
    <t xml:space="preserve">5123001             </t>
  </si>
  <si>
    <t xml:space="preserve">513                 </t>
  </si>
  <si>
    <t xml:space="preserve">VARIACION DE INVENTARIO                           </t>
  </si>
  <si>
    <t xml:space="preserve">5131                </t>
  </si>
  <si>
    <t xml:space="preserve">INVENTARIO INICIAL                                </t>
  </si>
  <si>
    <t xml:space="preserve">5131001             </t>
  </si>
  <si>
    <t xml:space="preserve">712 </t>
  </si>
  <si>
    <t xml:space="preserve">5132                </t>
  </si>
  <si>
    <t xml:space="preserve">INVENTARIO FINAL                                  </t>
  </si>
  <si>
    <t xml:space="preserve">5132001             </t>
  </si>
  <si>
    <t xml:space="preserve">717 </t>
  </si>
  <si>
    <t xml:space="preserve">6                   </t>
  </si>
  <si>
    <t xml:space="preserve">GASTOS                                            </t>
  </si>
  <si>
    <t xml:space="preserve">61                  </t>
  </si>
  <si>
    <t xml:space="preserve">GASTOS DE OPERACION                               </t>
  </si>
  <si>
    <t xml:space="preserve">611                 </t>
  </si>
  <si>
    <t xml:space="preserve">GASTOS DE PERSONAL                                </t>
  </si>
  <si>
    <t xml:space="preserve">6111                </t>
  </si>
  <si>
    <t xml:space="preserve">SUELDOS Y SALARIOS                                </t>
  </si>
  <si>
    <t xml:space="preserve">6111001             </t>
  </si>
  <si>
    <t xml:space="preserve">735 </t>
  </si>
  <si>
    <t xml:space="preserve">6111002             </t>
  </si>
  <si>
    <t xml:space="preserve">DIA DE DESCANSO                                   </t>
  </si>
  <si>
    <t xml:space="preserve">6111003             </t>
  </si>
  <si>
    <t xml:space="preserve">DIA FERIADO                                       </t>
  </si>
  <si>
    <t xml:space="preserve">6111004             </t>
  </si>
  <si>
    <t xml:space="preserve">HORAS EXTRAS                                      </t>
  </si>
  <si>
    <t xml:space="preserve">6111005             </t>
  </si>
  <si>
    <t xml:space="preserve">BONO ESPECIAL                                     </t>
  </si>
  <si>
    <t xml:space="preserve">6111007             </t>
  </si>
  <si>
    <t xml:space="preserve">6111008             </t>
  </si>
  <si>
    <t xml:space="preserve">BONO DE TRANSPORTE                                </t>
  </si>
  <si>
    <t xml:space="preserve">6112                </t>
  </si>
  <si>
    <t xml:space="preserve">VACACIONES                                        </t>
  </si>
  <si>
    <t xml:space="preserve">6112001             </t>
  </si>
  <si>
    <t xml:space="preserve">BONO VACACIONAL                                   </t>
  </si>
  <si>
    <t xml:space="preserve">6113                </t>
  </si>
  <si>
    <t xml:space="preserve">BENEFICIOS SOCIALES                               </t>
  </si>
  <si>
    <t xml:space="preserve">6113001             </t>
  </si>
  <si>
    <t xml:space="preserve">PRESTACIONES SOCIALES                             </t>
  </si>
  <si>
    <t xml:space="preserve">6113002             </t>
  </si>
  <si>
    <t xml:space="preserve">INTERESES PREST. SOCIALES                         </t>
  </si>
  <si>
    <t xml:space="preserve">6113003             </t>
  </si>
  <si>
    <t xml:space="preserve">UTILIDADES                                        </t>
  </si>
  <si>
    <t xml:space="preserve">612                 </t>
  </si>
  <si>
    <t xml:space="preserve">GASTOS GENERALES                                  </t>
  </si>
  <si>
    <t xml:space="preserve">6121                </t>
  </si>
  <si>
    <t xml:space="preserve">6121001             </t>
  </si>
  <si>
    <t xml:space="preserve">ARRENDAMIENTO                                     </t>
  </si>
  <si>
    <t xml:space="preserve">739 </t>
  </si>
  <si>
    <t xml:space="preserve">6121002             </t>
  </si>
  <si>
    <t xml:space="preserve">ENERGIA ELECTRICA                                 </t>
  </si>
  <si>
    <t xml:space="preserve">6121003             </t>
  </si>
  <si>
    <t xml:space="preserve">HIDROCAPITAL                                      </t>
  </si>
  <si>
    <t xml:space="preserve">6121004             </t>
  </si>
  <si>
    <t xml:space="preserve">C.A.N.T.V.                                        </t>
  </si>
  <si>
    <t xml:space="preserve">6121005             </t>
  </si>
  <si>
    <t xml:space="preserve">SUMINISTROS                                       </t>
  </si>
  <si>
    <t xml:space="preserve">6121006             </t>
  </si>
  <si>
    <t xml:space="preserve">GAS                                               </t>
  </si>
  <si>
    <t xml:space="preserve">6121007             </t>
  </si>
  <si>
    <t xml:space="preserve">GASTOS DE OFICINA                                 </t>
  </si>
  <si>
    <t xml:space="preserve">6121008             </t>
  </si>
  <si>
    <t xml:space="preserve">UNIFORMES                                         </t>
  </si>
  <si>
    <t xml:space="preserve">6121009             </t>
  </si>
  <si>
    <t xml:space="preserve">GASTOS MEDICOS                                    </t>
  </si>
  <si>
    <t xml:space="preserve">6121010             </t>
  </si>
  <si>
    <t xml:space="preserve">GASTOS LEGALES                                    </t>
  </si>
  <si>
    <t xml:space="preserve">6121011             </t>
  </si>
  <si>
    <t xml:space="preserve">TRANSPORTE DE VALORES                             </t>
  </si>
  <si>
    <t xml:space="preserve">742 </t>
  </si>
  <si>
    <t xml:space="preserve">6121012             </t>
  </si>
  <si>
    <t xml:space="preserve">GASTOS DE TRANSPORTE                              </t>
  </si>
  <si>
    <t xml:space="preserve">6121013             </t>
  </si>
  <si>
    <t xml:space="preserve">GASTOS DE LIMPIEZA                                </t>
  </si>
  <si>
    <t xml:space="preserve">6121014             </t>
  </si>
  <si>
    <t xml:space="preserve">SERVICIOS CONTRATADOS                             </t>
  </si>
  <si>
    <t xml:space="preserve">6121015             </t>
  </si>
  <si>
    <t xml:space="preserve">MANTENIMIENTO Y REPARACIONES LOCAL                </t>
  </si>
  <si>
    <t xml:space="preserve">6121016             </t>
  </si>
  <si>
    <t xml:space="preserve">MANT Y REP MOBILIARIOS Y EQUIP                    </t>
  </si>
  <si>
    <t xml:space="preserve">6121017             </t>
  </si>
  <si>
    <t xml:space="preserve">MANT Y REP MAQUINARIAS                            </t>
  </si>
  <si>
    <t xml:space="preserve">6121018             </t>
  </si>
  <si>
    <t xml:space="preserve">MANT Y REP VEHICULO                               </t>
  </si>
  <si>
    <t xml:space="preserve">6121019             </t>
  </si>
  <si>
    <t xml:space="preserve">GASTOS VARIOS                                     </t>
  </si>
  <si>
    <t xml:space="preserve">6121020             </t>
  </si>
  <si>
    <t xml:space="preserve">PRORRATEO IVA                                     </t>
  </si>
  <si>
    <t xml:space="preserve">6121021             </t>
  </si>
  <si>
    <t xml:space="preserve">INTERNET                                          </t>
  </si>
  <si>
    <t xml:space="preserve">6121022             </t>
  </si>
  <si>
    <t xml:space="preserve">SEGURIDAD INDUSTRIAL                              </t>
  </si>
  <si>
    <t xml:space="preserve">6122                </t>
  </si>
  <si>
    <t xml:space="preserve">GASTOS DE SEGURO                                  </t>
  </si>
  <si>
    <t xml:space="preserve">6122001             </t>
  </si>
  <si>
    <t xml:space="preserve">613                 </t>
  </si>
  <si>
    <t xml:space="preserve">APORTES                                           </t>
  </si>
  <si>
    <t xml:space="preserve">6131                </t>
  </si>
  <si>
    <t xml:space="preserve">APORTES PATRONALES                                </t>
  </si>
  <si>
    <t xml:space="preserve">6131001             </t>
  </si>
  <si>
    <t xml:space="preserve">APORTES S.S.O.                                    </t>
  </si>
  <si>
    <t xml:space="preserve">737 </t>
  </si>
  <si>
    <t xml:space="preserve">6131002             </t>
  </si>
  <si>
    <t xml:space="preserve">APORTES PARO FORZOSO                              </t>
  </si>
  <si>
    <t xml:space="preserve">6131003             </t>
  </si>
  <si>
    <t xml:space="preserve">APORTES LEY DE POLITICA                           </t>
  </si>
  <si>
    <t xml:space="preserve">6131004             </t>
  </si>
  <si>
    <t xml:space="preserve">APORTE I.N.C.E.                                   </t>
  </si>
  <si>
    <t xml:space="preserve">614                 </t>
  </si>
  <si>
    <t xml:space="preserve">GASTOS DE DEPREC. Y AMORT.                        </t>
  </si>
  <si>
    <t xml:space="preserve">6141                </t>
  </si>
  <si>
    <t xml:space="preserve">GASTOS DE DEPREC.                                 </t>
  </si>
  <si>
    <t xml:space="preserve">6141002             </t>
  </si>
  <si>
    <t xml:space="preserve">DEPREC. EDIFICIO                                  </t>
  </si>
  <si>
    <t xml:space="preserve">741 </t>
  </si>
  <si>
    <t xml:space="preserve">6141003             </t>
  </si>
  <si>
    <t xml:space="preserve">DEPREC. VEHICULO                                  </t>
  </si>
  <si>
    <t xml:space="preserve">6141004             </t>
  </si>
  <si>
    <t xml:space="preserve">DEPREC. MOBILIARIO                                </t>
  </si>
  <si>
    <t xml:space="preserve">6141005             </t>
  </si>
  <si>
    <t xml:space="preserve">DEPREC. MAQUINARIAS                               </t>
  </si>
  <si>
    <t xml:space="preserve">6141006             </t>
  </si>
  <si>
    <t xml:space="preserve">DEPREC. INSTALACIONES                             </t>
  </si>
  <si>
    <t xml:space="preserve">6142                </t>
  </si>
  <si>
    <t xml:space="preserve">AMORTIZACIONES                                    </t>
  </si>
  <si>
    <t xml:space="preserve">6142001             </t>
  </si>
  <si>
    <t xml:space="preserve">AMORT. MEJORA A LA PROP. ARREN                    </t>
  </si>
  <si>
    <t xml:space="preserve">6142002             </t>
  </si>
  <si>
    <t xml:space="preserve">AMORTIZACION SISTEMAS                             </t>
  </si>
  <si>
    <t xml:space="preserve">6142003             </t>
  </si>
  <si>
    <t xml:space="preserve">AMORTIZ.GASTOS ORGANIZACION                       </t>
  </si>
  <si>
    <t xml:space="preserve">62                  </t>
  </si>
  <si>
    <t xml:space="preserve">GASTOS DE ADMINISTARCION                          </t>
  </si>
  <si>
    <t xml:space="preserve">621                 </t>
  </si>
  <si>
    <t xml:space="preserve">6211                </t>
  </si>
  <si>
    <t xml:space="preserve">SUELDO EMPLEADOS                                  </t>
  </si>
  <si>
    <t xml:space="preserve">6211001             </t>
  </si>
  <si>
    <t xml:space="preserve">740 </t>
  </si>
  <si>
    <t xml:space="preserve">6211002             </t>
  </si>
  <si>
    <t xml:space="preserve">6211003             </t>
  </si>
  <si>
    <t xml:space="preserve">DIA DE FERIADO                                    </t>
  </si>
  <si>
    <t xml:space="preserve">6211004             </t>
  </si>
  <si>
    <t xml:space="preserve">6211005             </t>
  </si>
  <si>
    <t xml:space="preserve">BONO VOLUNTARIO                                   </t>
  </si>
  <si>
    <t xml:space="preserve">6211006             </t>
  </si>
  <si>
    <t xml:space="preserve">BONO PROVISION COMIDA Y ALIMEN                    </t>
  </si>
  <si>
    <t xml:space="preserve">6211007             </t>
  </si>
  <si>
    <t xml:space="preserve">RECREADORES                                       </t>
  </si>
  <si>
    <t xml:space="preserve">6211008             </t>
  </si>
  <si>
    <t xml:space="preserve">BECAS                                             </t>
  </si>
  <si>
    <t xml:space="preserve">6211009             </t>
  </si>
  <si>
    <t xml:space="preserve">POTE                                              </t>
  </si>
  <si>
    <t xml:space="preserve">6211010             </t>
  </si>
  <si>
    <t xml:space="preserve">ACT EXTRA CURRICULARES                            </t>
  </si>
  <si>
    <t xml:space="preserve">6211011             </t>
  </si>
  <si>
    <t xml:space="preserve">PREST. EMPLEADOS                                  </t>
  </si>
  <si>
    <t xml:space="preserve">6211012             </t>
  </si>
  <si>
    <t xml:space="preserve">BONIFICACION                                      </t>
  </si>
  <si>
    <t xml:space="preserve">6211013             </t>
  </si>
  <si>
    <t xml:space="preserve">PARAMEDICOS                                       </t>
  </si>
  <si>
    <t xml:space="preserve">6211014             </t>
  </si>
  <si>
    <t xml:space="preserve">SUC. MARGARITA                                    </t>
  </si>
  <si>
    <t xml:space="preserve">6211015             </t>
  </si>
  <si>
    <t xml:space="preserve">FONDO TURISMO                                     </t>
  </si>
  <si>
    <t xml:space="preserve">6211016             </t>
  </si>
  <si>
    <t xml:space="preserve">OCEI                                              </t>
  </si>
  <si>
    <t xml:space="preserve">6211017             </t>
  </si>
  <si>
    <t xml:space="preserve">SUELDOS DIRECTORES                                </t>
  </si>
  <si>
    <t xml:space="preserve">6212                </t>
  </si>
  <si>
    <t xml:space="preserve">6212001             </t>
  </si>
  <si>
    <t xml:space="preserve">6212002             </t>
  </si>
  <si>
    <t xml:space="preserve">6213                </t>
  </si>
  <si>
    <t xml:space="preserve">6213001             </t>
  </si>
  <si>
    <t xml:space="preserve">6213002             </t>
  </si>
  <si>
    <t xml:space="preserve">PREAVISO                                          </t>
  </si>
  <si>
    <t xml:space="preserve">6213003             </t>
  </si>
  <si>
    <t xml:space="preserve">6213004             </t>
  </si>
  <si>
    <t xml:space="preserve">INTERESES PRESTACIONES SOCIALE                    </t>
  </si>
  <si>
    <t xml:space="preserve">6213005             </t>
  </si>
  <si>
    <t xml:space="preserve">INDEMNI. PRESTACIONES SOCIALES                    </t>
  </si>
  <si>
    <t xml:space="preserve">622                 </t>
  </si>
  <si>
    <t xml:space="preserve">6221                </t>
  </si>
  <si>
    <t xml:space="preserve">6221001             </t>
  </si>
  <si>
    <t xml:space="preserve">GASTOS DE SEGURO INCENDIO                         </t>
  </si>
  <si>
    <t xml:space="preserve">6221002             </t>
  </si>
  <si>
    <t xml:space="preserve">GASTO DE SEGURO FIDELIDAD                         </t>
  </si>
  <si>
    <t xml:space="preserve">6221003             </t>
  </si>
  <si>
    <t xml:space="preserve">GASTO DE SEGURO REP. CIVIL                        </t>
  </si>
  <si>
    <t xml:space="preserve">6221004             </t>
  </si>
  <si>
    <t xml:space="preserve">GASTO DE SEGURO VEHICULO                          </t>
  </si>
  <si>
    <t xml:space="preserve">623                 </t>
  </si>
  <si>
    <t xml:space="preserve">6231                </t>
  </si>
  <si>
    <t xml:space="preserve">6231001             </t>
  </si>
  <si>
    <t xml:space="preserve">HONORARIOS PROFESIONALES                          </t>
  </si>
  <si>
    <t xml:space="preserve">6231002             </t>
  </si>
  <si>
    <t xml:space="preserve">PAPELERIA Y MATERIALES DE OFIC                    </t>
  </si>
  <si>
    <t xml:space="preserve">63                  </t>
  </si>
  <si>
    <t xml:space="preserve">OTROS EGRESOS                                     </t>
  </si>
  <si>
    <t xml:space="preserve">631                 </t>
  </si>
  <si>
    <t xml:space="preserve">INTERESES                                         </t>
  </si>
  <si>
    <t xml:space="preserve">6311                </t>
  </si>
  <si>
    <t xml:space="preserve">6311001             </t>
  </si>
  <si>
    <t xml:space="preserve">INTERESES GASTOS                                  </t>
  </si>
  <si>
    <t xml:space="preserve">6311002             </t>
  </si>
  <si>
    <t xml:space="preserve">INTERESES DE TERCEROS                             </t>
  </si>
  <si>
    <t xml:space="preserve">6311003             </t>
  </si>
  <si>
    <t xml:space="preserve">INTERESES PAGARE                                  </t>
  </si>
  <si>
    <t xml:space="preserve">6311004             </t>
  </si>
  <si>
    <t xml:space="preserve">INTERESES S.S.O.                                  </t>
  </si>
  <si>
    <t xml:space="preserve">632                 </t>
  </si>
  <si>
    <t xml:space="preserve">COMISIONES                                        </t>
  </si>
  <si>
    <t xml:space="preserve">6321                </t>
  </si>
  <si>
    <t xml:space="preserve">6321001             </t>
  </si>
  <si>
    <t xml:space="preserve">COMISIONES BANCARIAS                              </t>
  </si>
  <si>
    <t xml:space="preserve">6321002             </t>
  </si>
  <si>
    <t xml:space="preserve">633                 </t>
  </si>
  <si>
    <t xml:space="preserve">IMPUESTOS                                         </t>
  </si>
  <si>
    <t xml:space="preserve">6331                </t>
  </si>
  <si>
    <t xml:space="preserve">I.S.L.R                                           </t>
  </si>
  <si>
    <t xml:space="preserve">6331001             </t>
  </si>
  <si>
    <t xml:space="preserve">6331999             </t>
  </si>
  <si>
    <t xml:space="preserve">RETENCION RESPONSABILIDAD SOCIAL                  </t>
  </si>
  <si>
    <t xml:space="preserve">6332                </t>
  </si>
  <si>
    <t xml:space="preserve">6332001             </t>
  </si>
  <si>
    <t xml:space="preserve">6333                </t>
  </si>
  <si>
    <t xml:space="preserve">DEBITO BANCARIO                                   </t>
  </si>
  <si>
    <t xml:space="preserve">6333001             </t>
  </si>
  <si>
    <t xml:space="preserve">6333002             </t>
  </si>
  <si>
    <t xml:space="preserve">IMPUESTO A LAS TRANSACCIONES F                    </t>
  </si>
  <si>
    <t xml:space="preserve">6334                </t>
  </si>
  <si>
    <t xml:space="preserve">IMPUETOS MUNICIPALES                              </t>
  </si>
  <si>
    <t xml:space="preserve">6334001             </t>
  </si>
  <si>
    <t xml:space="preserve">PATENTE DE INDUSTRIA Y COMERCI                    </t>
  </si>
  <si>
    <t xml:space="preserve">6334002             </t>
  </si>
  <si>
    <t xml:space="preserve">PROPIEDADA INMOBILIARIA                           </t>
  </si>
  <si>
    <t xml:space="preserve">6334003             </t>
  </si>
  <si>
    <t xml:space="preserve">PUBLICIDAD Y PROPAGANDA MUNICI                    </t>
  </si>
  <si>
    <t xml:space="preserve">6334008             </t>
  </si>
  <si>
    <t xml:space="preserve">IMPUESTOS MUNICIPALES                             </t>
  </si>
  <si>
    <t xml:space="preserve">6335                </t>
  </si>
  <si>
    <t xml:space="preserve">IMPUESTOS ADUANALES                               </t>
  </si>
  <si>
    <t xml:space="preserve">6335001             </t>
  </si>
  <si>
    <t xml:space="preserve">6335002             </t>
  </si>
  <si>
    <t xml:space="preserve">IMPUESTOS CONATEL                                 </t>
  </si>
  <si>
    <t xml:space="preserve">6336                </t>
  </si>
  <si>
    <t xml:space="preserve">IMPUESTOS SOBRE LICOR Y CIGARR                    </t>
  </si>
  <si>
    <t xml:space="preserve">6336001             </t>
  </si>
  <si>
    <t xml:space="preserve">IMPUESTO AL LICOR ART.18                          </t>
  </si>
  <si>
    <t xml:space="preserve">6337                </t>
  </si>
  <si>
    <t xml:space="preserve">MULTAS Y SANCIONES                                </t>
  </si>
  <si>
    <t xml:space="preserve">6337001             </t>
  </si>
  <si>
    <t xml:space="preserve">MULTAS                                            </t>
  </si>
  <si>
    <t xml:space="preserve">634                 </t>
  </si>
  <si>
    <t xml:space="preserve">DONACIONES                                        </t>
  </si>
  <si>
    <t xml:space="preserve">6341                </t>
  </si>
  <si>
    <t xml:space="preserve">6341001             </t>
  </si>
  <si>
    <t xml:space="preserve">635                 </t>
  </si>
  <si>
    <t xml:space="preserve">OTROS GASTOS                                      </t>
  </si>
  <si>
    <t xml:space="preserve">6351                </t>
  </si>
  <si>
    <t xml:space="preserve">GASTOS BANCARIOS                                  </t>
  </si>
  <si>
    <t xml:space="preserve">6351001             </t>
  </si>
  <si>
    <t xml:space="preserve">6351002             </t>
  </si>
  <si>
    <t xml:space="preserve">GASTOS DE TRANSMISION                             </t>
  </si>
  <si>
    <t xml:space="preserve">636                 </t>
  </si>
  <si>
    <t xml:space="preserve">COSTO INTEGRAL DE FINANCIAMIENTO                  </t>
  </si>
  <si>
    <t xml:space="preserve">6361                </t>
  </si>
  <si>
    <t xml:space="preserve">6361001             </t>
  </si>
  <si>
    <t xml:space="preserve">REME                                              </t>
  </si>
  <si>
    <t xml:space="preserve">64                  </t>
  </si>
  <si>
    <t xml:space="preserve">PERDIDAS                                          </t>
  </si>
  <si>
    <t xml:space="preserve">641                 </t>
  </si>
  <si>
    <t xml:space="preserve">6411                </t>
  </si>
  <si>
    <t xml:space="preserve">PERDIDAS FALTANTE DE CAJA                         </t>
  </si>
  <si>
    <t xml:space="preserve">6411001             </t>
  </si>
  <si>
    <t xml:space="preserve">6411002             </t>
  </si>
  <si>
    <t xml:space="preserve">PERDIDA POR PUNTO DE VENTA                        </t>
  </si>
  <si>
    <t xml:space="preserve">6411003             </t>
  </si>
  <si>
    <t xml:space="preserve">PERDIDA POR BOLETA                                </t>
  </si>
  <si>
    <t xml:space="preserve">6412                </t>
  </si>
  <si>
    <t xml:space="preserve">PERDIDAS POR EGRESOS                              </t>
  </si>
  <si>
    <t xml:space="preserve">6412001             </t>
  </si>
  <si>
    <t xml:space="preserve">6413                </t>
  </si>
  <si>
    <t xml:space="preserve">PERDIDAS NO DEDUCIBLES                            </t>
  </si>
  <si>
    <t xml:space="preserve">6413001             </t>
  </si>
  <si>
    <t xml:space="preserve">GASTOS NO DEDUCIBLES                              </t>
  </si>
  <si>
    <t xml:space="preserve">7                   </t>
  </si>
  <si>
    <t xml:space="preserve">71                  </t>
  </si>
  <si>
    <t xml:space="preserve">711                 </t>
  </si>
  <si>
    <t xml:space="preserve">7111                </t>
  </si>
  <si>
    <t xml:space="preserve">7111001             </t>
  </si>
  <si>
    <t>Descripción:</t>
  </si>
  <si>
    <t>Asignación</t>
  </si>
  <si>
    <t>Deducción</t>
  </si>
  <si>
    <t>N002</t>
  </si>
  <si>
    <t>N038</t>
  </si>
  <si>
    <t>N047</t>
  </si>
  <si>
    <t>N048</t>
  </si>
  <si>
    <t>N011</t>
  </si>
  <si>
    <t>N50</t>
  </si>
  <si>
    <t>N51</t>
  </si>
  <si>
    <t>N005</t>
  </si>
  <si>
    <t>N018</t>
  </si>
  <si>
    <t>N021</t>
  </si>
  <si>
    <t>DIAS DE AUSENCIA JUSTIFICADA</t>
  </si>
  <si>
    <t>Etiquetas de fila</t>
  </si>
  <si>
    <t>(en blanco)</t>
  </si>
  <si>
    <t>Total general</t>
  </si>
  <si>
    <t>Suma de Asignación</t>
  </si>
  <si>
    <t>Suma de Deducción</t>
  </si>
  <si>
    <t>PAGO DE LA PRIMERA QUINCENA DEL MES ENER-22</t>
  </si>
  <si>
    <t>2Q</t>
  </si>
  <si>
    <t>PAGO DE LA SEGUNDA QUINCENA DEL MES ENER-22</t>
  </si>
  <si>
    <t>SEMANA 1</t>
  </si>
  <si>
    <t>BONO</t>
  </si>
  <si>
    <t>TOTAL ASIGNACIONES</t>
  </si>
  <si>
    <t>SUELDOS Y SALARIO</t>
  </si>
  <si>
    <t>S.S.O</t>
  </si>
  <si>
    <t>PARO F</t>
  </si>
  <si>
    <t>L.P.H</t>
  </si>
  <si>
    <t xml:space="preserve">TOTAL DEDUCCIONES </t>
  </si>
  <si>
    <t>BLANCO JEYFRED</t>
  </si>
  <si>
    <t>TOTAL A PAGAR</t>
  </si>
  <si>
    <t>CESTA TICKET</t>
  </si>
  <si>
    <t>TOTAL DE LA SEMANA</t>
  </si>
  <si>
    <t>BONO PANDEMIA</t>
  </si>
  <si>
    <t>MONTO A PAGAR EN $</t>
  </si>
  <si>
    <t>SEMANA 2</t>
  </si>
  <si>
    <t>SEMANA 3</t>
  </si>
  <si>
    <t>ESTRADA HECTOR</t>
  </si>
  <si>
    <t>DIAZ ENDERSON</t>
  </si>
  <si>
    <t>SEMANA 4</t>
  </si>
  <si>
    <t>LADINO  ALEIDIS</t>
  </si>
  <si>
    <t>PADILLASMITH</t>
  </si>
  <si>
    <t>NOMINA CORRESPONDIENTE SEMANA 27-12-21 AL 02-01-2022</t>
  </si>
  <si>
    <t>NOMINA CORRESPONDIENTE SEMANA 10-02-2022 AL 16-02-2022</t>
  </si>
  <si>
    <t>NOMINA CORRESPONDIENTE SEMANA 20-12-2021 AL 26-12-2021</t>
  </si>
  <si>
    <t>SUELDOS Y SALARIOS 20-12-2021 AL 26-12-2021</t>
  </si>
  <si>
    <t>CESTA TICKET SEMANA 20-12-2021 AL 26-12-2021</t>
  </si>
  <si>
    <t xml:space="preserve">BONO DE PANDEMIA SEMANA 20-12-2021 AL 26-12-2021              </t>
  </si>
  <si>
    <t>PAGO DE PANADERO</t>
  </si>
  <si>
    <t>1 SEMANA P</t>
  </si>
  <si>
    <t>1S</t>
  </si>
  <si>
    <t>SUELDOS Y SALARIOS 27-12-21 AL 02-01-22</t>
  </si>
  <si>
    <t>CESTA TICKET SEMANA 27-12-21 AL 02-01-22</t>
  </si>
  <si>
    <t xml:space="preserve">BONO DE PANDEMIA SEMANA  27-12-21 AL 02-01-22           </t>
  </si>
  <si>
    <t>2 SEMANA P</t>
  </si>
  <si>
    <t>2S</t>
  </si>
  <si>
    <t>NOMINA CORRESPONDIENTE SEMANA 03-01-2022 AL 09-01-2022</t>
  </si>
  <si>
    <t>SUELDOS Y SALARIOS 03-01-22 AL 09-01-22</t>
  </si>
  <si>
    <t>CESTA TICKET SEMANA 03-01-22 AL 09-01-22</t>
  </si>
  <si>
    <t xml:space="preserve">BONO DE PANDEMIA SEMANA 03-01-22 AL 09-01-22   </t>
  </si>
  <si>
    <t>SUELDOS Y SALARIOS 10-01-22 AL 16-01-22</t>
  </si>
  <si>
    <t>CESTA TICKET SEMANA 10-01-22 AL 16-01-22</t>
  </si>
  <si>
    <t>BONO DE PANDEMIA SEMANA 10-01-22 AL 16-01-22</t>
  </si>
  <si>
    <t>3 SEMANA P</t>
  </si>
  <si>
    <t>3S</t>
  </si>
  <si>
    <t>4 SEMANA P</t>
  </si>
  <si>
    <t>4S</t>
  </si>
  <si>
    <t xml:space="preserve">PAGO DE FINALIZACION DE CONTRATO WALTER GUERRA KENYALET D                   </t>
  </si>
  <si>
    <t>LIQUIDACION</t>
  </si>
  <si>
    <t>LQ</t>
  </si>
  <si>
    <t>6113003</t>
  </si>
  <si>
    <t xml:space="preserve">PAGO DE FINALIZACION DE CONTRATO SORACA HIDALGO WAYMAR K                  </t>
  </si>
  <si>
    <t>6113001</t>
  </si>
  <si>
    <t>6112001</t>
  </si>
  <si>
    <t>6111007</t>
  </si>
  <si>
    <t>6111004</t>
  </si>
  <si>
    <t>PAGO DE FINALIZACION DE CONTRATO ESTRADA HECTOR ALEJANDRO</t>
  </si>
  <si>
    <t xml:space="preserve">CESTA TICKET DE LA PRIMERA QUINCENA </t>
  </si>
  <si>
    <t>CESTA T</t>
  </si>
  <si>
    <t xml:space="preserve">BONO PANDEMIA </t>
  </si>
  <si>
    <t>BONO P</t>
  </si>
  <si>
    <t xml:space="preserve">CESTA TICKET DE LA SEGUNDA  QUINCENA </t>
  </si>
  <si>
    <t>P/R NOMINA, UTILIDADES, LIQ Y VACACIONES DEL MES ENERO 2021</t>
  </si>
  <si>
    <t>00002-07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</si>
</sst>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ourier New"/>
      <family val="2"/>
    </font>
    <font>
      <b/>
      <sz val="10"/>
      <color rgb="FF000000"/>
      <name val="Times New Roman"/>
      <family val="1"/>
    </font>
    <font>
      <b/>
      <sz val="10"/>
      <name val="Arial"/>
      <family val="2"/>
    </font>
    <font>
      <sz val="11"/>
      <color rgb="FF000000"/>
      <name val="Courier New"/>
      <family val="2"/>
    </font>
    <font>
      <sz val="8"/>
      <color indexed="81"/>
      <name val="Tahoma"/>
      <family val="2"/>
    </font>
    <font>
      <b/>
      <sz val="10"/>
      <color rgb="FF000000"/>
      <name val="Courier New"/>
      <family val="3"/>
    </font>
    <font>
      <b/>
      <sz val="10"/>
      <color rgb="FFFF0000"/>
      <name val="Courier New"/>
      <family val="3"/>
    </font>
    <font>
      <sz val="10"/>
      <color rgb="FF000000"/>
      <name val="Courier New"/>
      <family val="3"/>
    </font>
    <font>
      <b/>
      <sz val="10"/>
      <name val="Courier New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14" fontId="3" fillId="0" borderId="0" xfId="2" applyNumberFormat="1" applyFont="1" applyFill="1" applyAlignment="1">
      <alignment horizontal="left" vertical="top"/>
    </xf>
    <xf numFmtId="49" fontId="3" fillId="0" borderId="0" xfId="2" applyNumberFormat="1" applyFont="1" applyFill="1" applyAlignment="1">
      <alignment horizontal="left" vertical="top"/>
    </xf>
    <xf numFmtId="2" fontId="3" fillId="0" borderId="0" xfId="2" applyNumberFormat="1" applyFont="1" applyFill="1" applyAlignment="1">
      <alignment horizontal="left" vertical="top"/>
    </xf>
    <xf numFmtId="2" fontId="3" fillId="0" borderId="0" xfId="1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14" fontId="5" fillId="0" borderId="0" xfId="0" applyNumberFormat="1" applyFont="1" applyAlignment="1">
      <alignment horizontal="left" vertical="top"/>
    </xf>
    <xf numFmtId="49" fontId="4" fillId="0" borderId="0" xfId="3" applyNumberFormat="1" applyAlignment="1" applyProtection="1">
      <alignment horizontal="left" vertical="top"/>
      <protection locked="0"/>
    </xf>
    <xf numFmtId="2" fontId="5" fillId="0" borderId="0" xfId="0" applyNumberFormat="1" applyFont="1" applyAlignment="1">
      <alignment horizontal="left" vertical="top"/>
    </xf>
    <xf numFmtId="49" fontId="4" fillId="0" borderId="0" xfId="0" applyNumberFormat="1" applyFont="1" applyAlignment="1" applyProtection="1">
      <alignment horizontal="left" vertical="top"/>
      <protection locked="0"/>
    </xf>
    <xf numFmtId="14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2" fontId="4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 vertical="top" shrinkToFit="1"/>
    </xf>
    <xf numFmtId="49" fontId="3" fillId="0" borderId="0" xfId="0" applyNumberFormat="1" applyFont="1" applyAlignment="1">
      <alignment horizontal="left" vertical="top" shrinkToFit="1"/>
    </xf>
    <xf numFmtId="49" fontId="4" fillId="0" borderId="0" xfId="4" applyNumberFormat="1" applyFont="1" applyAlignment="1" applyProtection="1">
      <alignment horizontal="left"/>
      <protection locked="0"/>
    </xf>
    <xf numFmtId="49" fontId="7" fillId="0" borderId="0" xfId="0" applyNumberFormat="1" applyFont="1" applyAlignment="1">
      <alignment horizontal="left" vertical="top" wrapText="1" shrinkToFit="1"/>
    </xf>
    <xf numFmtId="49" fontId="5" fillId="0" borderId="0" xfId="0" applyNumberFormat="1" applyFont="1" applyAlignment="1">
      <alignment horizontal="left" vertical="top" wrapText="1"/>
    </xf>
    <xf numFmtId="2" fontId="7" fillId="0" borderId="0" xfId="0" applyNumberFormat="1" applyFont="1" applyAlignment="1">
      <alignment horizontal="left" vertical="top" wrapText="1" shrinkToFit="1"/>
    </xf>
    <xf numFmtId="2" fontId="7" fillId="0" borderId="0" xfId="0" applyNumberFormat="1" applyFont="1" applyAlignment="1">
      <alignment horizontal="left" vertical="top" shrinkToFit="1"/>
    </xf>
    <xf numFmtId="2" fontId="7" fillId="0" borderId="0" xfId="0" applyNumberFormat="1" applyFont="1" applyAlignment="1">
      <alignment horizontal="right" vertical="top" wrapText="1" shrinkToFit="1"/>
    </xf>
    <xf numFmtId="4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2" fontId="3" fillId="0" borderId="0" xfId="5" applyNumberFormat="1" applyFont="1" applyAlignment="1">
      <alignment horizontal="left"/>
    </xf>
    <xf numFmtId="2" fontId="8" fillId="0" borderId="0" xfId="0" applyNumberFormat="1" applyFont="1" applyAlignment="1">
      <alignment horizontal="left" vertical="top"/>
    </xf>
    <xf numFmtId="2" fontId="9" fillId="0" borderId="0" xfId="0" applyNumberFormat="1" applyFont="1" applyAlignment="1">
      <alignment horizontal="left" vertical="top"/>
    </xf>
    <xf numFmtId="2" fontId="6" fillId="0" borderId="0" xfId="0" applyNumberFormat="1" applyFont="1" applyAlignment="1">
      <alignment horizontal="left" vertical="top"/>
    </xf>
    <xf numFmtId="49" fontId="0" fillId="0" borderId="0" xfId="0" applyNumberFormat="1" applyAlignment="1">
      <alignment horizontal="left" vertical="top" wrapText="1"/>
    </xf>
    <xf numFmtId="2" fontId="10" fillId="0" borderId="0" xfId="0" applyNumberFormat="1" applyFont="1" applyAlignment="1">
      <alignment horizontal="left" vertical="top" wrapText="1" shrinkToFit="1"/>
    </xf>
    <xf numFmtId="49" fontId="10" fillId="0" borderId="0" xfId="0" applyNumberFormat="1" applyFont="1" applyAlignment="1">
      <alignment horizontal="left" vertical="top" wrapText="1" shrinkToFit="1"/>
    </xf>
    <xf numFmtId="0" fontId="5" fillId="0" borderId="0" xfId="0" applyFont="1" applyAlignment="1">
      <alignment horizontal="left" vertical="top"/>
    </xf>
    <xf numFmtId="0" fontId="4" fillId="0" borderId="0" xfId="4" applyFont="1" applyAlignment="1" applyProtection="1">
      <alignment horizontal="left"/>
      <protection locked="0"/>
    </xf>
    <xf numFmtId="0" fontId="6" fillId="0" borderId="0" xfId="4"/>
    <xf numFmtId="0" fontId="4" fillId="0" borderId="0" xfId="4" applyFont="1" applyAlignment="1" applyProtection="1">
      <alignment horizontal="right"/>
      <protection locked="0"/>
    </xf>
    <xf numFmtId="0" fontId="4" fillId="0" borderId="0" xfId="4" applyFont="1" applyAlignment="1" applyProtection="1">
      <alignment horizontal="center"/>
      <protection locked="0"/>
    </xf>
    <xf numFmtId="49" fontId="12" fillId="3" borderId="1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top"/>
    </xf>
    <xf numFmtId="0" fontId="6" fillId="4" borderId="3" xfId="0" applyFont="1" applyFill="1" applyBorder="1" applyAlignment="1">
      <alignment horizontal="center" vertical="center" wrapText="1"/>
    </xf>
    <xf numFmtId="49" fontId="13" fillId="4" borderId="2" xfId="0" applyNumberFormat="1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4" fillId="0" borderId="4" xfId="4" applyFont="1" applyBorder="1" applyAlignment="1" applyProtection="1">
      <alignment horizontal="left"/>
      <protection locked="0"/>
    </xf>
    <xf numFmtId="49" fontId="14" fillId="3" borderId="5" xfId="0" applyNumberFormat="1" applyFont="1" applyFill="1" applyBorder="1" applyAlignment="1">
      <alignment horizontal="left" vertical="top"/>
    </xf>
    <xf numFmtId="49" fontId="15" fillId="3" borderId="2" xfId="0" applyNumberFormat="1" applyFont="1" applyFill="1" applyBorder="1" applyAlignment="1">
      <alignment horizontal="left" vertical="center"/>
    </xf>
    <xf numFmtId="43" fontId="14" fillId="3" borderId="1" xfId="6" applyFont="1" applyFill="1" applyBorder="1" applyAlignment="1">
      <alignment horizontal="left" vertical="top"/>
    </xf>
    <xf numFmtId="49" fontId="14" fillId="3" borderId="6" xfId="0" applyNumberFormat="1" applyFont="1" applyFill="1" applyBorder="1" applyAlignment="1">
      <alignment horizontal="left" vertical="top"/>
    </xf>
    <xf numFmtId="49" fontId="15" fillId="3" borderId="7" xfId="0" applyNumberFormat="1" applyFont="1" applyFill="1" applyBorder="1" applyAlignment="1">
      <alignment horizontal="left" vertical="center"/>
    </xf>
    <xf numFmtId="43" fontId="14" fillId="3" borderId="8" xfId="6" applyFont="1" applyFill="1" applyBorder="1" applyAlignment="1">
      <alignment horizontal="left" vertical="top"/>
    </xf>
    <xf numFmtId="49" fontId="14" fillId="3" borderId="0" xfId="0" applyNumberFormat="1" applyFont="1" applyFill="1" applyAlignment="1">
      <alignment horizontal="left" vertical="top"/>
    </xf>
    <xf numFmtId="49" fontId="13" fillId="3" borderId="0" xfId="0" applyNumberFormat="1" applyFont="1" applyFill="1" applyAlignment="1">
      <alignment horizontal="left" vertical="center"/>
    </xf>
    <xf numFmtId="43" fontId="14" fillId="3" borderId="3" xfId="6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NumberFormat="1"/>
    <xf numFmtId="0" fontId="0" fillId="5" borderId="0" xfId="0" applyFill="1"/>
    <xf numFmtId="0" fontId="0" fillId="5" borderId="0" xfId="0" applyFill="1" applyAlignment="1">
      <alignment horizontal="left"/>
    </xf>
    <xf numFmtId="0" fontId="0" fillId="5" borderId="0" xfId="0" applyNumberFormat="1" applyFill="1"/>
    <xf numFmtId="0" fontId="0" fillId="0" borderId="0" xfId="0" pivotButton="1"/>
    <xf numFmtId="0" fontId="0" fillId="0" borderId="0" xfId="0" applyAlignment="1">
      <alignment horizontal="left" vertical="top"/>
    </xf>
    <xf numFmtId="0" fontId="0" fillId="5" borderId="0" xfId="0" applyFill="1" applyAlignment="1">
      <alignment horizontal="left" vertical="top"/>
    </xf>
    <xf numFmtId="0" fontId="8" fillId="5" borderId="3" xfId="0" applyFont="1" applyFill="1" applyBorder="1" applyAlignment="1">
      <alignment horizontal="center" vertical="top"/>
    </xf>
    <xf numFmtId="0" fontId="19" fillId="5" borderId="3" xfId="0" applyFont="1" applyFill="1" applyBorder="1" applyAlignment="1">
      <alignment horizontal="center" vertical="top"/>
    </xf>
    <xf numFmtId="0" fontId="19" fillId="5" borderId="3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43" fontId="0" fillId="0" borderId="3" xfId="1" applyFont="1" applyBorder="1" applyAlignment="1">
      <alignment horizontal="left" vertical="top"/>
    </xf>
    <xf numFmtId="43" fontId="0" fillId="0" borderId="3" xfId="0" applyNumberFormat="1" applyBorder="1" applyAlignment="1">
      <alignment horizontal="left" vertical="top"/>
    </xf>
    <xf numFmtId="43" fontId="8" fillId="0" borderId="0" xfId="0" applyNumberFormat="1" applyFont="1" applyAlignment="1">
      <alignment horizontal="left" vertical="top"/>
    </xf>
    <xf numFmtId="43" fontId="8" fillId="0" borderId="3" xfId="1" applyFont="1" applyBorder="1" applyAlignment="1">
      <alignment horizontal="left" vertical="top"/>
    </xf>
    <xf numFmtId="0" fontId="8" fillId="0" borderId="3" xfId="0" applyFont="1" applyBorder="1" applyAlignment="1">
      <alignment horizontal="center" vertical="top"/>
    </xf>
    <xf numFmtId="0" fontId="19" fillId="0" borderId="3" xfId="0" applyFont="1" applyBorder="1" applyAlignment="1">
      <alignment horizontal="center" vertical="top"/>
    </xf>
    <xf numFmtId="0" fontId="19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3" fontId="0" fillId="0" borderId="0" xfId="1" applyFont="1" applyAlignment="1">
      <alignment horizontal="left" vertical="top"/>
    </xf>
    <xf numFmtId="43" fontId="0" fillId="0" borderId="0" xfId="0" applyNumberFormat="1" applyAlignment="1">
      <alignment horizontal="left" vertical="top"/>
    </xf>
    <xf numFmtId="43" fontId="8" fillId="0" borderId="0" xfId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43" fontId="18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3" xfId="0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49" fontId="0" fillId="0" borderId="0" xfId="0" applyNumberFormat="1" applyAlignment="1">
      <alignment horizontal="left"/>
    </xf>
    <xf numFmtId="2" fontId="0" fillId="0" borderId="0" xfId="0" applyNumberFormat="1"/>
    <xf numFmtId="2" fontId="8" fillId="0" borderId="3" xfId="1" applyNumberFormat="1" applyFont="1" applyBorder="1" applyAlignment="1">
      <alignment horizontal="left" vertical="top"/>
    </xf>
    <xf numFmtId="0" fontId="8" fillId="0" borderId="0" xfId="0" applyFont="1" applyAlignment="1">
      <alignment horizontal="center" vertical="top"/>
    </xf>
  </cellXfs>
  <cellStyles count="7">
    <cellStyle name="Bueno" xfId="2" builtinId="26"/>
    <cellStyle name="Millares" xfId="1" builtinId="3"/>
    <cellStyle name="Millares 2" xfId="6" xr:uid="{05AEE033-181D-490A-83E6-F615906C519A}"/>
    <cellStyle name="Normal" xfId="0" builtinId="0"/>
    <cellStyle name="Normal 2" xfId="5" xr:uid="{5E2B32ED-53AB-4B87-AC5A-A806C640D5AD}"/>
    <cellStyle name="Normal 3" xfId="4" xr:uid="{0ECB2BCB-9E0C-43C6-BE9F-5C273F87097E}"/>
    <cellStyle name="Normal 5" xfId="3" xr:uid="{347A509F-E255-4437-BF58-1D2A29B376BC}"/>
  </cellStyles>
  <dxfs count="4"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nt_AUX_2" refreshedDate="44687.519562615744" createdVersion="6" refreshedVersion="6" minRefreshableVersion="3" recordCount="666" xr:uid="{E53534C9-FF2D-4763-B302-6CFBFF15A3F5}">
  <cacheSource type="worksheet">
    <worksheetSource ref="A1:D1048576" sheet="1Q"/>
  </cacheSource>
  <cacheFields count="4">
    <cacheField name="Código" numFmtId="0">
      <sharedItems containsBlank="1"/>
    </cacheField>
    <cacheField name="Descripción:" numFmtId="0">
      <sharedItems containsBlank="1" count="11">
        <s v="DIA FERIADO"/>
        <s v="DIA LIBRE TRABAJADO"/>
        <s v="FAOV"/>
        <s v="DIAS DE AUSENCIA INJUSTIFICADA"/>
        <s v="DIAS DE AUSENCIA JUSTIFICADA"/>
        <s v="DOMINGO TRABAJADO"/>
        <s v="SUELDOS Y SALARIOS"/>
        <s v="DIAS DE DESCANSO"/>
        <s v="SEGURO SOCIAL"/>
        <s v="SEGURO PARO FORZOSO"/>
        <m/>
      </sharedItems>
    </cacheField>
    <cacheField name="Asignación" numFmtId="0">
      <sharedItems containsString="0" containsBlank="1" containsNumber="1" minValue="0" maxValue="2.57"/>
    </cacheField>
    <cacheField name="Deducción" numFmtId="0">
      <sharedItems containsString="0" containsBlank="1" containsNumber="1" minValue="0" maxValue="0.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nt_AUX_2" refreshedDate="44687.58156215278" createdVersion="6" refreshedVersion="6" minRefreshableVersion="3" recordCount="679" xr:uid="{C284F112-9A6D-4DA0-B59C-6A537C66965E}">
  <cacheSource type="worksheet">
    <worksheetSource ref="A1:D1048576" sheet="2Q"/>
  </cacheSource>
  <cacheFields count="4">
    <cacheField name="Código" numFmtId="0">
      <sharedItems containsBlank="1"/>
    </cacheField>
    <cacheField name="Descripción:" numFmtId="0">
      <sharedItems containsBlank="1" count="9">
        <s v="FAOV"/>
        <s v="DIAS DE AUSENCIA INJUSTIFICADA"/>
        <s v="DIAS DE AUSENCIA JUSTIFICADA"/>
        <s v="DOMINGO TRABAJADO"/>
        <s v="SUELDOS Y SALARIOS"/>
        <s v="DIAS DE DESCANSO"/>
        <s v="SEGURO SOCIAL"/>
        <s v="SEGURO PARO FORZOSO"/>
        <m/>
      </sharedItems>
    </cacheField>
    <cacheField name="Asignación" numFmtId="0">
      <sharedItems containsString="0" containsBlank="1" containsNumber="1" minValue="0" maxValue="2.8"/>
    </cacheField>
    <cacheField name="Deducción" numFmtId="0">
      <sharedItems containsString="0" containsBlank="1" containsNumber="1" minValue="0" maxValue="0.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6">
  <r>
    <s v="N002"/>
    <x v="0"/>
    <n v="0.35"/>
    <n v="0"/>
  </r>
  <r>
    <s v="N002"/>
    <x v="0"/>
    <n v="0.35"/>
    <n v="0"/>
  </r>
  <r>
    <s v="N002"/>
    <x v="0"/>
    <n v="0.7"/>
    <n v="0"/>
  </r>
  <r>
    <s v="N002"/>
    <x v="0"/>
    <n v="0.35"/>
    <n v="0"/>
  </r>
  <r>
    <s v="N002"/>
    <x v="0"/>
    <n v="0.7"/>
    <n v="0"/>
  </r>
  <r>
    <s v="N002"/>
    <x v="0"/>
    <n v="0.7"/>
    <n v="0"/>
  </r>
  <r>
    <s v="N002"/>
    <x v="0"/>
    <n v="0.35"/>
    <n v="0"/>
  </r>
  <r>
    <s v="N002"/>
    <x v="0"/>
    <n v="0.35"/>
    <n v="0"/>
  </r>
  <r>
    <s v="N002"/>
    <x v="0"/>
    <n v="0.7"/>
    <n v="0"/>
  </r>
  <r>
    <s v="N002"/>
    <x v="0"/>
    <n v="0.35"/>
    <n v="0"/>
  </r>
  <r>
    <s v="N002"/>
    <x v="0"/>
    <n v="0.7"/>
    <n v="0"/>
  </r>
  <r>
    <s v="N002"/>
    <x v="0"/>
    <n v="0.35"/>
    <n v="0"/>
  </r>
  <r>
    <s v="N002"/>
    <x v="0"/>
    <n v="0.35"/>
    <n v="0"/>
  </r>
  <r>
    <s v="N002"/>
    <x v="0"/>
    <n v="0.35"/>
    <n v="0"/>
  </r>
  <r>
    <s v="N002"/>
    <x v="0"/>
    <n v="0.7"/>
    <n v="0"/>
  </r>
  <r>
    <s v="N002"/>
    <x v="0"/>
    <n v="0.35"/>
    <n v="0"/>
  </r>
  <r>
    <s v="N002"/>
    <x v="0"/>
    <n v="0.7"/>
    <n v="0"/>
  </r>
  <r>
    <s v="N002"/>
    <x v="0"/>
    <n v="0.35"/>
    <n v="0"/>
  </r>
  <r>
    <s v="N002"/>
    <x v="0"/>
    <n v="0.35"/>
    <n v="0"/>
  </r>
  <r>
    <s v="N002"/>
    <x v="0"/>
    <n v="0.35"/>
    <n v="0"/>
  </r>
  <r>
    <s v="N002"/>
    <x v="0"/>
    <n v="0.35"/>
    <n v="0"/>
  </r>
  <r>
    <s v="N002"/>
    <x v="0"/>
    <n v="0.35"/>
    <n v="0"/>
  </r>
  <r>
    <s v="N002"/>
    <x v="0"/>
    <n v="0.7"/>
    <n v="0"/>
  </r>
  <r>
    <s v="N005"/>
    <x v="1"/>
    <n v="0.33"/>
    <n v="0"/>
  </r>
  <r>
    <s v="N005"/>
    <x v="1"/>
    <n v="0.33"/>
    <n v="0"/>
  </r>
  <r>
    <s v="N005"/>
    <x v="1"/>
    <n v="1"/>
    <n v="0"/>
  </r>
  <r>
    <s v="N005"/>
    <x v="1"/>
    <n v="1"/>
    <n v="0"/>
  </r>
  <r>
    <s v="N005"/>
    <x v="1"/>
    <n v="1"/>
    <n v="0"/>
  </r>
  <r>
    <s v="N005"/>
    <x v="1"/>
    <n v="1"/>
    <n v="0"/>
  </r>
  <r>
    <s v="N005"/>
    <x v="1"/>
    <n v="1"/>
    <n v="0"/>
  </r>
  <r>
    <s v="N005"/>
    <x v="1"/>
    <n v="0.33"/>
    <n v="0"/>
  </r>
  <r>
    <s v="N011"/>
    <x v="2"/>
    <n v="0"/>
    <n v="0.03"/>
  </r>
  <r>
    <s v="N011"/>
    <x v="2"/>
    <n v="0"/>
    <n v="0.03"/>
  </r>
  <r>
    <s v="N011"/>
    <x v="2"/>
    <n v="0"/>
    <n v="0.03"/>
  </r>
  <r>
    <s v="N011"/>
    <x v="2"/>
    <n v="0"/>
    <n v="0.03"/>
  </r>
  <r>
    <s v="N011"/>
    <x v="2"/>
    <n v="0"/>
    <n v="0.03"/>
  </r>
  <r>
    <s v="N011"/>
    <x v="2"/>
    <n v="0"/>
    <n v="0.03"/>
  </r>
  <r>
    <s v="N011"/>
    <x v="2"/>
    <n v="0"/>
    <n v="0.03"/>
  </r>
  <r>
    <s v="N011"/>
    <x v="2"/>
    <n v="0"/>
    <n v="0.03"/>
  </r>
  <r>
    <s v="N011"/>
    <x v="2"/>
    <n v="0"/>
    <n v="0.03"/>
  </r>
  <r>
    <s v="N011"/>
    <x v="2"/>
    <n v="0"/>
    <n v="0.03"/>
  </r>
  <r>
    <s v="N011"/>
    <x v="2"/>
    <n v="0"/>
    <n v="0.03"/>
  </r>
  <r>
    <s v="N011"/>
    <x v="2"/>
    <n v="0"/>
    <n v="0.03"/>
  </r>
  <r>
    <s v="N011"/>
    <x v="2"/>
    <n v="0"/>
    <n v="0.03"/>
  </r>
  <r>
    <s v="N011"/>
    <x v="2"/>
    <n v="0"/>
    <n v="0.03"/>
  </r>
  <r>
    <s v="N011"/>
    <x v="2"/>
    <n v="0"/>
    <n v="0.03"/>
  </r>
  <r>
    <s v="N011"/>
    <x v="2"/>
    <n v="0"/>
    <n v="0.03"/>
  </r>
  <r>
    <s v="N011"/>
    <x v="2"/>
    <n v="0"/>
    <n v="0.03"/>
  </r>
  <r>
    <s v="N011"/>
    <x v="2"/>
    <n v="0"/>
    <n v="0.03"/>
  </r>
  <r>
    <s v="N011"/>
    <x v="2"/>
    <n v="0"/>
    <n v="0.03"/>
  </r>
  <r>
    <s v="N011"/>
    <x v="2"/>
    <n v="0"/>
    <n v="0.03"/>
  </r>
  <r>
    <s v="N011"/>
    <x v="2"/>
    <n v="0"/>
    <n v="0.03"/>
  </r>
  <r>
    <s v="N011"/>
    <x v="2"/>
    <n v="0"/>
    <n v="0.03"/>
  </r>
  <r>
    <s v="N011"/>
    <x v="2"/>
    <n v="0"/>
    <n v="0.03"/>
  </r>
  <r>
    <s v="N011"/>
    <x v="2"/>
    <n v="0"/>
    <n v="0.03"/>
  </r>
  <r>
    <s v="N011"/>
    <x v="2"/>
    <n v="0"/>
    <n v="0.03"/>
  </r>
  <r>
    <s v="N011"/>
    <x v="2"/>
    <n v="0"/>
    <n v="0.03"/>
  </r>
  <r>
    <s v="N011"/>
    <x v="2"/>
    <n v="0"/>
    <n v="0.03"/>
  </r>
  <r>
    <s v="N011"/>
    <x v="2"/>
    <n v="0"/>
    <n v="0.03"/>
  </r>
  <r>
    <s v="N011"/>
    <x v="2"/>
    <n v="0"/>
    <n v="0.03"/>
  </r>
  <r>
    <s v="N011"/>
    <x v="2"/>
    <n v="0"/>
    <n v="0.03"/>
  </r>
  <r>
    <s v="N018"/>
    <x v="3"/>
    <n v="0"/>
    <n v="0.23"/>
  </r>
  <r>
    <s v="N018"/>
    <x v="3"/>
    <n v="0"/>
    <n v="0.47"/>
  </r>
  <r>
    <s v="N018"/>
    <x v="3"/>
    <n v="0"/>
    <n v="0.47"/>
  </r>
  <r>
    <s v="N018"/>
    <x v="3"/>
    <n v="0"/>
    <n v="0.47"/>
  </r>
  <r>
    <s v="N018"/>
    <x v="3"/>
    <n v="0"/>
    <n v="0.47"/>
  </r>
  <r>
    <s v="N018"/>
    <x v="3"/>
    <n v="0"/>
    <n v="0.47"/>
  </r>
  <r>
    <s v="N018"/>
    <x v="3"/>
    <n v="0"/>
    <n v="0.47"/>
  </r>
  <r>
    <s v="N021"/>
    <x v="4"/>
    <n v="0"/>
    <n v="0.93"/>
  </r>
  <r>
    <s v="N021"/>
    <x v="4"/>
    <n v="0"/>
    <n v="0.93"/>
  </r>
  <r>
    <s v="N038"/>
    <x v="5"/>
    <n v="0.7"/>
    <n v="0"/>
  </r>
  <r>
    <s v="N038"/>
    <x v="5"/>
    <n v="0.7"/>
    <n v="0"/>
  </r>
  <r>
    <s v="N038"/>
    <x v="5"/>
    <n v="0.7"/>
    <n v="0"/>
  </r>
  <r>
    <s v="N038"/>
    <x v="5"/>
    <n v="0.7"/>
    <n v="0"/>
  </r>
  <r>
    <s v="N038"/>
    <x v="5"/>
    <n v="0.7"/>
    <n v="0"/>
  </r>
  <r>
    <s v="N038"/>
    <x v="5"/>
    <n v="0.7"/>
    <n v="0"/>
  </r>
  <r>
    <s v="N038"/>
    <x v="5"/>
    <n v="0.7"/>
    <n v="0"/>
  </r>
  <r>
    <s v="N038"/>
    <x v="5"/>
    <n v="0.7"/>
    <n v="0"/>
  </r>
  <r>
    <s v="N038"/>
    <x v="5"/>
    <n v="0.7"/>
    <n v="0"/>
  </r>
  <r>
    <s v="N038"/>
    <x v="5"/>
    <n v="0.7"/>
    <n v="0"/>
  </r>
  <r>
    <s v="N038"/>
    <x v="5"/>
    <n v="0.35"/>
    <n v="0"/>
  </r>
  <r>
    <s v="N038"/>
    <x v="5"/>
    <n v="0.7"/>
    <n v="0"/>
  </r>
  <r>
    <s v="N038"/>
    <x v="5"/>
    <n v="0.35"/>
    <n v="0"/>
  </r>
  <r>
    <s v="N038"/>
    <x v="5"/>
    <n v="0.7"/>
    <n v="0"/>
  </r>
  <r>
    <s v="N038"/>
    <x v="5"/>
    <n v="0.35"/>
    <n v="0"/>
  </r>
  <r>
    <s v="N038"/>
    <x v="5"/>
    <n v="0.7"/>
    <n v="0"/>
  </r>
  <r>
    <s v="N038"/>
    <x v="5"/>
    <n v="0.7"/>
    <n v="0"/>
  </r>
  <r>
    <s v="N038"/>
    <x v="5"/>
    <n v="0.35"/>
    <n v="0"/>
  </r>
  <r>
    <s v="N038"/>
    <x v="5"/>
    <n v="0.7"/>
    <n v="0"/>
  </r>
  <r>
    <s v="N038"/>
    <x v="5"/>
    <n v="0.7"/>
    <n v="0"/>
  </r>
  <r>
    <s v="N038"/>
    <x v="5"/>
    <n v="0.35"/>
    <n v="0"/>
  </r>
  <r>
    <s v="N038"/>
    <x v="5"/>
    <n v="0.35"/>
    <n v="0"/>
  </r>
  <r>
    <s v="N038"/>
    <x v="5"/>
    <n v="0.7"/>
    <n v="0"/>
  </r>
  <r>
    <s v="N038"/>
    <x v="5"/>
    <n v="0.7"/>
    <n v="0"/>
  </r>
  <r>
    <s v="N038"/>
    <x v="5"/>
    <n v="0.7"/>
    <n v="0"/>
  </r>
  <r>
    <s v="N038"/>
    <x v="5"/>
    <n v="0.35"/>
    <n v="0"/>
  </r>
  <r>
    <s v="N038"/>
    <x v="5"/>
    <n v="0.7"/>
    <n v="0"/>
  </r>
  <r>
    <s v="N038"/>
    <x v="5"/>
    <n v="0.35"/>
    <n v="0"/>
  </r>
  <r>
    <s v="N038"/>
    <x v="5"/>
    <n v="0.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7"/>
    <x v="6"/>
    <n v="2.57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048"/>
    <x v="7"/>
    <n v="0.93"/>
    <n v="0"/>
  </r>
  <r>
    <s v="N50"/>
    <x v="8"/>
    <n v="0"/>
    <n v="0.13"/>
  </r>
  <r>
    <s v="N50"/>
    <x v="8"/>
    <n v="0"/>
    <n v="0.13"/>
  </r>
  <r>
    <s v="N50"/>
    <x v="8"/>
    <n v="0"/>
    <n v="0.13"/>
  </r>
  <r>
    <s v="N50"/>
    <x v="8"/>
    <n v="0"/>
    <n v="0.13"/>
  </r>
  <r>
    <s v="N50"/>
    <x v="8"/>
    <n v="0"/>
    <n v="0.13"/>
  </r>
  <r>
    <s v="N50"/>
    <x v="8"/>
    <n v="0"/>
    <n v="0.13"/>
  </r>
  <r>
    <s v="N50"/>
    <x v="8"/>
    <n v="0"/>
    <n v="0.13"/>
  </r>
  <r>
    <s v="N50"/>
    <x v="8"/>
    <n v="0"/>
    <n v="0.13"/>
  </r>
  <r>
    <s v="N50"/>
    <x v="8"/>
    <n v="0"/>
    <n v="0.13"/>
  </r>
  <r>
    <s v="N50"/>
    <x v="8"/>
    <n v="0"/>
    <n v="0.13"/>
  </r>
  <r>
    <s v="N50"/>
    <x v="8"/>
    <n v="0"/>
    <n v="0.13"/>
  </r>
  <r>
    <s v="N50"/>
    <x v="8"/>
    <n v="0"/>
    <n v="0.13"/>
  </r>
  <r>
    <s v="N50"/>
    <x v="8"/>
    <n v="0"/>
    <n v="0.13"/>
  </r>
  <r>
    <s v="N50"/>
    <x v="8"/>
    <n v="0"/>
    <n v="0.13"/>
  </r>
  <r>
    <s v="N50"/>
    <x v="8"/>
    <n v="0"/>
    <n v="0.13"/>
  </r>
  <r>
    <s v="N50"/>
    <x v="8"/>
    <n v="0"/>
    <n v="0.06"/>
  </r>
  <r>
    <s v="N50"/>
    <x v="8"/>
    <n v="0"/>
    <n v="0.13"/>
  </r>
  <r>
    <s v="N50"/>
    <x v="8"/>
    <n v="0"/>
    <n v="0.13"/>
  </r>
  <r>
    <s v="N50"/>
    <x v="8"/>
    <n v="0"/>
    <n v="0.13"/>
  </r>
  <r>
    <s v="N50"/>
    <x v="8"/>
    <n v="0"/>
    <n v="0.13"/>
  </r>
  <r>
    <s v="N50"/>
    <x v="8"/>
    <n v="0"/>
    <n v="0.13"/>
  </r>
  <r>
    <s v="N50"/>
    <x v="8"/>
    <n v="0"/>
    <n v="0.13"/>
  </r>
  <r>
    <s v="N50"/>
    <x v="8"/>
    <n v="0"/>
    <n v="0.13"/>
  </r>
  <r>
    <s v="N50"/>
    <x v="8"/>
    <n v="0"/>
    <n v="0.13"/>
  </r>
  <r>
    <s v="N50"/>
    <x v="8"/>
    <n v="0"/>
    <n v="0.13"/>
  </r>
  <r>
    <s v="N50"/>
    <x v="8"/>
    <n v="0"/>
    <n v="0.13"/>
  </r>
  <r>
    <s v="N50"/>
    <x v="8"/>
    <n v="0"/>
    <n v="0.13"/>
  </r>
  <r>
    <s v="N50"/>
    <x v="8"/>
    <n v="0"/>
    <n v="0.13"/>
  </r>
  <r>
    <s v="N50"/>
    <x v="8"/>
    <n v="0"/>
    <n v="0.13"/>
  </r>
  <r>
    <s v="N50"/>
    <x v="8"/>
    <n v="0"/>
    <n v="0.13"/>
  </r>
  <r>
    <s v="N51"/>
    <x v="9"/>
    <n v="0"/>
    <n v="0.02"/>
  </r>
  <r>
    <s v="N51"/>
    <x v="9"/>
    <n v="0"/>
    <n v="0.02"/>
  </r>
  <r>
    <s v="N51"/>
    <x v="9"/>
    <n v="0"/>
    <n v="0.02"/>
  </r>
  <r>
    <s v="N51"/>
    <x v="9"/>
    <n v="0"/>
    <n v="0.02"/>
  </r>
  <r>
    <s v="N51"/>
    <x v="9"/>
    <n v="0"/>
    <n v="0.02"/>
  </r>
  <r>
    <s v="N51"/>
    <x v="9"/>
    <n v="0"/>
    <n v="0.02"/>
  </r>
  <r>
    <s v="N51"/>
    <x v="9"/>
    <n v="0"/>
    <n v="0.02"/>
  </r>
  <r>
    <s v="N51"/>
    <x v="9"/>
    <n v="0"/>
    <n v="0.02"/>
  </r>
  <r>
    <s v="N51"/>
    <x v="9"/>
    <n v="0"/>
    <n v="0.02"/>
  </r>
  <r>
    <s v="N51"/>
    <x v="9"/>
    <n v="0"/>
    <n v="0.02"/>
  </r>
  <r>
    <s v="N51"/>
    <x v="9"/>
    <n v="0"/>
    <n v="0.02"/>
  </r>
  <r>
    <s v="N51"/>
    <x v="9"/>
    <n v="0"/>
    <n v="0.02"/>
  </r>
  <r>
    <s v="N51"/>
    <x v="9"/>
    <n v="0"/>
    <n v="0.02"/>
  </r>
  <r>
    <s v="N51"/>
    <x v="9"/>
    <n v="0"/>
    <n v="0.02"/>
  </r>
  <r>
    <s v="N51"/>
    <x v="9"/>
    <n v="0"/>
    <n v="0.02"/>
  </r>
  <r>
    <s v="N51"/>
    <x v="9"/>
    <n v="0"/>
    <n v="0.01"/>
  </r>
  <r>
    <s v="N51"/>
    <x v="9"/>
    <n v="0"/>
    <n v="0.02"/>
  </r>
  <r>
    <s v="N51"/>
    <x v="9"/>
    <n v="0"/>
    <n v="0.02"/>
  </r>
  <r>
    <s v="N51"/>
    <x v="9"/>
    <n v="0"/>
    <n v="0.02"/>
  </r>
  <r>
    <s v="N51"/>
    <x v="9"/>
    <n v="0"/>
    <n v="0.02"/>
  </r>
  <r>
    <s v="N51"/>
    <x v="9"/>
    <n v="0"/>
    <n v="0.02"/>
  </r>
  <r>
    <s v="N51"/>
    <x v="9"/>
    <n v="0"/>
    <n v="0.02"/>
  </r>
  <r>
    <s v="N51"/>
    <x v="9"/>
    <n v="0"/>
    <n v="0.02"/>
  </r>
  <r>
    <s v="N51"/>
    <x v="9"/>
    <n v="0"/>
    <n v="0.02"/>
  </r>
  <r>
    <s v="N51"/>
    <x v="9"/>
    <n v="0"/>
    <n v="0.02"/>
  </r>
  <r>
    <s v="N51"/>
    <x v="9"/>
    <n v="0"/>
    <n v="0.02"/>
  </r>
  <r>
    <s v="N51"/>
    <x v="9"/>
    <n v="0"/>
    <n v="0.02"/>
  </r>
  <r>
    <s v="N51"/>
    <x v="9"/>
    <n v="0"/>
    <n v="0.02"/>
  </r>
  <r>
    <s v="N51"/>
    <x v="9"/>
    <n v="0"/>
    <n v="0.02"/>
  </r>
  <r>
    <s v="N51"/>
    <x v="9"/>
    <n v="0"/>
    <n v="0.02"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9"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8"/>
    <x v="1"/>
    <n v="0"/>
    <n v="0.47"/>
  </r>
  <r>
    <s v="N018"/>
    <x v="1"/>
    <n v="0"/>
    <n v="0.23"/>
  </r>
  <r>
    <s v="N018"/>
    <x v="1"/>
    <n v="0"/>
    <n v="0.23"/>
  </r>
  <r>
    <s v="N018"/>
    <x v="1"/>
    <n v="0"/>
    <n v="0.23"/>
  </r>
  <r>
    <s v="N021"/>
    <x v="2"/>
    <n v="0"/>
    <n v="0.47"/>
  </r>
  <r>
    <s v="N021"/>
    <x v="2"/>
    <n v="0"/>
    <n v="0.47"/>
  </r>
  <r>
    <s v="N021"/>
    <x v="2"/>
    <n v="0"/>
    <n v="0.7"/>
  </r>
  <r>
    <s v="N038"/>
    <x v="3"/>
    <n v="1.05"/>
    <n v="0"/>
  </r>
  <r>
    <s v="N038"/>
    <x v="3"/>
    <n v="1.05"/>
    <n v="0"/>
  </r>
  <r>
    <s v="N038"/>
    <x v="3"/>
    <n v="1.05"/>
    <n v="0"/>
  </r>
  <r>
    <s v="N038"/>
    <x v="3"/>
    <n v="1.05"/>
    <n v="0"/>
  </r>
  <r>
    <s v="N038"/>
    <x v="3"/>
    <n v="0.7"/>
    <n v="0"/>
  </r>
  <r>
    <s v="N038"/>
    <x v="3"/>
    <n v="1.05"/>
    <n v="0"/>
  </r>
  <r>
    <s v="N038"/>
    <x v="3"/>
    <n v="1.05"/>
    <n v="0"/>
  </r>
  <r>
    <s v="N038"/>
    <x v="3"/>
    <n v="1.05"/>
    <n v="0"/>
  </r>
  <r>
    <s v="N038"/>
    <x v="3"/>
    <n v="1.05"/>
    <n v="0"/>
  </r>
  <r>
    <s v="N038"/>
    <x v="3"/>
    <n v="0.7"/>
    <n v="0"/>
  </r>
  <r>
    <s v="N038"/>
    <x v="3"/>
    <n v="1.05"/>
    <n v="0"/>
  </r>
  <r>
    <s v="N038"/>
    <x v="3"/>
    <n v="1.05"/>
    <n v="0"/>
  </r>
  <r>
    <s v="N038"/>
    <x v="3"/>
    <n v="0.35"/>
    <n v="0"/>
  </r>
  <r>
    <s v="N038"/>
    <x v="3"/>
    <n v="1.05"/>
    <n v="0"/>
  </r>
  <r>
    <s v="N038"/>
    <x v="3"/>
    <n v="1.05"/>
    <n v="0"/>
  </r>
  <r>
    <s v="N038"/>
    <x v="3"/>
    <n v="0.7"/>
    <n v="0"/>
  </r>
  <r>
    <s v="N038"/>
    <x v="3"/>
    <n v="1.05"/>
    <n v="0"/>
  </r>
  <r>
    <s v="N038"/>
    <x v="3"/>
    <n v="0.7"/>
    <n v="0"/>
  </r>
  <r>
    <s v="N038"/>
    <x v="3"/>
    <n v="1.05"/>
    <n v="0"/>
  </r>
  <r>
    <s v="N038"/>
    <x v="3"/>
    <n v="1.05"/>
    <n v="0"/>
  </r>
  <r>
    <s v="N038"/>
    <x v="3"/>
    <n v="1.05"/>
    <n v="0"/>
  </r>
  <r>
    <s v="N038"/>
    <x v="3"/>
    <n v="1.05"/>
    <n v="0"/>
  </r>
  <r>
    <s v="N038"/>
    <x v="3"/>
    <n v="1.05"/>
    <n v="0"/>
  </r>
  <r>
    <s v="N038"/>
    <x v="3"/>
    <n v="1.05"/>
    <n v="0"/>
  </r>
  <r>
    <s v="N038"/>
    <x v="3"/>
    <n v="1.05"/>
    <n v="0"/>
  </r>
  <r>
    <s v="N038"/>
    <x v="3"/>
    <n v="1.05"/>
    <n v="0"/>
  </r>
  <r>
    <s v="N038"/>
    <x v="3"/>
    <n v="1.05"/>
    <n v="0"/>
  </r>
  <r>
    <s v="N038"/>
    <x v="3"/>
    <n v="1.05"/>
    <n v="0"/>
  </r>
  <r>
    <s v="N038"/>
    <x v="3"/>
    <n v="1.05"/>
    <n v="0"/>
  </r>
  <r>
    <s v="N038"/>
    <x v="3"/>
    <n v="1.05"/>
    <n v="0"/>
  </r>
  <r>
    <s v="N038"/>
    <x v="3"/>
    <n v="1.05"/>
    <n v="0"/>
  </r>
  <r>
    <s v="N038"/>
    <x v="3"/>
    <n v="1.05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7"/>
    <x v="4"/>
    <n v="2.8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048"/>
    <x v="5"/>
    <n v="0.93"/>
    <n v="0"/>
  </r>
  <r>
    <s v="N50"/>
    <x v="6"/>
    <n v="0"/>
    <n v="0.19"/>
  </r>
  <r>
    <s v="N50"/>
    <x v="6"/>
    <n v="0"/>
    <n v="0.19"/>
  </r>
  <r>
    <s v="N50"/>
    <x v="6"/>
    <n v="0"/>
    <n v="0.19"/>
  </r>
  <r>
    <s v="N50"/>
    <x v="6"/>
    <n v="0"/>
    <n v="0.19"/>
  </r>
  <r>
    <s v="N50"/>
    <x v="6"/>
    <n v="0"/>
    <n v="0.19"/>
  </r>
  <r>
    <s v="N50"/>
    <x v="6"/>
    <n v="0"/>
    <n v="0.19"/>
  </r>
  <r>
    <s v="N50"/>
    <x v="6"/>
    <n v="0"/>
    <n v="0.19"/>
  </r>
  <r>
    <s v="N50"/>
    <x v="6"/>
    <n v="0"/>
    <n v="0.19"/>
  </r>
  <r>
    <s v="N50"/>
    <x v="6"/>
    <n v="0"/>
    <n v="0.19"/>
  </r>
  <r>
    <s v="N50"/>
    <x v="6"/>
    <n v="0"/>
    <n v="0.19"/>
  </r>
  <r>
    <s v="N50"/>
    <x v="6"/>
    <n v="0"/>
    <n v="0.19"/>
  </r>
  <r>
    <s v="N50"/>
    <x v="6"/>
    <n v="0"/>
    <n v="0.19"/>
  </r>
  <r>
    <s v="N50"/>
    <x v="6"/>
    <n v="0"/>
    <n v="0.13"/>
  </r>
  <r>
    <s v="N50"/>
    <x v="6"/>
    <n v="0"/>
    <n v="0.19"/>
  </r>
  <r>
    <s v="N50"/>
    <x v="6"/>
    <n v="0"/>
    <n v="0.19"/>
  </r>
  <r>
    <s v="N50"/>
    <x v="6"/>
    <n v="0"/>
    <n v="0.19"/>
  </r>
  <r>
    <s v="N50"/>
    <x v="6"/>
    <n v="0"/>
    <n v="0.19"/>
  </r>
  <r>
    <s v="N50"/>
    <x v="6"/>
    <n v="0"/>
    <n v="0.19"/>
  </r>
  <r>
    <s v="N50"/>
    <x v="6"/>
    <n v="0"/>
    <n v="0.19"/>
  </r>
  <r>
    <s v="N50"/>
    <x v="6"/>
    <n v="0"/>
    <n v="0.19"/>
  </r>
  <r>
    <s v="N50"/>
    <x v="6"/>
    <n v="0"/>
    <n v="0.19"/>
  </r>
  <r>
    <s v="N50"/>
    <x v="6"/>
    <n v="0"/>
    <n v="0.19"/>
  </r>
  <r>
    <s v="N50"/>
    <x v="6"/>
    <n v="0"/>
    <n v="0.19"/>
  </r>
  <r>
    <s v="N50"/>
    <x v="6"/>
    <n v="0"/>
    <n v="0.19"/>
  </r>
  <r>
    <s v="N50"/>
    <x v="6"/>
    <n v="0"/>
    <n v="0.19"/>
  </r>
  <r>
    <s v="N50"/>
    <x v="6"/>
    <n v="0"/>
    <n v="0.19"/>
  </r>
  <r>
    <s v="N50"/>
    <x v="6"/>
    <n v="0"/>
    <n v="0.19"/>
  </r>
  <r>
    <s v="N50"/>
    <x v="6"/>
    <n v="0"/>
    <n v="0.19"/>
  </r>
  <r>
    <s v="N50"/>
    <x v="6"/>
    <n v="0"/>
    <n v="0.19"/>
  </r>
  <r>
    <s v="N50"/>
    <x v="6"/>
    <n v="0"/>
    <n v="0.19"/>
  </r>
  <r>
    <s v="N50"/>
    <x v="6"/>
    <n v="0"/>
    <n v="0.19"/>
  </r>
  <r>
    <s v="N50"/>
    <x v="6"/>
    <n v="0"/>
    <n v="0.19"/>
  </r>
  <r>
    <s v="N50"/>
    <x v="6"/>
    <n v="0"/>
    <n v="0.19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s v="N51"/>
    <x v="7"/>
    <n v="0"/>
    <n v="0.02"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CECF9D-EFCE-496E-8CDF-2A5776332A2B}" name="TablaDinámica2" cacheId="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M12:O24" firstHeaderRow="0" firstDataRow="1" firstDataCol="1"/>
  <pivotFields count="4">
    <pivotField showAll="0"/>
    <pivotField axis="axisRow" showAll="0">
      <items count="12">
        <item x="0"/>
        <item x="1"/>
        <item x="3"/>
        <item x="4"/>
        <item x="7"/>
        <item x="5"/>
        <item x="2"/>
        <item x="9"/>
        <item x="8"/>
        <item x="6"/>
        <item x="10"/>
        <item t="default"/>
      </items>
    </pivotField>
    <pivotField dataField="1" showAll="0"/>
    <pivotField dataField="1"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ón" fld="2" baseField="0" baseItem="0"/>
    <dataField name="Suma de Deducción" fld="3" baseField="0" baseItem="0"/>
  </dataFields>
  <formats count="4">
    <format dxfId="3">
      <pivotArea field="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31EA7D-76AD-44B8-AE55-A9AB7A40F541}" name="TablaDinámica6" cacheId="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J14:L24" firstHeaderRow="0" firstDataRow="1" firstDataCol="1"/>
  <pivotFields count="4">
    <pivotField showAll="0"/>
    <pivotField axis="axisRow" showAll="0">
      <items count="10">
        <item x="1"/>
        <item x="2"/>
        <item x="5"/>
        <item x="3"/>
        <item x="0"/>
        <item x="7"/>
        <item x="6"/>
        <item x="4"/>
        <item x="8"/>
        <item t="default"/>
      </items>
    </pivotField>
    <pivotField dataField="1" showAll="0"/>
    <pivotField dataField="1"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ón" fld="2" baseField="0" baseItem="0"/>
    <dataField name="Suma de Deducción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1B904-F3EE-418C-A325-E0042E747AEA}">
  <dimension ref="A1:O451"/>
  <sheetViews>
    <sheetView topLeftCell="A4" workbookViewId="0">
      <selection sqref="A1:XFD1048576"/>
    </sheetView>
  </sheetViews>
  <sheetFormatPr baseColWidth="10" defaultRowHeight="15" x14ac:dyDescent="0.25"/>
  <cols>
    <col min="2" max="2" width="54.5703125" bestFit="1" customWidth="1"/>
    <col min="12" max="12" width="20.5703125" bestFit="1" customWidth="1"/>
  </cols>
  <sheetData>
    <row r="1" spans="1:15" x14ac:dyDescent="0.25">
      <c r="A1" s="33" t="s">
        <v>37</v>
      </c>
      <c r="B1" s="34"/>
      <c r="C1" s="34"/>
      <c r="D1" s="34"/>
      <c r="E1" s="35" t="s">
        <v>38</v>
      </c>
    </row>
    <row r="3" spans="1:15" ht="27" x14ac:dyDescent="0.25">
      <c r="A3" s="34"/>
      <c r="B3" s="36" t="s">
        <v>39</v>
      </c>
      <c r="C3" s="34"/>
      <c r="D3" s="34"/>
      <c r="E3" s="34"/>
      <c r="L3" s="37" t="s">
        <v>40</v>
      </c>
      <c r="M3" s="38" t="s">
        <v>41</v>
      </c>
      <c r="N3" s="39" t="s">
        <v>42</v>
      </c>
      <c r="O3" s="40"/>
    </row>
    <row r="4" spans="1:15" ht="25.5" x14ac:dyDescent="0.25">
      <c r="A4" s="34"/>
      <c r="B4" s="36" t="s">
        <v>43</v>
      </c>
      <c r="C4" s="34"/>
      <c r="D4" s="34"/>
      <c r="E4" s="34"/>
      <c r="L4" s="41" t="s">
        <v>44</v>
      </c>
      <c r="M4" s="42" t="s">
        <v>45</v>
      </c>
      <c r="N4" s="42"/>
      <c r="O4" s="43" t="s">
        <v>46</v>
      </c>
    </row>
    <row r="5" spans="1:15" x14ac:dyDescent="0.25">
      <c r="A5" s="44" t="s">
        <v>47</v>
      </c>
      <c r="B5" s="44" t="s">
        <v>48</v>
      </c>
      <c r="C5" s="44" t="s">
        <v>49</v>
      </c>
      <c r="D5" s="44" t="s">
        <v>50</v>
      </c>
      <c r="E5" s="44" t="s">
        <v>51</v>
      </c>
      <c r="L5" s="41"/>
      <c r="M5" s="42" t="s">
        <v>52</v>
      </c>
      <c r="N5" s="42"/>
      <c r="O5" s="43" t="s">
        <v>53</v>
      </c>
    </row>
    <row r="6" spans="1:15" x14ac:dyDescent="0.25">
      <c r="L6" s="41"/>
      <c r="M6" s="42" t="s">
        <v>54</v>
      </c>
      <c r="N6" s="42"/>
      <c r="O6" s="43" t="s">
        <v>53</v>
      </c>
    </row>
    <row r="7" spans="1:15" x14ac:dyDescent="0.25">
      <c r="A7" s="33" t="s">
        <v>55</v>
      </c>
      <c r="B7" s="33" t="s">
        <v>56</v>
      </c>
      <c r="C7" s="34"/>
      <c r="D7" s="34"/>
      <c r="E7" s="34"/>
      <c r="L7" s="45" t="s">
        <v>57</v>
      </c>
      <c r="M7" s="46">
        <v>2141001</v>
      </c>
      <c r="N7" s="47" t="s">
        <v>58</v>
      </c>
      <c r="O7" s="40"/>
    </row>
    <row r="8" spans="1:15" x14ac:dyDescent="0.25">
      <c r="A8" s="33" t="s">
        <v>59</v>
      </c>
      <c r="B8" s="33" t="s">
        <v>60</v>
      </c>
      <c r="C8" s="34"/>
      <c r="D8" s="34"/>
      <c r="E8" s="34"/>
      <c r="L8" s="48" t="s">
        <v>61</v>
      </c>
      <c r="M8" s="49" t="s">
        <v>62</v>
      </c>
      <c r="N8" s="50" t="s">
        <v>63</v>
      </c>
      <c r="O8" s="40"/>
    </row>
    <row r="9" spans="1:15" x14ac:dyDescent="0.25">
      <c r="A9" s="33" t="s">
        <v>64</v>
      </c>
      <c r="B9" s="33" t="s">
        <v>65</v>
      </c>
      <c r="C9" s="34"/>
      <c r="D9" s="34"/>
      <c r="E9" s="34"/>
      <c r="L9" s="48"/>
      <c r="M9" s="49"/>
      <c r="N9" s="50"/>
      <c r="O9" s="40"/>
    </row>
    <row r="10" spans="1:15" x14ac:dyDescent="0.25">
      <c r="A10" s="33" t="s">
        <v>66</v>
      </c>
      <c r="B10" s="33" t="s">
        <v>67</v>
      </c>
      <c r="C10" s="34"/>
      <c r="D10" s="34"/>
      <c r="E10" s="34"/>
      <c r="L10" s="48" t="s">
        <v>68</v>
      </c>
      <c r="M10" s="49" t="s">
        <v>69</v>
      </c>
      <c r="N10" s="50" t="s">
        <v>70</v>
      </c>
      <c r="O10" s="40"/>
    </row>
    <row r="11" spans="1:15" x14ac:dyDescent="0.25">
      <c r="A11" s="33" t="s">
        <v>71</v>
      </c>
      <c r="B11" s="33" t="s">
        <v>72</v>
      </c>
      <c r="C11" s="33" t="s">
        <v>73</v>
      </c>
      <c r="D11" s="34"/>
      <c r="E11" s="34"/>
      <c r="L11" s="48" t="s">
        <v>74</v>
      </c>
      <c r="M11" s="49" t="s">
        <v>54</v>
      </c>
      <c r="N11" s="50" t="s">
        <v>75</v>
      </c>
      <c r="O11" s="40"/>
    </row>
    <row r="12" spans="1:15" x14ac:dyDescent="0.25">
      <c r="A12" s="33" t="s">
        <v>76</v>
      </c>
      <c r="B12" s="33" t="s">
        <v>77</v>
      </c>
      <c r="C12" s="33" t="s">
        <v>73</v>
      </c>
      <c r="D12" s="34"/>
      <c r="E12" s="34"/>
      <c r="L12" s="48" t="s">
        <v>78</v>
      </c>
      <c r="M12" s="49">
        <v>1162004</v>
      </c>
      <c r="N12" s="50" t="s">
        <v>79</v>
      </c>
      <c r="O12" s="40"/>
    </row>
    <row r="13" spans="1:15" x14ac:dyDescent="0.25">
      <c r="A13" s="33" t="s">
        <v>80</v>
      </c>
      <c r="B13" s="33" t="s">
        <v>81</v>
      </c>
      <c r="C13" s="34"/>
      <c r="D13" s="34"/>
      <c r="E13" s="34"/>
      <c r="L13" s="51"/>
      <c r="M13" s="52"/>
      <c r="N13" s="53"/>
      <c r="O13" s="40"/>
    </row>
    <row r="14" spans="1:15" x14ac:dyDescent="0.25">
      <c r="A14" s="33" t="s">
        <v>82</v>
      </c>
      <c r="B14" s="33" t="s">
        <v>83</v>
      </c>
      <c r="C14" s="33" t="s">
        <v>73</v>
      </c>
      <c r="D14" s="34"/>
      <c r="E14" s="34"/>
    </row>
    <row r="15" spans="1:15" x14ac:dyDescent="0.25">
      <c r="A15" s="33" t="s">
        <v>84</v>
      </c>
      <c r="B15" s="33" t="s">
        <v>85</v>
      </c>
      <c r="C15" s="33" t="s">
        <v>73</v>
      </c>
      <c r="D15" s="34"/>
      <c r="E15" s="34"/>
    </row>
    <row r="16" spans="1:15" x14ac:dyDescent="0.25">
      <c r="A16" s="33" t="s">
        <v>86</v>
      </c>
      <c r="B16" s="33" t="s">
        <v>87</v>
      </c>
      <c r="C16" s="34"/>
      <c r="D16" s="34"/>
      <c r="E16" s="34"/>
    </row>
    <row r="17" spans="1:3" x14ac:dyDescent="0.25">
      <c r="A17" s="33" t="s">
        <v>88</v>
      </c>
      <c r="B17" s="33" t="s">
        <v>89</v>
      </c>
      <c r="C17" s="34"/>
    </row>
    <row r="18" spans="1:3" x14ac:dyDescent="0.25">
      <c r="A18" s="33" t="s">
        <v>90</v>
      </c>
      <c r="B18" s="33" t="s">
        <v>91</v>
      </c>
      <c r="C18" s="34"/>
    </row>
    <row r="19" spans="1:3" x14ac:dyDescent="0.25">
      <c r="A19" s="33" t="s">
        <v>92</v>
      </c>
      <c r="B19" s="33" t="s">
        <v>93</v>
      </c>
      <c r="C19" s="34"/>
    </row>
    <row r="20" spans="1:3" x14ac:dyDescent="0.25">
      <c r="A20" s="33" t="s">
        <v>94</v>
      </c>
      <c r="B20" s="33" t="s">
        <v>93</v>
      </c>
      <c r="C20" s="34"/>
    </row>
    <row r="21" spans="1:3" x14ac:dyDescent="0.25">
      <c r="A21" s="33" t="s">
        <v>95</v>
      </c>
      <c r="B21" s="33" t="s">
        <v>96</v>
      </c>
      <c r="C21" s="33" t="s">
        <v>73</v>
      </c>
    </row>
    <row r="22" spans="1:3" x14ac:dyDescent="0.25">
      <c r="A22" s="33" t="s">
        <v>97</v>
      </c>
      <c r="B22" s="33" t="s">
        <v>98</v>
      </c>
      <c r="C22" s="33" t="s">
        <v>73</v>
      </c>
    </row>
    <row r="23" spans="1:3" x14ac:dyDescent="0.25">
      <c r="A23" s="33" t="s">
        <v>99</v>
      </c>
      <c r="B23" s="33" t="s">
        <v>100</v>
      </c>
      <c r="C23" s="34"/>
    </row>
    <row r="24" spans="1:3" x14ac:dyDescent="0.25">
      <c r="A24" s="33" t="s">
        <v>101</v>
      </c>
      <c r="B24" s="33" t="s">
        <v>100</v>
      </c>
      <c r="C24" s="33" t="s">
        <v>73</v>
      </c>
    </row>
    <row r="25" spans="1:3" x14ac:dyDescent="0.25">
      <c r="A25" s="33" t="s">
        <v>102</v>
      </c>
      <c r="B25" s="33" t="s">
        <v>103</v>
      </c>
      <c r="C25" s="34"/>
    </row>
    <row r="26" spans="1:3" x14ac:dyDescent="0.25">
      <c r="A26" s="33" t="s">
        <v>104</v>
      </c>
      <c r="B26" s="33" t="s">
        <v>103</v>
      </c>
      <c r="C26" s="34"/>
    </row>
    <row r="27" spans="1:3" x14ac:dyDescent="0.25">
      <c r="A27" s="33" t="s">
        <v>105</v>
      </c>
      <c r="B27" s="33" t="s">
        <v>106</v>
      </c>
      <c r="C27" s="33" t="s">
        <v>73</v>
      </c>
    </row>
    <row r="28" spans="1:3" x14ac:dyDescent="0.25">
      <c r="A28" s="33" t="s">
        <v>107</v>
      </c>
      <c r="B28" s="33" t="s">
        <v>108</v>
      </c>
      <c r="C28" s="33" t="s">
        <v>73</v>
      </c>
    </row>
    <row r="29" spans="1:3" x14ac:dyDescent="0.25">
      <c r="A29" s="33" t="s">
        <v>109</v>
      </c>
      <c r="B29" s="33" t="s">
        <v>110</v>
      </c>
      <c r="C29" s="33" t="s">
        <v>73</v>
      </c>
    </row>
    <row r="30" spans="1:3" x14ac:dyDescent="0.25">
      <c r="A30" s="33" t="s">
        <v>111</v>
      </c>
      <c r="B30" s="33" t="s">
        <v>112</v>
      </c>
      <c r="C30" s="34"/>
    </row>
    <row r="31" spans="1:3" x14ac:dyDescent="0.25">
      <c r="A31" s="33" t="s">
        <v>113</v>
      </c>
      <c r="B31" s="33" t="s">
        <v>114</v>
      </c>
      <c r="C31" s="33" t="s">
        <v>73</v>
      </c>
    </row>
    <row r="32" spans="1:3" x14ac:dyDescent="0.25">
      <c r="A32" s="33" t="s">
        <v>115</v>
      </c>
      <c r="B32" s="33" t="s">
        <v>116</v>
      </c>
      <c r="C32" s="33" t="s">
        <v>73</v>
      </c>
    </row>
    <row r="33" spans="1:3" x14ac:dyDescent="0.25">
      <c r="A33" s="33" t="s">
        <v>117</v>
      </c>
      <c r="B33" s="33" t="s">
        <v>118</v>
      </c>
      <c r="C33" s="33" t="s">
        <v>73</v>
      </c>
    </row>
    <row r="34" spans="1:3" x14ac:dyDescent="0.25">
      <c r="A34" s="33" t="s">
        <v>119</v>
      </c>
      <c r="B34" s="33" t="s">
        <v>120</v>
      </c>
      <c r="C34" s="33" t="s">
        <v>73</v>
      </c>
    </row>
    <row r="35" spans="1:3" x14ac:dyDescent="0.25">
      <c r="A35" s="33" t="s">
        <v>121</v>
      </c>
      <c r="B35" s="33" t="s">
        <v>122</v>
      </c>
      <c r="C35" s="34"/>
    </row>
    <row r="36" spans="1:3" x14ac:dyDescent="0.25">
      <c r="A36" s="33" t="s">
        <v>123</v>
      </c>
      <c r="B36" s="33" t="s">
        <v>124</v>
      </c>
      <c r="C36" s="33" t="s">
        <v>73</v>
      </c>
    </row>
    <row r="37" spans="1:3" x14ac:dyDescent="0.25">
      <c r="A37" s="33" t="s">
        <v>125</v>
      </c>
      <c r="B37" s="33" t="s">
        <v>126</v>
      </c>
      <c r="C37" s="34"/>
    </row>
    <row r="38" spans="1:3" x14ac:dyDescent="0.25">
      <c r="A38" s="33" t="s">
        <v>127</v>
      </c>
      <c r="B38" s="33" t="s">
        <v>128</v>
      </c>
      <c r="C38" s="33" t="s">
        <v>73</v>
      </c>
    </row>
    <row r="39" spans="1:3" x14ac:dyDescent="0.25">
      <c r="A39" s="33" t="s">
        <v>129</v>
      </c>
      <c r="B39" s="33" t="s">
        <v>130</v>
      </c>
      <c r="C39" s="34"/>
    </row>
    <row r="40" spans="1:3" x14ac:dyDescent="0.25">
      <c r="A40" s="33" t="s">
        <v>131</v>
      </c>
      <c r="B40" s="33" t="s">
        <v>132</v>
      </c>
      <c r="C40" s="34"/>
    </row>
    <row r="41" spans="1:3" x14ac:dyDescent="0.25">
      <c r="A41" s="33" t="s">
        <v>133</v>
      </c>
      <c r="B41" s="33" t="s">
        <v>134</v>
      </c>
      <c r="C41" s="34"/>
    </row>
    <row r="42" spans="1:3" x14ac:dyDescent="0.25">
      <c r="A42" s="33" t="s">
        <v>135</v>
      </c>
      <c r="B42" s="33" t="s">
        <v>136</v>
      </c>
      <c r="C42" s="34"/>
    </row>
    <row r="43" spans="1:3" x14ac:dyDescent="0.25">
      <c r="A43" s="33" t="s">
        <v>137</v>
      </c>
      <c r="B43" s="33" t="s">
        <v>138</v>
      </c>
      <c r="C43" s="34"/>
    </row>
    <row r="44" spans="1:3" x14ac:dyDescent="0.25">
      <c r="A44" s="33" t="s">
        <v>139</v>
      </c>
      <c r="B44" s="33" t="s">
        <v>140</v>
      </c>
      <c r="C44" s="34"/>
    </row>
    <row r="45" spans="1:3" x14ac:dyDescent="0.25">
      <c r="A45" s="33" t="s">
        <v>141</v>
      </c>
      <c r="B45" s="33" t="s">
        <v>142</v>
      </c>
      <c r="C45" s="34"/>
    </row>
    <row r="46" spans="1:3" x14ac:dyDescent="0.25">
      <c r="A46" s="33" t="s">
        <v>143</v>
      </c>
      <c r="B46" s="33" t="s">
        <v>144</v>
      </c>
      <c r="C46" s="34"/>
    </row>
    <row r="47" spans="1:3" x14ac:dyDescent="0.25">
      <c r="A47" s="33" t="s">
        <v>145</v>
      </c>
      <c r="B47" s="33" t="s">
        <v>146</v>
      </c>
      <c r="C47" s="34"/>
    </row>
    <row r="48" spans="1:3" x14ac:dyDescent="0.25">
      <c r="A48" s="33" t="s">
        <v>147</v>
      </c>
      <c r="B48" s="33" t="s">
        <v>148</v>
      </c>
      <c r="C48" s="34"/>
    </row>
    <row r="49" spans="1:3" x14ac:dyDescent="0.25">
      <c r="A49" s="33" t="s">
        <v>149</v>
      </c>
      <c r="B49" s="33" t="s">
        <v>150</v>
      </c>
      <c r="C49" s="33" t="s">
        <v>73</v>
      </c>
    </row>
    <row r="50" spans="1:3" x14ac:dyDescent="0.25">
      <c r="A50" s="33" t="s">
        <v>151</v>
      </c>
      <c r="B50" s="33" t="s">
        <v>152</v>
      </c>
      <c r="C50" s="34"/>
    </row>
    <row r="51" spans="1:3" x14ac:dyDescent="0.25">
      <c r="A51" s="33" t="s">
        <v>153</v>
      </c>
      <c r="B51" s="33" t="s">
        <v>154</v>
      </c>
      <c r="C51" s="33" t="s">
        <v>73</v>
      </c>
    </row>
    <row r="52" spans="1:3" x14ac:dyDescent="0.25">
      <c r="A52" s="33" t="s">
        <v>155</v>
      </c>
      <c r="B52" s="33" t="s">
        <v>156</v>
      </c>
      <c r="C52" s="34"/>
    </row>
    <row r="53" spans="1:3" x14ac:dyDescent="0.25">
      <c r="A53" s="33" t="s">
        <v>157</v>
      </c>
      <c r="B53" s="33" t="s">
        <v>158</v>
      </c>
      <c r="C53" s="34"/>
    </row>
    <row r="54" spans="1:3" x14ac:dyDescent="0.25">
      <c r="A54" s="33" t="s">
        <v>159</v>
      </c>
      <c r="B54" s="33" t="s">
        <v>158</v>
      </c>
      <c r="C54" s="33" t="s">
        <v>73</v>
      </c>
    </row>
    <row r="55" spans="1:3" x14ac:dyDescent="0.25">
      <c r="A55" s="33" t="s">
        <v>160</v>
      </c>
      <c r="B55" s="33" t="s">
        <v>161</v>
      </c>
      <c r="C55" s="34"/>
    </row>
    <row r="56" spans="1:3" x14ac:dyDescent="0.25">
      <c r="A56" s="33" t="s">
        <v>162</v>
      </c>
      <c r="B56" s="33" t="s">
        <v>163</v>
      </c>
      <c r="C56" s="34"/>
    </row>
    <row r="57" spans="1:3" x14ac:dyDescent="0.25">
      <c r="A57" s="33" t="s">
        <v>164</v>
      </c>
      <c r="B57" s="33" t="s">
        <v>165</v>
      </c>
      <c r="C57" s="34"/>
    </row>
    <row r="58" spans="1:3" x14ac:dyDescent="0.25">
      <c r="A58" s="33" t="s">
        <v>166</v>
      </c>
      <c r="B58" s="33" t="s">
        <v>167</v>
      </c>
      <c r="C58" s="33" t="s">
        <v>168</v>
      </c>
    </row>
    <row r="59" spans="1:3" x14ac:dyDescent="0.25">
      <c r="A59" s="33" t="s">
        <v>169</v>
      </c>
      <c r="B59" s="33" t="s">
        <v>170</v>
      </c>
      <c r="C59" s="34"/>
    </row>
    <row r="60" spans="1:3" x14ac:dyDescent="0.25">
      <c r="A60" s="33" t="s">
        <v>171</v>
      </c>
      <c r="B60" s="33" t="s">
        <v>172</v>
      </c>
      <c r="C60" s="34"/>
    </row>
    <row r="61" spans="1:3" x14ac:dyDescent="0.25">
      <c r="A61" s="33" t="s">
        <v>173</v>
      </c>
      <c r="B61" s="33" t="s">
        <v>174</v>
      </c>
      <c r="C61" s="33" t="s">
        <v>168</v>
      </c>
    </row>
    <row r="62" spans="1:3" x14ac:dyDescent="0.25">
      <c r="A62" s="33" t="s">
        <v>175</v>
      </c>
      <c r="B62" s="33" t="s">
        <v>176</v>
      </c>
      <c r="C62" s="33" t="s">
        <v>168</v>
      </c>
    </row>
    <row r="63" spans="1:3" x14ac:dyDescent="0.25">
      <c r="A63" s="33" t="s">
        <v>177</v>
      </c>
      <c r="B63" s="33" t="s">
        <v>178</v>
      </c>
      <c r="C63" s="33" t="s">
        <v>168</v>
      </c>
    </row>
    <row r="64" spans="1:3" x14ac:dyDescent="0.25">
      <c r="A64" s="33" t="s">
        <v>179</v>
      </c>
      <c r="B64" s="33" t="s">
        <v>180</v>
      </c>
      <c r="C64" s="33" t="s">
        <v>168</v>
      </c>
    </row>
    <row r="65" spans="1:3" x14ac:dyDescent="0.25">
      <c r="A65" s="33" t="s">
        <v>181</v>
      </c>
      <c r="B65" s="33" t="s">
        <v>182</v>
      </c>
      <c r="C65" s="33" t="s">
        <v>168</v>
      </c>
    </row>
    <row r="66" spans="1:3" x14ac:dyDescent="0.25">
      <c r="A66" s="33" t="s">
        <v>183</v>
      </c>
      <c r="B66" s="33" t="s">
        <v>184</v>
      </c>
      <c r="C66" s="34"/>
    </row>
    <row r="67" spans="1:3" x14ac:dyDescent="0.25">
      <c r="A67" s="33" t="s">
        <v>185</v>
      </c>
      <c r="B67" s="33" t="s">
        <v>75</v>
      </c>
      <c r="C67" s="33" t="s">
        <v>73</v>
      </c>
    </row>
    <row r="68" spans="1:3" x14ac:dyDescent="0.25">
      <c r="A68" s="33" t="s">
        <v>186</v>
      </c>
      <c r="B68" s="33" t="s">
        <v>187</v>
      </c>
      <c r="C68" s="33" t="s">
        <v>73</v>
      </c>
    </row>
    <row r="69" spans="1:3" x14ac:dyDescent="0.25">
      <c r="A69" s="33" t="s">
        <v>188</v>
      </c>
      <c r="B69" s="33" t="s">
        <v>189</v>
      </c>
      <c r="C69" s="33" t="s">
        <v>73</v>
      </c>
    </row>
    <row r="70" spans="1:3" x14ac:dyDescent="0.25">
      <c r="A70" s="33" t="s">
        <v>190</v>
      </c>
      <c r="B70" s="33" t="s">
        <v>79</v>
      </c>
      <c r="C70" s="33" t="s">
        <v>73</v>
      </c>
    </row>
    <row r="71" spans="1:3" x14ac:dyDescent="0.25">
      <c r="A71" s="33" t="s">
        <v>191</v>
      </c>
      <c r="B71" s="33" t="s">
        <v>192</v>
      </c>
      <c r="C71" s="33" t="s">
        <v>73</v>
      </c>
    </row>
    <row r="72" spans="1:3" x14ac:dyDescent="0.25">
      <c r="A72" s="33" t="s">
        <v>193</v>
      </c>
      <c r="B72" s="33" t="s">
        <v>194</v>
      </c>
      <c r="C72" s="33" t="s">
        <v>73</v>
      </c>
    </row>
    <row r="73" spans="1:3" x14ac:dyDescent="0.25">
      <c r="A73" s="33" t="s">
        <v>195</v>
      </c>
      <c r="B73" s="33" t="s">
        <v>161</v>
      </c>
      <c r="C73" s="34"/>
    </row>
    <row r="74" spans="1:3" x14ac:dyDescent="0.25">
      <c r="A74" s="33" t="s">
        <v>196</v>
      </c>
      <c r="B74" s="33" t="s">
        <v>197</v>
      </c>
      <c r="C74" s="34"/>
    </row>
    <row r="75" spans="1:3" x14ac:dyDescent="0.25">
      <c r="A75" s="33" t="s">
        <v>198</v>
      </c>
      <c r="B75" s="33" t="s">
        <v>199</v>
      </c>
      <c r="C75" s="33" t="s">
        <v>168</v>
      </c>
    </row>
    <row r="76" spans="1:3" x14ac:dyDescent="0.25">
      <c r="A76" s="33" t="s">
        <v>200</v>
      </c>
      <c r="B76" s="33" t="s">
        <v>201</v>
      </c>
      <c r="C76" s="34"/>
    </row>
    <row r="77" spans="1:3" x14ac:dyDescent="0.25">
      <c r="A77" s="33" t="s">
        <v>202</v>
      </c>
      <c r="B77" s="33" t="s">
        <v>201</v>
      </c>
      <c r="C77" s="34"/>
    </row>
    <row r="78" spans="1:3" x14ac:dyDescent="0.25">
      <c r="A78" s="33" t="s">
        <v>203</v>
      </c>
      <c r="B78" s="33" t="s">
        <v>201</v>
      </c>
      <c r="C78" s="34"/>
    </row>
    <row r="79" spans="1:3" x14ac:dyDescent="0.25">
      <c r="A79" s="33" t="s">
        <v>204</v>
      </c>
      <c r="B79" s="33" t="s">
        <v>205</v>
      </c>
      <c r="C79" s="33" t="s">
        <v>168</v>
      </c>
    </row>
    <row r="80" spans="1:3" x14ac:dyDescent="0.25">
      <c r="A80" s="33" t="s">
        <v>206</v>
      </c>
      <c r="B80" s="33" t="s">
        <v>207</v>
      </c>
      <c r="C80" s="33" t="s">
        <v>168</v>
      </c>
    </row>
    <row r="81" spans="1:3" x14ac:dyDescent="0.25">
      <c r="A81" s="33" t="s">
        <v>208</v>
      </c>
      <c r="B81" s="33" t="s">
        <v>209</v>
      </c>
      <c r="C81" s="33" t="s">
        <v>168</v>
      </c>
    </row>
    <row r="82" spans="1:3" x14ac:dyDescent="0.25">
      <c r="A82" s="33" t="s">
        <v>210</v>
      </c>
      <c r="B82" s="33" t="s">
        <v>211</v>
      </c>
      <c r="C82" s="33" t="s">
        <v>168</v>
      </c>
    </row>
    <row r="83" spans="1:3" x14ac:dyDescent="0.25">
      <c r="A83" s="33" t="s">
        <v>212</v>
      </c>
      <c r="B83" s="33" t="s">
        <v>213</v>
      </c>
      <c r="C83" s="33" t="s">
        <v>168</v>
      </c>
    </row>
    <row r="84" spans="1:3" x14ac:dyDescent="0.25">
      <c r="A84" s="33" t="s">
        <v>214</v>
      </c>
      <c r="B84" s="33" t="s">
        <v>215</v>
      </c>
      <c r="C84" s="33" t="s">
        <v>168</v>
      </c>
    </row>
    <row r="85" spans="1:3" x14ac:dyDescent="0.25">
      <c r="A85" s="33" t="s">
        <v>216</v>
      </c>
      <c r="B85" s="33" t="s">
        <v>217</v>
      </c>
      <c r="C85" s="34"/>
    </row>
    <row r="86" spans="1:3" x14ac:dyDescent="0.25">
      <c r="A86" s="33" t="s">
        <v>218</v>
      </c>
      <c r="B86" s="33" t="s">
        <v>217</v>
      </c>
      <c r="C86" s="33" t="s">
        <v>168</v>
      </c>
    </row>
    <row r="87" spans="1:3" x14ac:dyDescent="0.25">
      <c r="A87" s="33" t="s">
        <v>219</v>
      </c>
      <c r="B87" s="33" t="s">
        <v>220</v>
      </c>
      <c r="C87" s="34"/>
    </row>
    <row r="88" spans="1:3" x14ac:dyDescent="0.25">
      <c r="A88" s="33" t="s">
        <v>221</v>
      </c>
      <c r="B88" s="33" t="s">
        <v>220</v>
      </c>
      <c r="C88" s="34"/>
    </row>
    <row r="89" spans="1:3" x14ac:dyDescent="0.25">
      <c r="A89" s="33" t="s">
        <v>222</v>
      </c>
      <c r="B89" s="33" t="s">
        <v>223</v>
      </c>
      <c r="C89" s="33" t="s">
        <v>168</v>
      </c>
    </row>
    <row r="90" spans="1:3" x14ac:dyDescent="0.25">
      <c r="A90" s="33" t="s">
        <v>224</v>
      </c>
      <c r="B90" s="33" t="s">
        <v>225</v>
      </c>
      <c r="C90" s="33" t="s">
        <v>168</v>
      </c>
    </row>
    <row r="91" spans="1:3" x14ac:dyDescent="0.25">
      <c r="A91" s="33" t="s">
        <v>226</v>
      </c>
      <c r="B91" s="33" t="s">
        <v>227</v>
      </c>
      <c r="C91" s="33" t="s">
        <v>168</v>
      </c>
    </row>
    <row r="92" spans="1:3" x14ac:dyDescent="0.25">
      <c r="A92" s="33" t="s">
        <v>228</v>
      </c>
      <c r="B92" s="33" t="s">
        <v>229</v>
      </c>
      <c r="C92" s="33" t="s">
        <v>168</v>
      </c>
    </row>
    <row r="93" spans="1:3" x14ac:dyDescent="0.25">
      <c r="A93" s="33" t="s">
        <v>230</v>
      </c>
      <c r="B93" s="33" t="s">
        <v>231</v>
      </c>
      <c r="C93" s="33" t="s">
        <v>168</v>
      </c>
    </row>
    <row r="94" spans="1:3" x14ac:dyDescent="0.25">
      <c r="A94" s="33" t="s">
        <v>232</v>
      </c>
      <c r="B94" s="33" t="s">
        <v>233</v>
      </c>
      <c r="C94" s="34"/>
    </row>
    <row r="95" spans="1:3" x14ac:dyDescent="0.25">
      <c r="A95" s="33" t="s">
        <v>234</v>
      </c>
      <c r="B95" s="33" t="s">
        <v>235</v>
      </c>
      <c r="C95" s="34"/>
    </row>
    <row r="96" spans="1:3" x14ac:dyDescent="0.25">
      <c r="A96" s="33" t="s">
        <v>236</v>
      </c>
      <c r="B96" s="33" t="s">
        <v>235</v>
      </c>
      <c r="C96" s="33" t="s">
        <v>168</v>
      </c>
    </row>
    <row r="97" spans="1:3" x14ac:dyDescent="0.25">
      <c r="A97" s="33" t="s">
        <v>237</v>
      </c>
      <c r="B97" s="33" t="s">
        <v>238</v>
      </c>
      <c r="C97" s="34"/>
    </row>
    <row r="98" spans="1:3" x14ac:dyDescent="0.25">
      <c r="A98" s="33" t="s">
        <v>239</v>
      </c>
      <c r="B98" s="33" t="s">
        <v>240</v>
      </c>
      <c r="C98" s="34"/>
    </row>
    <row r="99" spans="1:3" x14ac:dyDescent="0.25">
      <c r="A99" s="33" t="s">
        <v>241</v>
      </c>
      <c r="B99" s="33" t="s">
        <v>240</v>
      </c>
      <c r="C99" s="34"/>
    </row>
    <row r="100" spans="1:3" x14ac:dyDescent="0.25">
      <c r="A100" s="33" t="s">
        <v>242</v>
      </c>
      <c r="B100" s="33" t="s">
        <v>240</v>
      </c>
      <c r="C100" s="33" t="s">
        <v>168</v>
      </c>
    </row>
    <row r="101" spans="1:3" x14ac:dyDescent="0.25">
      <c r="A101" s="33" t="s">
        <v>243</v>
      </c>
      <c r="B101" s="33" t="s">
        <v>244</v>
      </c>
      <c r="C101" s="34"/>
    </row>
    <row r="102" spans="1:3" x14ac:dyDescent="0.25">
      <c r="A102" s="33" t="s">
        <v>245</v>
      </c>
      <c r="B102" s="33" t="s">
        <v>244</v>
      </c>
      <c r="C102" s="33" t="s">
        <v>168</v>
      </c>
    </row>
    <row r="103" spans="1:3" x14ac:dyDescent="0.25">
      <c r="A103" s="33" t="s">
        <v>246</v>
      </c>
      <c r="B103" s="33" t="s">
        <v>247</v>
      </c>
      <c r="C103" s="34"/>
    </row>
    <row r="104" spans="1:3" x14ac:dyDescent="0.25">
      <c r="A104" s="33" t="s">
        <v>248</v>
      </c>
      <c r="B104" s="33" t="s">
        <v>247</v>
      </c>
      <c r="C104" s="34"/>
    </row>
    <row r="105" spans="1:3" x14ac:dyDescent="0.25">
      <c r="A105" s="33" t="s">
        <v>249</v>
      </c>
      <c r="B105" s="33" t="s">
        <v>247</v>
      </c>
      <c r="C105" s="33" t="s">
        <v>168</v>
      </c>
    </row>
    <row r="106" spans="1:3" x14ac:dyDescent="0.25">
      <c r="A106" s="33" t="s">
        <v>250</v>
      </c>
      <c r="B106" s="33" t="s">
        <v>251</v>
      </c>
      <c r="C106" s="34"/>
    </row>
    <row r="107" spans="1:3" x14ac:dyDescent="0.25">
      <c r="A107" s="33" t="s">
        <v>252</v>
      </c>
      <c r="B107" s="33" t="s">
        <v>251</v>
      </c>
      <c r="C107" s="33" t="s">
        <v>168</v>
      </c>
    </row>
    <row r="108" spans="1:3" x14ac:dyDescent="0.25">
      <c r="A108" s="33" t="s">
        <v>253</v>
      </c>
      <c r="B108" s="33" t="s">
        <v>254</v>
      </c>
      <c r="C108" s="34"/>
    </row>
    <row r="109" spans="1:3" x14ac:dyDescent="0.25">
      <c r="A109" s="33" t="s">
        <v>255</v>
      </c>
      <c r="B109" s="33" t="s">
        <v>254</v>
      </c>
      <c r="C109" s="34"/>
    </row>
    <row r="110" spans="1:3" x14ac:dyDescent="0.25">
      <c r="A110" s="33" t="s">
        <v>256</v>
      </c>
      <c r="B110" s="33" t="s">
        <v>254</v>
      </c>
      <c r="C110" s="33" t="s">
        <v>168</v>
      </c>
    </row>
    <row r="111" spans="1:3" x14ac:dyDescent="0.25">
      <c r="A111" s="33" t="s">
        <v>257</v>
      </c>
      <c r="B111" s="33" t="s">
        <v>258</v>
      </c>
      <c r="C111" s="33" t="s">
        <v>168</v>
      </c>
    </row>
    <row r="112" spans="1:3" x14ac:dyDescent="0.25">
      <c r="A112" s="33" t="s">
        <v>259</v>
      </c>
      <c r="B112" s="33" t="s">
        <v>254</v>
      </c>
      <c r="C112" s="33" t="s">
        <v>168</v>
      </c>
    </row>
    <row r="113" spans="1:3" x14ac:dyDescent="0.25">
      <c r="A113" s="33" t="s">
        <v>260</v>
      </c>
      <c r="B113" s="33" t="s">
        <v>261</v>
      </c>
      <c r="C113" s="34"/>
    </row>
    <row r="114" spans="1:3" x14ac:dyDescent="0.25">
      <c r="A114" s="33" t="s">
        <v>262</v>
      </c>
      <c r="B114" s="33" t="s">
        <v>261</v>
      </c>
      <c r="C114" s="33" t="s">
        <v>168</v>
      </c>
    </row>
    <row r="115" spans="1:3" x14ac:dyDescent="0.25">
      <c r="A115" s="33" t="s">
        <v>263</v>
      </c>
      <c r="B115" s="33" t="s">
        <v>264</v>
      </c>
      <c r="C115" s="34"/>
    </row>
    <row r="116" spans="1:3" x14ac:dyDescent="0.25">
      <c r="A116" s="33" t="s">
        <v>265</v>
      </c>
      <c r="B116" s="33" t="s">
        <v>266</v>
      </c>
      <c r="C116" s="34"/>
    </row>
    <row r="117" spans="1:3" x14ac:dyDescent="0.25">
      <c r="A117" s="33" t="s">
        <v>267</v>
      </c>
      <c r="B117" s="33" t="s">
        <v>266</v>
      </c>
      <c r="C117" s="34"/>
    </row>
    <row r="118" spans="1:3" x14ac:dyDescent="0.25">
      <c r="A118" s="33" t="s">
        <v>268</v>
      </c>
      <c r="B118" s="33" t="s">
        <v>269</v>
      </c>
      <c r="C118" s="33" t="s">
        <v>73</v>
      </c>
    </row>
    <row r="119" spans="1:3" x14ac:dyDescent="0.25">
      <c r="A119" s="33" t="s">
        <v>270</v>
      </c>
      <c r="B119" s="33" t="s">
        <v>271</v>
      </c>
      <c r="C119" s="33" t="s">
        <v>73</v>
      </c>
    </row>
    <row r="120" spans="1:3" x14ac:dyDescent="0.25">
      <c r="A120" s="33" t="s">
        <v>272</v>
      </c>
      <c r="B120" s="33" t="s">
        <v>273</v>
      </c>
      <c r="C120" s="34"/>
    </row>
    <row r="121" spans="1:3" x14ac:dyDescent="0.25">
      <c r="A121" s="33" t="s">
        <v>274</v>
      </c>
      <c r="B121" s="33" t="s">
        <v>273</v>
      </c>
      <c r="C121" s="34"/>
    </row>
    <row r="122" spans="1:3" x14ac:dyDescent="0.25">
      <c r="A122" s="33" t="s">
        <v>275</v>
      </c>
      <c r="B122" s="33" t="s">
        <v>273</v>
      </c>
      <c r="C122" s="33" t="s">
        <v>73</v>
      </c>
    </row>
    <row r="123" spans="1:3" x14ac:dyDescent="0.25">
      <c r="A123" s="33" t="s">
        <v>276</v>
      </c>
      <c r="B123" s="33" t="s">
        <v>277</v>
      </c>
      <c r="C123" s="34"/>
    </row>
    <row r="124" spans="1:3" x14ac:dyDescent="0.25">
      <c r="A124" s="33" t="s">
        <v>278</v>
      </c>
      <c r="B124" s="33" t="s">
        <v>279</v>
      </c>
      <c r="C124" s="34"/>
    </row>
    <row r="125" spans="1:3" x14ac:dyDescent="0.25">
      <c r="A125" s="33" t="s">
        <v>280</v>
      </c>
      <c r="B125" s="33" t="s">
        <v>281</v>
      </c>
      <c r="C125" s="34"/>
    </row>
    <row r="126" spans="1:3" x14ac:dyDescent="0.25">
      <c r="A126" s="33" t="s">
        <v>282</v>
      </c>
      <c r="B126" s="33" t="s">
        <v>283</v>
      </c>
      <c r="C126" s="34"/>
    </row>
    <row r="127" spans="1:3" x14ac:dyDescent="0.25">
      <c r="A127" s="33" t="s">
        <v>284</v>
      </c>
      <c r="B127" s="33" t="s">
        <v>285</v>
      </c>
      <c r="C127" s="33" t="s">
        <v>73</v>
      </c>
    </row>
    <row r="128" spans="1:3" x14ac:dyDescent="0.25">
      <c r="A128" s="33" t="s">
        <v>286</v>
      </c>
      <c r="B128" s="33" t="s">
        <v>287</v>
      </c>
      <c r="C128" s="33" t="s">
        <v>73</v>
      </c>
    </row>
    <row r="129" spans="1:3" x14ac:dyDescent="0.25">
      <c r="A129" s="33" t="s">
        <v>288</v>
      </c>
      <c r="B129" s="33" t="s">
        <v>289</v>
      </c>
      <c r="C129" s="34"/>
    </row>
    <row r="130" spans="1:3" x14ac:dyDescent="0.25">
      <c r="A130" s="33" t="s">
        <v>290</v>
      </c>
      <c r="B130" s="33" t="s">
        <v>289</v>
      </c>
      <c r="C130" s="34"/>
    </row>
    <row r="131" spans="1:3" x14ac:dyDescent="0.25">
      <c r="A131" s="33" t="s">
        <v>291</v>
      </c>
      <c r="B131" s="33" t="s">
        <v>289</v>
      </c>
      <c r="C131" s="33" t="s">
        <v>73</v>
      </c>
    </row>
    <row r="132" spans="1:3" x14ac:dyDescent="0.25">
      <c r="A132" s="33" t="s">
        <v>292</v>
      </c>
      <c r="B132" s="33" t="s">
        <v>293</v>
      </c>
      <c r="C132" s="34"/>
    </row>
    <row r="133" spans="1:3" x14ac:dyDescent="0.25">
      <c r="A133" s="33" t="s">
        <v>294</v>
      </c>
      <c r="B133" s="33" t="s">
        <v>293</v>
      </c>
      <c r="C133" s="34"/>
    </row>
    <row r="134" spans="1:3" x14ac:dyDescent="0.25">
      <c r="A134" s="33" t="s">
        <v>295</v>
      </c>
      <c r="B134" s="33" t="s">
        <v>296</v>
      </c>
      <c r="C134" s="33" t="s">
        <v>73</v>
      </c>
    </row>
    <row r="135" spans="1:3" x14ac:dyDescent="0.25">
      <c r="A135" s="33" t="s">
        <v>297</v>
      </c>
      <c r="B135" s="33" t="s">
        <v>298</v>
      </c>
      <c r="C135" s="34"/>
    </row>
    <row r="136" spans="1:3" x14ac:dyDescent="0.25">
      <c r="A136" s="33" t="s">
        <v>299</v>
      </c>
      <c r="B136" s="33" t="s">
        <v>298</v>
      </c>
      <c r="C136" s="33" t="s">
        <v>73</v>
      </c>
    </row>
    <row r="137" spans="1:3" x14ac:dyDescent="0.25">
      <c r="A137" s="33" t="s">
        <v>300</v>
      </c>
      <c r="B137" s="33" t="s">
        <v>301</v>
      </c>
      <c r="C137" s="34"/>
    </row>
    <row r="138" spans="1:3" x14ac:dyDescent="0.25">
      <c r="A138" s="33" t="s">
        <v>302</v>
      </c>
      <c r="B138" s="33" t="s">
        <v>303</v>
      </c>
      <c r="C138" s="33" t="s">
        <v>73</v>
      </c>
    </row>
    <row r="139" spans="1:3" x14ac:dyDescent="0.25">
      <c r="A139" s="33" t="s">
        <v>304</v>
      </c>
      <c r="B139" s="33" t="s">
        <v>305</v>
      </c>
      <c r="C139" s="34"/>
    </row>
    <row r="140" spans="1:3" x14ac:dyDescent="0.25">
      <c r="A140" s="33" t="s">
        <v>306</v>
      </c>
      <c r="B140" s="33" t="s">
        <v>307</v>
      </c>
      <c r="C140" s="34"/>
    </row>
    <row r="141" spans="1:3" x14ac:dyDescent="0.25">
      <c r="A141" s="33" t="s">
        <v>308</v>
      </c>
      <c r="B141" s="33" t="s">
        <v>309</v>
      </c>
      <c r="C141" s="34"/>
    </row>
    <row r="142" spans="1:3" x14ac:dyDescent="0.25">
      <c r="A142" s="33" t="s">
        <v>310</v>
      </c>
      <c r="B142" s="33" t="s">
        <v>311</v>
      </c>
      <c r="C142" s="34"/>
    </row>
    <row r="143" spans="1:3" x14ac:dyDescent="0.25">
      <c r="A143" s="33" t="s">
        <v>312</v>
      </c>
      <c r="B143" s="33" t="s">
        <v>313</v>
      </c>
      <c r="C143" s="34"/>
    </row>
    <row r="144" spans="1:3" x14ac:dyDescent="0.25">
      <c r="A144" s="33" t="s">
        <v>314</v>
      </c>
      <c r="B144" s="33" t="s">
        <v>315</v>
      </c>
      <c r="C144" s="34"/>
    </row>
    <row r="145" spans="1:3" x14ac:dyDescent="0.25">
      <c r="A145" s="33" t="s">
        <v>316</v>
      </c>
      <c r="B145" s="33" t="s">
        <v>317</v>
      </c>
      <c r="C145" s="34"/>
    </row>
    <row r="146" spans="1:3" x14ac:dyDescent="0.25">
      <c r="A146" s="33" t="s">
        <v>318</v>
      </c>
      <c r="B146" s="33" t="s">
        <v>319</v>
      </c>
      <c r="C146" s="34"/>
    </row>
    <row r="147" spans="1:3" x14ac:dyDescent="0.25">
      <c r="A147" s="33" t="s">
        <v>320</v>
      </c>
      <c r="B147" s="33" t="s">
        <v>321</v>
      </c>
      <c r="C147" s="34"/>
    </row>
    <row r="148" spans="1:3" x14ac:dyDescent="0.25">
      <c r="A148" s="33" t="s">
        <v>322</v>
      </c>
      <c r="B148" s="33" t="s">
        <v>321</v>
      </c>
      <c r="C148" s="33" t="s">
        <v>73</v>
      </c>
    </row>
    <row r="149" spans="1:3" x14ac:dyDescent="0.25">
      <c r="A149" s="33" t="s">
        <v>323</v>
      </c>
      <c r="B149" s="33" t="s">
        <v>324</v>
      </c>
      <c r="C149" s="33" t="s">
        <v>73</v>
      </c>
    </row>
    <row r="150" spans="1:3" x14ac:dyDescent="0.25">
      <c r="A150" s="33" t="s">
        <v>325</v>
      </c>
      <c r="B150" s="33" t="s">
        <v>326</v>
      </c>
      <c r="C150" s="34"/>
    </row>
    <row r="151" spans="1:3" x14ac:dyDescent="0.25">
      <c r="A151" s="33" t="s">
        <v>327</v>
      </c>
      <c r="B151" s="33" t="s">
        <v>328</v>
      </c>
      <c r="C151" s="33" t="s">
        <v>73</v>
      </c>
    </row>
    <row r="152" spans="1:3" x14ac:dyDescent="0.25">
      <c r="A152" s="33" t="s">
        <v>329</v>
      </c>
      <c r="B152" s="33" t="s">
        <v>330</v>
      </c>
      <c r="C152" s="33" t="s">
        <v>73</v>
      </c>
    </row>
    <row r="153" spans="1:3" x14ac:dyDescent="0.25">
      <c r="A153" s="33" t="s">
        <v>331</v>
      </c>
      <c r="B153" s="33" t="s">
        <v>332</v>
      </c>
      <c r="C153" s="34"/>
    </row>
    <row r="154" spans="1:3" x14ac:dyDescent="0.25">
      <c r="A154" s="33" t="s">
        <v>333</v>
      </c>
      <c r="B154" s="33" t="s">
        <v>334</v>
      </c>
      <c r="C154" s="34"/>
    </row>
    <row r="155" spans="1:3" x14ac:dyDescent="0.25">
      <c r="A155" s="33" t="s">
        <v>335</v>
      </c>
      <c r="B155" s="33" t="s">
        <v>336</v>
      </c>
      <c r="C155" s="33" t="s">
        <v>73</v>
      </c>
    </row>
    <row r="156" spans="1:3" x14ac:dyDescent="0.25">
      <c r="A156" s="33" t="s">
        <v>337</v>
      </c>
      <c r="B156" s="33" t="s">
        <v>338</v>
      </c>
      <c r="C156" s="33" t="s">
        <v>73</v>
      </c>
    </row>
    <row r="157" spans="1:3" x14ac:dyDescent="0.25">
      <c r="A157" s="33" t="s">
        <v>339</v>
      </c>
      <c r="B157" s="33" t="s">
        <v>340</v>
      </c>
      <c r="C157" s="34"/>
    </row>
    <row r="158" spans="1:3" x14ac:dyDescent="0.25">
      <c r="A158" s="33" t="s">
        <v>341</v>
      </c>
      <c r="B158" s="33" t="s">
        <v>340</v>
      </c>
      <c r="C158" s="34"/>
    </row>
    <row r="159" spans="1:3" x14ac:dyDescent="0.25">
      <c r="A159" s="33" t="s">
        <v>342</v>
      </c>
      <c r="B159" s="33" t="s">
        <v>343</v>
      </c>
      <c r="C159" s="33" t="s">
        <v>73</v>
      </c>
    </row>
    <row r="160" spans="1:3" x14ac:dyDescent="0.25">
      <c r="A160" s="33" t="s">
        <v>344</v>
      </c>
      <c r="B160" s="33" t="s">
        <v>345</v>
      </c>
      <c r="C160" s="33" t="s">
        <v>73</v>
      </c>
    </row>
    <row r="161" spans="1:3" x14ac:dyDescent="0.25">
      <c r="A161" s="33" t="s">
        <v>346</v>
      </c>
      <c r="B161" s="33" t="s">
        <v>347</v>
      </c>
      <c r="C161" s="33" t="s">
        <v>73</v>
      </c>
    </row>
    <row r="162" spans="1:3" x14ac:dyDescent="0.25">
      <c r="A162" s="33" t="s">
        <v>348</v>
      </c>
      <c r="B162" s="33" t="s">
        <v>349</v>
      </c>
      <c r="C162" s="33" t="s">
        <v>73</v>
      </c>
    </row>
    <row r="163" spans="1:3" x14ac:dyDescent="0.25">
      <c r="A163" s="33" t="s">
        <v>350</v>
      </c>
      <c r="B163" s="33" t="s">
        <v>351</v>
      </c>
      <c r="C163" s="33" t="s">
        <v>73</v>
      </c>
    </row>
    <row r="164" spans="1:3" x14ac:dyDescent="0.25">
      <c r="A164" s="33" t="s">
        <v>352</v>
      </c>
      <c r="B164" s="33" t="s">
        <v>353</v>
      </c>
      <c r="C164" s="34"/>
    </row>
    <row r="165" spans="1:3" x14ac:dyDescent="0.25">
      <c r="A165" s="33" t="s">
        <v>354</v>
      </c>
      <c r="B165" s="33" t="s">
        <v>353</v>
      </c>
      <c r="C165" s="34"/>
    </row>
    <row r="166" spans="1:3" x14ac:dyDescent="0.25">
      <c r="A166" s="33" t="s">
        <v>355</v>
      </c>
      <c r="B166" s="33" t="s">
        <v>356</v>
      </c>
      <c r="C166" s="34"/>
    </row>
    <row r="167" spans="1:3" x14ac:dyDescent="0.25">
      <c r="A167" s="33" t="s">
        <v>357</v>
      </c>
      <c r="B167" s="33" t="s">
        <v>358</v>
      </c>
      <c r="C167" s="33" t="s">
        <v>73</v>
      </c>
    </row>
    <row r="168" spans="1:3" x14ac:dyDescent="0.25">
      <c r="A168" s="33" t="s">
        <v>359</v>
      </c>
      <c r="B168" s="33" t="s">
        <v>360</v>
      </c>
      <c r="C168" s="33" t="s">
        <v>73</v>
      </c>
    </row>
    <row r="169" spans="1:3" x14ac:dyDescent="0.25">
      <c r="A169" s="33" t="s">
        <v>361</v>
      </c>
      <c r="B169" s="33" t="s">
        <v>362</v>
      </c>
      <c r="C169" s="33" t="s">
        <v>73</v>
      </c>
    </row>
    <row r="170" spans="1:3" x14ac:dyDescent="0.25">
      <c r="A170" s="33" t="s">
        <v>363</v>
      </c>
      <c r="B170" s="33" t="s">
        <v>364</v>
      </c>
      <c r="C170" s="34"/>
    </row>
    <row r="171" spans="1:3" x14ac:dyDescent="0.25">
      <c r="A171" s="33" t="s">
        <v>365</v>
      </c>
      <c r="B171" s="33" t="s">
        <v>364</v>
      </c>
      <c r="C171" s="33" t="s">
        <v>73</v>
      </c>
    </row>
    <row r="172" spans="1:3" x14ac:dyDescent="0.25">
      <c r="A172" s="33" t="s">
        <v>366</v>
      </c>
      <c r="B172" s="33" t="s">
        <v>367</v>
      </c>
      <c r="C172" s="34"/>
    </row>
    <row r="173" spans="1:3" x14ac:dyDescent="0.25">
      <c r="A173" s="33" t="s">
        <v>368</v>
      </c>
      <c r="B173" s="33" t="s">
        <v>369</v>
      </c>
      <c r="C173" s="34"/>
    </row>
    <row r="174" spans="1:3" x14ac:dyDescent="0.25">
      <c r="A174" s="33" t="s">
        <v>370</v>
      </c>
      <c r="B174" s="33" t="s">
        <v>371</v>
      </c>
      <c r="C174" s="34"/>
    </row>
    <row r="175" spans="1:3" x14ac:dyDescent="0.25">
      <c r="A175" s="33" t="s">
        <v>372</v>
      </c>
      <c r="B175" s="33" t="s">
        <v>371</v>
      </c>
      <c r="C175" s="33" t="s">
        <v>73</v>
      </c>
    </row>
    <row r="176" spans="1:3" x14ac:dyDescent="0.25">
      <c r="A176" s="33" t="s">
        <v>373</v>
      </c>
      <c r="B176" s="33" t="s">
        <v>374</v>
      </c>
      <c r="C176" s="34"/>
    </row>
    <row r="177" spans="1:3" x14ac:dyDescent="0.25">
      <c r="A177" s="33" t="s">
        <v>375</v>
      </c>
      <c r="B177" s="33" t="s">
        <v>376</v>
      </c>
      <c r="C177" s="34"/>
    </row>
    <row r="178" spans="1:3" x14ac:dyDescent="0.25">
      <c r="A178" s="33" t="s">
        <v>377</v>
      </c>
      <c r="B178" s="33" t="s">
        <v>378</v>
      </c>
      <c r="C178" s="34"/>
    </row>
    <row r="179" spans="1:3" x14ac:dyDescent="0.25">
      <c r="A179" s="33" t="s">
        <v>379</v>
      </c>
      <c r="B179" s="33" t="s">
        <v>378</v>
      </c>
      <c r="C179" s="33" t="s">
        <v>73</v>
      </c>
    </row>
    <row r="180" spans="1:3" x14ac:dyDescent="0.25">
      <c r="A180" s="33" t="s">
        <v>380</v>
      </c>
      <c r="B180" s="33" t="s">
        <v>381</v>
      </c>
      <c r="C180" s="34"/>
    </row>
    <row r="181" spans="1:3" x14ac:dyDescent="0.25">
      <c r="A181" s="33" t="s">
        <v>382</v>
      </c>
      <c r="B181" s="33" t="s">
        <v>381</v>
      </c>
      <c r="C181" s="33" t="s">
        <v>73</v>
      </c>
    </row>
    <row r="182" spans="1:3" x14ac:dyDescent="0.25">
      <c r="A182" s="33" t="s">
        <v>383</v>
      </c>
      <c r="B182" s="33" t="s">
        <v>384</v>
      </c>
      <c r="C182" s="34"/>
    </row>
    <row r="183" spans="1:3" x14ac:dyDescent="0.25">
      <c r="A183" s="33" t="s">
        <v>385</v>
      </c>
      <c r="B183" s="33" t="s">
        <v>386</v>
      </c>
      <c r="C183" s="34"/>
    </row>
    <row r="184" spans="1:3" x14ac:dyDescent="0.25">
      <c r="A184" s="33" t="s">
        <v>387</v>
      </c>
      <c r="B184" s="33" t="s">
        <v>388</v>
      </c>
      <c r="C184" s="33" t="s">
        <v>73</v>
      </c>
    </row>
    <row r="185" spans="1:3" x14ac:dyDescent="0.25">
      <c r="A185" s="33" t="s">
        <v>389</v>
      </c>
      <c r="B185" s="33" t="s">
        <v>390</v>
      </c>
      <c r="C185" s="33" t="s">
        <v>73</v>
      </c>
    </row>
    <row r="186" spans="1:3" x14ac:dyDescent="0.25">
      <c r="A186" s="33" t="s">
        <v>391</v>
      </c>
      <c r="B186" s="33" t="s">
        <v>392</v>
      </c>
      <c r="C186" s="33" t="s">
        <v>73</v>
      </c>
    </row>
    <row r="187" spans="1:3" x14ac:dyDescent="0.25">
      <c r="A187" s="33" t="s">
        <v>393</v>
      </c>
      <c r="B187" s="33" t="s">
        <v>394</v>
      </c>
      <c r="C187" s="33" t="s">
        <v>73</v>
      </c>
    </row>
    <row r="188" spans="1:3" x14ac:dyDescent="0.25">
      <c r="A188" s="33" t="s">
        <v>395</v>
      </c>
      <c r="B188" s="33" t="s">
        <v>396</v>
      </c>
      <c r="C188" s="34"/>
    </row>
    <row r="189" spans="1:3" x14ac:dyDescent="0.25">
      <c r="A189" s="33" t="s">
        <v>397</v>
      </c>
      <c r="B189" s="33" t="s">
        <v>396</v>
      </c>
      <c r="C189" s="34"/>
    </row>
    <row r="190" spans="1:3" x14ac:dyDescent="0.25">
      <c r="A190" s="33" t="s">
        <v>398</v>
      </c>
      <c r="B190" s="33" t="s">
        <v>399</v>
      </c>
      <c r="C190" s="33" t="s">
        <v>73</v>
      </c>
    </row>
    <row r="191" spans="1:3" x14ac:dyDescent="0.25">
      <c r="A191" s="33" t="s">
        <v>400</v>
      </c>
      <c r="B191" s="33" t="s">
        <v>401</v>
      </c>
      <c r="C191" s="33" t="s">
        <v>73</v>
      </c>
    </row>
    <row r="192" spans="1:3" x14ac:dyDescent="0.25">
      <c r="A192" s="33" t="s">
        <v>402</v>
      </c>
      <c r="B192" s="33" t="s">
        <v>403</v>
      </c>
      <c r="C192" s="34"/>
    </row>
    <row r="193" spans="1:3" x14ac:dyDescent="0.25">
      <c r="A193" s="33" t="s">
        <v>404</v>
      </c>
      <c r="B193" s="33" t="s">
        <v>405</v>
      </c>
      <c r="C193" s="34"/>
    </row>
    <row r="194" spans="1:3" x14ac:dyDescent="0.25">
      <c r="A194" s="33" t="s">
        <v>406</v>
      </c>
      <c r="B194" s="33" t="s">
        <v>405</v>
      </c>
      <c r="C194" s="33" t="s">
        <v>73</v>
      </c>
    </row>
    <row r="195" spans="1:3" x14ac:dyDescent="0.25">
      <c r="A195" s="33" t="s">
        <v>407</v>
      </c>
      <c r="B195" s="33" t="s">
        <v>408</v>
      </c>
      <c r="C195" s="34"/>
    </row>
    <row r="196" spans="1:3" x14ac:dyDescent="0.25">
      <c r="A196" s="33" t="s">
        <v>409</v>
      </c>
      <c r="B196" s="33" t="s">
        <v>410</v>
      </c>
      <c r="C196" s="34"/>
    </row>
    <row r="197" spans="1:3" x14ac:dyDescent="0.25">
      <c r="A197" s="33" t="s">
        <v>411</v>
      </c>
      <c r="B197" s="33" t="s">
        <v>412</v>
      </c>
      <c r="C197" s="34"/>
    </row>
    <row r="198" spans="1:3" x14ac:dyDescent="0.25">
      <c r="A198" s="33" t="s">
        <v>413</v>
      </c>
      <c r="B198" s="33" t="s">
        <v>412</v>
      </c>
      <c r="C198" s="34"/>
    </row>
    <row r="199" spans="1:3" x14ac:dyDescent="0.25">
      <c r="A199" s="33" t="s">
        <v>414</v>
      </c>
      <c r="B199" s="33" t="s">
        <v>412</v>
      </c>
      <c r="C199" s="33" t="s">
        <v>73</v>
      </c>
    </row>
    <row r="200" spans="1:3" x14ac:dyDescent="0.25">
      <c r="A200" s="33" t="s">
        <v>415</v>
      </c>
      <c r="B200" s="33" t="s">
        <v>416</v>
      </c>
      <c r="C200" s="34"/>
    </row>
    <row r="201" spans="1:3" x14ac:dyDescent="0.25">
      <c r="A201" s="33" t="s">
        <v>417</v>
      </c>
      <c r="B201" s="33" t="s">
        <v>416</v>
      </c>
      <c r="C201" s="34"/>
    </row>
    <row r="202" spans="1:3" x14ac:dyDescent="0.25">
      <c r="A202" s="33" t="s">
        <v>418</v>
      </c>
      <c r="B202" s="33" t="s">
        <v>416</v>
      </c>
      <c r="C202" s="33" t="s">
        <v>73</v>
      </c>
    </row>
    <row r="203" spans="1:3" x14ac:dyDescent="0.25">
      <c r="A203" s="33" t="s">
        <v>419</v>
      </c>
      <c r="B203" s="33" t="s">
        <v>420</v>
      </c>
      <c r="C203" s="34"/>
    </row>
    <row r="204" spans="1:3" x14ac:dyDescent="0.25">
      <c r="A204" s="33" t="s">
        <v>421</v>
      </c>
      <c r="B204" s="33" t="s">
        <v>422</v>
      </c>
      <c r="C204" s="34"/>
    </row>
    <row r="205" spans="1:3" x14ac:dyDescent="0.25">
      <c r="A205" s="33" t="s">
        <v>423</v>
      </c>
      <c r="B205" s="33" t="s">
        <v>424</v>
      </c>
      <c r="C205" s="34"/>
    </row>
    <row r="206" spans="1:3" x14ac:dyDescent="0.25">
      <c r="A206" s="33" t="s">
        <v>425</v>
      </c>
      <c r="B206" s="33" t="s">
        <v>424</v>
      </c>
      <c r="C206" s="34"/>
    </row>
    <row r="207" spans="1:3" x14ac:dyDescent="0.25">
      <c r="A207" s="33" t="s">
        <v>426</v>
      </c>
      <c r="B207" s="33" t="s">
        <v>422</v>
      </c>
      <c r="C207" s="33" t="s">
        <v>168</v>
      </c>
    </row>
    <row r="208" spans="1:3" x14ac:dyDescent="0.25">
      <c r="A208" s="33" t="s">
        <v>427</v>
      </c>
      <c r="B208" s="33" t="s">
        <v>428</v>
      </c>
      <c r="C208" s="34"/>
    </row>
    <row r="209" spans="1:3" x14ac:dyDescent="0.25">
      <c r="A209" s="33" t="s">
        <v>429</v>
      </c>
      <c r="B209" s="33" t="s">
        <v>428</v>
      </c>
      <c r="C209" s="34"/>
    </row>
    <row r="210" spans="1:3" x14ac:dyDescent="0.25">
      <c r="A210" s="33" t="s">
        <v>430</v>
      </c>
      <c r="B210" s="33" t="s">
        <v>428</v>
      </c>
      <c r="C210" s="33" t="s">
        <v>168</v>
      </c>
    </row>
    <row r="211" spans="1:3" x14ac:dyDescent="0.25">
      <c r="A211" s="33" t="s">
        <v>431</v>
      </c>
      <c r="B211" s="33" t="s">
        <v>432</v>
      </c>
      <c r="C211" s="34"/>
    </row>
    <row r="212" spans="1:3" x14ac:dyDescent="0.25">
      <c r="A212" s="33" t="s">
        <v>433</v>
      </c>
      <c r="B212" s="33" t="s">
        <v>432</v>
      </c>
      <c r="C212" s="34"/>
    </row>
    <row r="213" spans="1:3" x14ac:dyDescent="0.25">
      <c r="A213" s="33" t="s">
        <v>434</v>
      </c>
      <c r="B213" s="33" t="s">
        <v>435</v>
      </c>
      <c r="C213" s="34"/>
    </row>
    <row r="214" spans="1:3" x14ac:dyDescent="0.25">
      <c r="A214" s="33" t="s">
        <v>436</v>
      </c>
      <c r="B214" s="33" t="s">
        <v>437</v>
      </c>
      <c r="C214" s="34"/>
    </row>
    <row r="215" spans="1:3" x14ac:dyDescent="0.25">
      <c r="A215" s="33" t="s">
        <v>438</v>
      </c>
      <c r="B215" s="33" t="s">
        <v>437</v>
      </c>
      <c r="C215" s="34"/>
    </row>
    <row r="216" spans="1:3" x14ac:dyDescent="0.25">
      <c r="A216" s="33" t="s">
        <v>439</v>
      </c>
      <c r="B216" s="33" t="s">
        <v>437</v>
      </c>
      <c r="C216" s="33" t="s">
        <v>168</v>
      </c>
    </row>
    <row r="217" spans="1:3" x14ac:dyDescent="0.25">
      <c r="A217" s="33" t="s">
        <v>440</v>
      </c>
      <c r="B217" s="33" t="s">
        <v>441</v>
      </c>
      <c r="C217" s="34"/>
    </row>
    <row r="218" spans="1:3" x14ac:dyDescent="0.25">
      <c r="A218" s="33" t="s">
        <v>442</v>
      </c>
      <c r="B218" s="33" t="s">
        <v>441</v>
      </c>
      <c r="C218" s="34"/>
    </row>
    <row r="219" spans="1:3" x14ac:dyDescent="0.25">
      <c r="A219" s="33" t="s">
        <v>443</v>
      </c>
      <c r="B219" s="33" t="s">
        <v>444</v>
      </c>
      <c r="C219" s="34"/>
    </row>
    <row r="220" spans="1:3" x14ac:dyDescent="0.25">
      <c r="A220" s="33" t="s">
        <v>445</v>
      </c>
      <c r="B220" s="33" t="s">
        <v>444</v>
      </c>
      <c r="C220" s="33" t="s">
        <v>168</v>
      </c>
    </row>
    <row r="221" spans="1:3" x14ac:dyDescent="0.25">
      <c r="A221" s="33" t="s">
        <v>446</v>
      </c>
      <c r="B221" s="33" t="s">
        <v>441</v>
      </c>
      <c r="C221" s="33" t="s">
        <v>168</v>
      </c>
    </row>
    <row r="222" spans="1:3" x14ac:dyDescent="0.25">
      <c r="A222" s="33" t="s">
        <v>447</v>
      </c>
      <c r="B222" s="33" t="s">
        <v>448</v>
      </c>
      <c r="C222" s="34"/>
    </row>
    <row r="223" spans="1:3" x14ac:dyDescent="0.25">
      <c r="A223" s="33" t="s">
        <v>449</v>
      </c>
      <c r="B223" s="33" t="s">
        <v>448</v>
      </c>
      <c r="C223" s="33" t="s">
        <v>168</v>
      </c>
    </row>
    <row r="224" spans="1:3" x14ac:dyDescent="0.25">
      <c r="A224" s="33" t="s">
        <v>450</v>
      </c>
      <c r="B224" s="33" t="s">
        <v>451</v>
      </c>
      <c r="C224" s="34"/>
    </row>
    <row r="225" spans="1:5" x14ac:dyDescent="0.25">
      <c r="A225" s="33" t="s">
        <v>452</v>
      </c>
      <c r="B225" s="33" t="s">
        <v>451</v>
      </c>
      <c r="C225" s="34"/>
      <c r="D225" s="34"/>
      <c r="E225" s="34"/>
    </row>
    <row r="226" spans="1:5" x14ac:dyDescent="0.25">
      <c r="A226" s="33" t="s">
        <v>453</v>
      </c>
      <c r="B226" s="33" t="s">
        <v>454</v>
      </c>
      <c r="C226" s="34"/>
      <c r="D226" s="34"/>
      <c r="E226" s="34"/>
    </row>
    <row r="227" spans="1:5" x14ac:dyDescent="0.25">
      <c r="A227" s="33" t="s">
        <v>455</v>
      </c>
      <c r="B227" s="33" t="s">
        <v>454</v>
      </c>
      <c r="C227" s="34"/>
      <c r="D227" s="34"/>
      <c r="E227" s="34"/>
    </row>
    <row r="228" spans="1:5" x14ac:dyDescent="0.25">
      <c r="A228" s="33" t="s">
        <v>456</v>
      </c>
      <c r="B228" s="33" t="s">
        <v>457</v>
      </c>
      <c r="C228" s="34"/>
      <c r="D228" s="34"/>
      <c r="E228" s="34"/>
    </row>
    <row r="229" spans="1:5" x14ac:dyDescent="0.25">
      <c r="A229" s="33" t="s">
        <v>458</v>
      </c>
      <c r="B229" s="33" t="s">
        <v>457</v>
      </c>
      <c r="C229" s="34"/>
      <c r="D229" s="34"/>
      <c r="E229" s="34"/>
    </row>
    <row r="230" spans="1:5" x14ac:dyDescent="0.25">
      <c r="A230" s="33" t="s">
        <v>459</v>
      </c>
      <c r="B230" s="33" t="s">
        <v>460</v>
      </c>
      <c r="C230" s="34"/>
      <c r="D230" s="34"/>
      <c r="E230" s="34"/>
    </row>
    <row r="231" spans="1:5" x14ac:dyDescent="0.25">
      <c r="A231" s="33" t="s">
        <v>461</v>
      </c>
      <c r="B231" s="33" t="s">
        <v>460</v>
      </c>
      <c r="C231" s="34"/>
      <c r="D231" s="34"/>
      <c r="E231" s="34"/>
    </row>
    <row r="232" spans="1:5" x14ac:dyDescent="0.25">
      <c r="A232" s="33" t="s">
        <v>462</v>
      </c>
      <c r="B232" s="33" t="s">
        <v>463</v>
      </c>
      <c r="C232" s="34"/>
      <c r="D232" s="34"/>
      <c r="E232" s="34"/>
    </row>
    <row r="233" spans="1:5" x14ac:dyDescent="0.25">
      <c r="A233" s="33" t="s">
        <v>464</v>
      </c>
      <c r="B233" s="33" t="s">
        <v>465</v>
      </c>
      <c r="C233" s="34"/>
      <c r="D233" s="34"/>
      <c r="E233" s="34"/>
    </row>
    <row r="234" spans="1:5" x14ac:dyDescent="0.25">
      <c r="A234" s="33" t="s">
        <v>466</v>
      </c>
      <c r="B234" s="33" t="s">
        <v>467</v>
      </c>
      <c r="C234" s="34"/>
      <c r="D234" s="34"/>
      <c r="E234" s="34"/>
    </row>
    <row r="235" spans="1:5" x14ac:dyDescent="0.25">
      <c r="A235" s="33" t="s">
        <v>468</v>
      </c>
      <c r="B235" s="33" t="s">
        <v>465</v>
      </c>
      <c r="C235" s="34"/>
      <c r="D235" s="34"/>
      <c r="E235" s="34"/>
    </row>
    <row r="236" spans="1:5" x14ac:dyDescent="0.25">
      <c r="A236" s="33" t="s">
        <v>469</v>
      </c>
      <c r="B236" s="33" t="s">
        <v>465</v>
      </c>
      <c r="C236" s="34"/>
      <c r="D236" s="34"/>
      <c r="E236" s="33" t="s">
        <v>470</v>
      </c>
    </row>
    <row r="237" spans="1:5" x14ac:dyDescent="0.25">
      <c r="A237" s="33" t="s">
        <v>471</v>
      </c>
      <c r="B237" s="33" t="s">
        <v>472</v>
      </c>
      <c r="C237" s="34"/>
      <c r="D237" s="34"/>
      <c r="E237" s="34"/>
    </row>
    <row r="238" spans="1:5" x14ac:dyDescent="0.25">
      <c r="A238" s="33" t="s">
        <v>473</v>
      </c>
      <c r="B238" s="33" t="s">
        <v>474</v>
      </c>
      <c r="C238" s="34"/>
      <c r="D238" s="34"/>
      <c r="E238" s="34"/>
    </row>
    <row r="239" spans="1:5" x14ac:dyDescent="0.25">
      <c r="A239" s="33" t="s">
        <v>475</v>
      </c>
      <c r="B239" s="33" t="s">
        <v>474</v>
      </c>
      <c r="C239" s="34"/>
      <c r="D239" s="34"/>
      <c r="E239" s="33" t="s">
        <v>470</v>
      </c>
    </row>
    <row r="240" spans="1:5" x14ac:dyDescent="0.25">
      <c r="A240" s="33" t="s">
        <v>476</v>
      </c>
      <c r="B240" s="33" t="s">
        <v>477</v>
      </c>
      <c r="C240" s="34"/>
      <c r="D240" s="34"/>
      <c r="E240" s="34"/>
    </row>
    <row r="241" spans="1:5" x14ac:dyDescent="0.25">
      <c r="A241" s="33" t="s">
        <v>478</v>
      </c>
      <c r="B241" s="33" t="s">
        <v>479</v>
      </c>
      <c r="C241" s="34"/>
      <c r="D241" s="34"/>
      <c r="E241" s="34"/>
    </row>
    <row r="242" spans="1:5" x14ac:dyDescent="0.25">
      <c r="A242" s="33" t="s">
        <v>480</v>
      </c>
      <c r="B242" s="33" t="s">
        <v>479</v>
      </c>
      <c r="C242" s="34"/>
      <c r="D242" s="34"/>
      <c r="E242" s="34"/>
    </row>
    <row r="243" spans="1:5" x14ac:dyDescent="0.25">
      <c r="A243" s="33" t="s">
        <v>481</v>
      </c>
      <c r="B243" s="33" t="s">
        <v>479</v>
      </c>
      <c r="C243" s="34"/>
      <c r="D243" s="34"/>
      <c r="E243" s="33" t="s">
        <v>482</v>
      </c>
    </row>
    <row r="244" spans="1:5" x14ac:dyDescent="0.25">
      <c r="A244" s="33" t="s">
        <v>483</v>
      </c>
      <c r="B244" s="33" t="s">
        <v>484</v>
      </c>
      <c r="C244" s="34"/>
      <c r="D244" s="34"/>
      <c r="E244" s="34"/>
    </row>
    <row r="245" spans="1:5" x14ac:dyDescent="0.25">
      <c r="A245" s="33" t="s">
        <v>485</v>
      </c>
      <c r="B245" s="33" t="s">
        <v>484</v>
      </c>
      <c r="C245" s="34"/>
      <c r="D245" s="34"/>
      <c r="E245" s="34"/>
    </row>
    <row r="246" spans="1:5" x14ac:dyDescent="0.25">
      <c r="A246" s="33" t="s">
        <v>486</v>
      </c>
      <c r="B246" s="33" t="s">
        <v>484</v>
      </c>
      <c r="C246" s="34"/>
      <c r="D246" s="34"/>
      <c r="E246" s="33" t="s">
        <v>482</v>
      </c>
    </row>
    <row r="247" spans="1:5" x14ac:dyDescent="0.25">
      <c r="A247" s="33" t="s">
        <v>487</v>
      </c>
      <c r="B247" s="33" t="s">
        <v>488</v>
      </c>
      <c r="C247" s="34"/>
      <c r="D247" s="34"/>
      <c r="E247" s="34"/>
    </row>
    <row r="248" spans="1:5" x14ac:dyDescent="0.25">
      <c r="A248" s="33" t="s">
        <v>489</v>
      </c>
      <c r="B248" s="33" t="s">
        <v>490</v>
      </c>
      <c r="C248" s="34"/>
      <c r="D248" s="34"/>
      <c r="E248" s="34"/>
    </row>
    <row r="249" spans="1:5" x14ac:dyDescent="0.25">
      <c r="A249" s="33" t="s">
        <v>491</v>
      </c>
      <c r="B249" s="33" t="s">
        <v>490</v>
      </c>
      <c r="C249" s="34"/>
      <c r="D249" s="34"/>
      <c r="E249" s="34"/>
    </row>
    <row r="250" spans="1:5" x14ac:dyDescent="0.25">
      <c r="A250" s="33" t="s">
        <v>492</v>
      </c>
      <c r="B250" s="33" t="s">
        <v>490</v>
      </c>
      <c r="C250" s="34"/>
      <c r="D250" s="34"/>
      <c r="E250" s="33" t="s">
        <v>493</v>
      </c>
    </row>
    <row r="251" spans="1:5" x14ac:dyDescent="0.25">
      <c r="A251" s="33" t="s">
        <v>494</v>
      </c>
      <c r="B251" s="33" t="s">
        <v>495</v>
      </c>
      <c r="C251" s="34"/>
      <c r="D251" s="34"/>
      <c r="E251" s="33" t="s">
        <v>493</v>
      </c>
    </row>
    <row r="252" spans="1:5" x14ac:dyDescent="0.25">
      <c r="A252" s="33" t="s">
        <v>496</v>
      </c>
      <c r="B252" s="33" t="s">
        <v>497</v>
      </c>
      <c r="C252" s="34"/>
      <c r="D252" s="34"/>
      <c r="E252" s="33" t="s">
        <v>493</v>
      </c>
    </row>
    <row r="253" spans="1:5" x14ac:dyDescent="0.25">
      <c r="A253" s="33" t="s">
        <v>498</v>
      </c>
      <c r="B253" s="33" t="s">
        <v>499</v>
      </c>
      <c r="C253" s="34"/>
      <c r="D253" s="34"/>
      <c r="E253" s="34"/>
    </row>
    <row r="254" spans="1:5" x14ac:dyDescent="0.25">
      <c r="A254" s="33" t="s">
        <v>500</v>
      </c>
      <c r="B254" s="33" t="s">
        <v>499</v>
      </c>
      <c r="C254" s="34"/>
      <c r="D254" s="34"/>
      <c r="E254" s="34"/>
    </row>
    <row r="255" spans="1:5" x14ac:dyDescent="0.25">
      <c r="A255" s="33" t="s">
        <v>501</v>
      </c>
      <c r="B255" s="33" t="s">
        <v>499</v>
      </c>
      <c r="C255" s="34"/>
      <c r="D255" s="34"/>
      <c r="E255" s="33" t="s">
        <v>493</v>
      </c>
    </row>
    <row r="256" spans="1:5" x14ac:dyDescent="0.25">
      <c r="A256" s="33" t="s">
        <v>502</v>
      </c>
      <c r="B256" s="33" t="s">
        <v>503</v>
      </c>
      <c r="C256" s="34"/>
      <c r="D256" s="34"/>
      <c r="E256" s="33" t="s">
        <v>493</v>
      </c>
    </row>
    <row r="257" spans="1:5" x14ac:dyDescent="0.25">
      <c r="A257" s="33" t="s">
        <v>504</v>
      </c>
      <c r="B257" s="33" t="s">
        <v>505</v>
      </c>
      <c r="C257" s="34"/>
      <c r="D257" s="34"/>
      <c r="E257" s="34"/>
    </row>
    <row r="258" spans="1:5" x14ac:dyDescent="0.25">
      <c r="A258" s="33" t="s">
        <v>506</v>
      </c>
      <c r="B258" s="33" t="s">
        <v>505</v>
      </c>
      <c r="C258" s="34"/>
      <c r="D258" s="34"/>
      <c r="E258" s="34"/>
    </row>
    <row r="259" spans="1:5" x14ac:dyDescent="0.25">
      <c r="A259" s="33" t="s">
        <v>507</v>
      </c>
      <c r="B259" s="33" t="s">
        <v>505</v>
      </c>
      <c r="C259" s="34"/>
      <c r="D259" s="34"/>
      <c r="E259" s="33" t="s">
        <v>493</v>
      </c>
    </row>
    <row r="260" spans="1:5" x14ac:dyDescent="0.25">
      <c r="A260" s="33" t="s">
        <v>508</v>
      </c>
      <c r="B260" s="33" t="s">
        <v>488</v>
      </c>
      <c r="C260" s="34"/>
      <c r="D260" s="34"/>
      <c r="E260" s="34"/>
    </row>
    <row r="261" spans="1:5" x14ac:dyDescent="0.25">
      <c r="A261" s="33" t="s">
        <v>509</v>
      </c>
      <c r="B261" s="33" t="s">
        <v>488</v>
      </c>
      <c r="C261" s="34"/>
      <c r="D261" s="34"/>
      <c r="E261" s="33" t="s">
        <v>493</v>
      </c>
    </row>
    <row r="262" spans="1:5" x14ac:dyDescent="0.25">
      <c r="A262" s="33" t="s">
        <v>510</v>
      </c>
      <c r="B262" s="33" t="s">
        <v>511</v>
      </c>
      <c r="C262" s="34"/>
      <c r="D262" s="34"/>
      <c r="E262" s="33" t="s">
        <v>493</v>
      </c>
    </row>
    <row r="263" spans="1:5" x14ac:dyDescent="0.25">
      <c r="A263" s="33" t="s">
        <v>512</v>
      </c>
      <c r="B263" s="33" t="s">
        <v>513</v>
      </c>
      <c r="C263" s="34"/>
      <c r="D263" s="34"/>
      <c r="E263" s="33" t="s">
        <v>493</v>
      </c>
    </row>
    <row r="264" spans="1:5" x14ac:dyDescent="0.25">
      <c r="A264" s="33" t="s">
        <v>514</v>
      </c>
      <c r="B264" s="33" t="s">
        <v>515</v>
      </c>
      <c r="C264" s="34"/>
      <c r="D264" s="34"/>
      <c r="E264" s="34"/>
    </row>
    <row r="265" spans="1:5" x14ac:dyDescent="0.25">
      <c r="A265" s="33" t="s">
        <v>516</v>
      </c>
      <c r="B265" s="33" t="s">
        <v>517</v>
      </c>
      <c r="C265" s="34"/>
      <c r="D265" s="34"/>
      <c r="E265" s="34"/>
    </row>
    <row r="266" spans="1:5" x14ac:dyDescent="0.25">
      <c r="A266" s="33" t="s">
        <v>518</v>
      </c>
      <c r="B266" s="33" t="s">
        <v>519</v>
      </c>
      <c r="C266" s="34"/>
      <c r="D266" s="34"/>
      <c r="E266" s="34"/>
    </row>
    <row r="267" spans="1:5" x14ac:dyDescent="0.25">
      <c r="A267" s="33" t="s">
        <v>520</v>
      </c>
      <c r="B267" s="33" t="s">
        <v>519</v>
      </c>
      <c r="C267" s="34"/>
      <c r="D267" s="34"/>
      <c r="E267" s="34"/>
    </row>
    <row r="268" spans="1:5" x14ac:dyDescent="0.25">
      <c r="A268" s="33" t="s">
        <v>521</v>
      </c>
      <c r="B268" s="33" t="s">
        <v>519</v>
      </c>
      <c r="C268" s="34"/>
      <c r="D268" s="34"/>
      <c r="E268" s="33" t="s">
        <v>522</v>
      </c>
    </row>
    <row r="269" spans="1:5" x14ac:dyDescent="0.25">
      <c r="A269" s="33" t="s">
        <v>523</v>
      </c>
      <c r="B269" s="33" t="s">
        <v>524</v>
      </c>
      <c r="C269" s="34"/>
      <c r="D269" s="34"/>
      <c r="E269" s="34"/>
    </row>
    <row r="270" spans="1:5" x14ac:dyDescent="0.25">
      <c r="A270" s="33" t="s">
        <v>525</v>
      </c>
      <c r="B270" s="33" t="s">
        <v>526</v>
      </c>
      <c r="C270" s="34"/>
      <c r="D270" s="34"/>
      <c r="E270" s="34"/>
    </row>
    <row r="271" spans="1:5" x14ac:dyDescent="0.25">
      <c r="A271" s="33" t="s">
        <v>527</v>
      </c>
      <c r="B271" s="33" t="s">
        <v>526</v>
      </c>
      <c r="C271" s="34"/>
      <c r="D271" s="34"/>
      <c r="E271" s="33" t="s">
        <v>522</v>
      </c>
    </row>
    <row r="272" spans="1:5" x14ac:dyDescent="0.25">
      <c r="A272" s="33" t="s">
        <v>528</v>
      </c>
      <c r="B272" s="33" t="s">
        <v>529</v>
      </c>
      <c r="C272" s="34"/>
      <c r="D272" s="34"/>
      <c r="E272" s="34"/>
    </row>
    <row r="273" spans="1:5" x14ac:dyDescent="0.25">
      <c r="A273" s="33" t="s">
        <v>530</v>
      </c>
      <c r="B273" s="33" t="s">
        <v>529</v>
      </c>
      <c r="C273" s="34"/>
      <c r="D273" s="34"/>
      <c r="E273" s="33" t="s">
        <v>522</v>
      </c>
    </row>
    <row r="274" spans="1:5" x14ac:dyDescent="0.25">
      <c r="A274" s="33" t="s">
        <v>531</v>
      </c>
      <c r="B274" s="33" t="s">
        <v>532</v>
      </c>
      <c r="C274" s="34"/>
      <c r="D274" s="34"/>
      <c r="E274" s="34"/>
    </row>
    <row r="275" spans="1:5" x14ac:dyDescent="0.25">
      <c r="A275" s="33" t="s">
        <v>533</v>
      </c>
      <c r="B275" s="33" t="s">
        <v>532</v>
      </c>
      <c r="C275" s="34"/>
      <c r="D275" s="34"/>
      <c r="E275" s="33" t="s">
        <v>522</v>
      </c>
    </row>
    <row r="276" spans="1:5" x14ac:dyDescent="0.25">
      <c r="A276" s="33" t="s">
        <v>534</v>
      </c>
      <c r="B276" s="33" t="s">
        <v>535</v>
      </c>
      <c r="C276" s="34"/>
      <c r="D276" s="34"/>
      <c r="E276" s="34"/>
    </row>
    <row r="277" spans="1:5" x14ac:dyDescent="0.25">
      <c r="A277" s="33" t="s">
        <v>536</v>
      </c>
      <c r="B277" s="33" t="s">
        <v>537</v>
      </c>
      <c r="C277" s="34"/>
      <c r="D277" s="34"/>
      <c r="E277" s="34"/>
    </row>
    <row r="278" spans="1:5" x14ac:dyDescent="0.25">
      <c r="A278" s="33" t="s">
        <v>538</v>
      </c>
      <c r="B278" s="33" t="s">
        <v>537</v>
      </c>
      <c r="C278" s="34"/>
      <c r="D278" s="34"/>
      <c r="E278" s="33" t="s">
        <v>539</v>
      </c>
    </row>
    <row r="279" spans="1:5" x14ac:dyDescent="0.25">
      <c r="A279" s="33" t="s">
        <v>540</v>
      </c>
      <c r="B279" s="33" t="s">
        <v>541</v>
      </c>
      <c r="C279" s="34"/>
      <c r="D279" s="34"/>
      <c r="E279" s="34"/>
    </row>
    <row r="280" spans="1:5" x14ac:dyDescent="0.25">
      <c r="A280" s="33" t="s">
        <v>542</v>
      </c>
      <c r="B280" s="33" t="s">
        <v>541</v>
      </c>
      <c r="C280" s="34"/>
      <c r="D280" s="34"/>
      <c r="E280" s="33" t="s">
        <v>543</v>
      </c>
    </row>
    <row r="281" spans="1:5" x14ac:dyDescent="0.25">
      <c r="A281" s="33" t="s">
        <v>544</v>
      </c>
      <c r="B281" s="33" t="s">
        <v>545</v>
      </c>
      <c r="C281" s="34"/>
      <c r="D281" s="34"/>
      <c r="E281" s="34"/>
    </row>
    <row r="282" spans="1:5" x14ac:dyDescent="0.25">
      <c r="A282" s="33" t="s">
        <v>546</v>
      </c>
      <c r="B282" s="33" t="s">
        <v>547</v>
      </c>
      <c r="C282" s="34"/>
      <c r="D282" s="34"/>
      <c r="E282" s="34"/>
    </row>
    <row r="283" spans="1:5" x14ac:dyDescent="0.25">
      <c r="A283" s="33" t="s">
        <v>548</v>
      </c>
      <c r="B283" s="33" t="s">
        <v>549</v>
      </c>
      <c r="C283" s="34"/>
      <c r="D283" s="34"/>
      <c r="E283" s="34"/>
    </row>
    <row r="284" spans="1:5" x14ac:dyDescent="0.25">
      <c r="A284" s="33" t="s">
        <v>550</v>
      </c>
      <c r="B284" s="33" t="s">
        <v>551</v>
      </c>
      <c r="C284" s="34"/>
      <c r="D284" s="34"/>
      <c r="E284" s="34"/>
    </row>
    <row r="285" spans="1:5" x14ac:dyDescent="0.25">
      <c r="A285" s="33" t="s">
        <v>552</v>
      </c>
      <c r="B285" s="33" t="s">
        <v>551</v>
      </c>
      <c r="C285" s="34"/>
      <c r="D285" s="34"/>
      <c r="E285" s="33" t="s">
        <v>553</v>
      </c>
    </row>
    <row r="286" spans="1:5" x14ac:dyDescent="0.25">
      <c r="A286" s="33" t="s">
        <v>554</v>
      </c>
      <c r="B286" s="33" t="s">
        <v>555</v>
      </c>
      <c r="C286" s="34"/>
      <c r="D286" s="34"/>
      <c r="E286" s="33" t="s">
        <v>553</v>
      </c>
    </row>
    <row r="287" spans="1:5" x14ac:dyDescent="0.25">
      <c r="A287" s="33" t="s">
        <v>556</v>
      </c>
      <c r="B287" s="33" t="s">
        <v>557</v>
      </c>
      <c r="C287" s="34"/>
      <c r="D287" s="34"/>
      <c r="E287" s="33" t="s">
        <v>553</v>
      </c>
    </row>
    <row r="288" spans="1:5" x14ac:dyDescent="0.25">
      <c r="A288" s="33" t="s">
        <v>558</v>
      </c>
      <c r="B288" s="33" t="s">
        <v>559</v>
      </c>
      <c r="C288" s="34"/>
      <c r="D288" s="34"/>
      <c r="E288" s="33" t="s">
        <v>553</v>
      </c>
    </row>
    <row r="289" spans="1:5" x14ac:dyDescent="0.25">
      <c r="A289" s="33" t="s">
        <v>560</v>
      </c>
      <c r="B289" s="33" t="s">
        <v>561</v>
      </c>
      <c r="C289" s="34"/>
      <c r="D289" s="34"/>
      <c r="E289" s="33" t="s">
        <v>553</v>
      </c>
    </row>
    <row r="290" spans="1:5" x14ac:dyDescent="0.25">
      <c r="A290" s="33" t="s">
        <v>28</v>
      </c>
      <c r="B290" s="33" t="s">
        <v>27</v>
      </c>
      <c r="C290" s="34"/>
      <c r="D290" s="34"/>
      <c r="E290" s="33" t="s">
        <v>553</v>
      </c>
    </row>
    <row r="291" spans="1:5" x14ac:dyDescent="0.25">
      <c r="A291" s="33" t="s">
        <v>562</v>
      </c>
      <c r="B291" s="33" t="s">
        <v>35</v>
      </c>
      <c r="C291" s="34"/>
      <c r="D291" s="34"/>
      <c r="E291" s="34"/>
    </row>
    <row r="292" spans="1:5" x14ac:dyDescent="0.25">
      <c r="A292" s="33" t="s">
        <v>563</v>
      </c>
      <c r="B292" s="33" t="s">
        <v>564</v>
      </c>
      <c r="C292" s="34"/>
      <c r="D292" s="34"/>
      <c r="E292" s="34"/>
    </row>
    <row r="293" spans="1:5" x14ac:dyDescent="0.25">
      <c r="A293" s="33" t="s">
        <v>29</v>
      </c>
      <c r="B293" s="33" t="s">
        <v>26</v>
      </c>
      <c r="C293" s="34"/>
      <c r="D293" s="34"/>
      <c r="E293" s="34"/>
    </row>
    <row r="294" spans="1:5" x14ac:dyDescent="0.25">
      <c r="A294" s="33" t="s">
        <v>565</v>
      </c>
      <c r="B294" s="33" t="s">
        <v>566</v>
      </c>
      <c r="C294" s="34"/>
      <c r="D294" s="34"/>
      <c r="E294" s="34"/>
    </row>
    <row r="295" spans="1:5" x14ac:dyDescent="0.25">
      <c r="A295" s="33" t="s">
        <v>567</v>
      </c>
      <c r="B295" s="33" t="s">
        <v>566</v>
      </c>
      <c r="C295" s="34"/>
      <c r="D295" s="34"/>
      <c r="E295" s="33" t="s">
        <v>553</v>
      </c>
    </row>
    <row r="296" spans="1:5" x14ac:dyDescent="0.25">
      <c r="A296" s="33" t="s">
        <v>36</v>
      </c>
      <c r="B296" s="33" t="s">
        <v>568</v>
      </c>
      <c r="C296" s="34"/>
      <c r="D296" s="34"/>
      <c r="E296" s="33" t="s">
        <v>553</v>
      </c>
    </row>
    <row r="297" spans="1:5" x14ac:dyDescent="0.25">
      <c r="A297" s="33" t="s">
        <v>569</v>
      </c>
      <c r="B297" s="33" t="s">
        <v>570</v>
      </c>
      <c r="C297" s="34"/>
      <c r="D297" s="34"/>
      <c r="E297" s="34"/>
    </row>
    <row r="298" spans="1:5" x14ac:dyDescent="0.25">
      <c r="A298" s="33" t="s">
        <v>571</v>
      </c>
      <c r="B298" s="33" t="s">
        <v>572</v>
      </c>
      <c r="C298" s="34"/>
      <c r="D298" s="34"/>
      <c r="E298" s="33" t="s">
        <v>553</v>
      </c>
    </row>
    <row r="299" spans="1:5" x14ac:dyDescent="0.25">
      <c r="A299" s="33" t="s">
        <v>573</v>
      </c>
      <c r="B299" s="33" t="s">
        <v>574</v>
      </c>
      <c r="C299" s="34"/>
      <c r="D299" s="34"/>
      <c r="E299" s="33" t="s">
        <v>553</v>
      </c>
    </row>
    <row r="300" spans="1:5" x14ac:dyDescent="0.25">
      <c r="A300" s="33" t="s">
        <v>575</v>
      </c>
      <c r="B300" s="33" t="s">
        <v>576</v>
      </c>
      <c r="C300" s="34"/>
      <c r="D300" s="34"/>
      <c r="E300" s="33" t="s">
        <v>553</v>
      </c>
    </row>
    <row r="301" spans="1:5" x14ac:dyDescent="0.25">
      <c r="A301" s="33" t="s">
        <v>577</v>
      </c>
      <c r="B301" s="33" t="s">
        <v>578</v>
      </c>
      <c r="C301" s="34"/>
      <c r="D301" s="34"/>
      <c r="E301" s="34"/>
    </row>
    <row r="302" spans="1:5" x14ac:dyDescent="0.25">
      <c r="A302" s="33" t="s">
        <v>579</v>
      </c>
      <c r="B302" s="33" t="s">
        <v>578</v>
      </c>
      <c r="C302" s="34"/>
      <c r="D302" s="34"/>
      <c r="E302" s="34"/>
    </row>
    <row r="303" spans="1:5" x14ac:dyDescent="0.25">
      <c r="A303" s="33" t="s">
        <v>580</v>
      </c>
      <c r="B303" s="33" t="s">
        <v>581</v>
      </c>
      <c r="C303" s="34"/>
      <c r="D303" s="34"/>
      <c r="E303" s="33" t="s">
        <v>582</v>
      </c>
    </row>
    <row r="304" spans="1:5" x14ac:dyDescent="0.25">
      <c r="A304" s="33" t="s">
        <v>583</v>
      </c>
      <c r="B304" s="33" t="s">
        <v>584</v>
      </c>
      <c r="C304" s="34"/>
      <c r="D304" s="34"/>
      <c r="E304" s="33" t="s">
        <v>582</v>
      </c>
    </row>
    <row r="305" spans="1:5" x14ac:dyDescent="0.25">
      <c r="A305" s="33" t="s">
        <v>585</v>
      </c>
      <c r="B305" s="33" t="s">
        <v>586</v>
      </c>
      <c r="C305" s="34"/>
      <c r="D305" s="34"/>
      <c r="E305" s="33" t="s">
        <v>582</v>
      </c>
    </row>
    <row r="306" spans="1:5" x14ac:dyDescent="0.25">
      <c r="A306" s="33" t="s">
        <v>587</v>
      </c>
      <c r="B306" s="33" t="s">
        <v>588</v>
      </c>
      <c r="C306" s="34"/>
      <c r="D306" s="34"/>
      <c r="E306" s="33" t="s">
        <v>582</v>
      </c>
    </row>
    <row r="307" spans="1:5" x14ac:dyDescent="0.25">
      <c r="A307" s="33" t="s">
        <v>589</v>
      </c>
      <c r="B307" s="33" t="s">
        <v>590</v>
      </c>
      <c r="C307" s="34"/>
      <c r="D307" s="34"/>
      <c r="E307" s="33" t="s">
        <v>582</v>
      </c>
    </row>
    <row r="308" spans="1:5" x14ac:dyDescent="0.25">
      <c r="A308" s="33" t="s">
        <v>591</v>
      </c>
      <c r="B308" s="33" t="s">
        <v>592</v>
      </c>
      <c r="C308" s="34"/>
      <c r="D308" s="34"/>
      <c r="E308" s="33" t="s">
        <v>582</v>
      </c>
    </row>
    <row r="309" spans="1:5" x14ac:dyDescent="0.25">
      <c r="A309" s="33" t="s">
        <v>593</v>
      </c>
      <c r="B309" s="33" t="s">
        <v>594</v>
      </c>
      <c r="C309" s="34"/>
      <c r="D309" s="34"/>
      <c r="E309" s="33" t="s">
        <v>582</v>
      </c>
    </row>
    <row r="310" spans="1:5" x14ac:dyDescent="0.25">
      <c r="A310" s="33" t="s">
        <v>595</v>
      </c>
      <c r="B310" s="33" t="s">
        <v>596</v>
      </c>
      <c r="C310" s="34"/>
      <c r="D310" s="34"/>
      <c r="E310" s="33" t="s">
        <v>582</v>
      </c>
    </row>
    <row r="311" spans="1:5" x14ac:dyDescent="0.25">
      <c r="A311" s="33" t="s">
        <v>597</v>
      </c>
      <c r="B311" s="33" t="s">
        <v>598</v>
      </c>
      <c r="C311" s="34"/>
      <c r="D311" s="34"/>
      <c r="E311" s="33" t="s">
        <v>582</v>
      </c>
    </row>
    <row r="312" spans="1:5" x14ac:dyDescent="0.25">
      <c r="A312" s="33" t="s">
        <v>599</v>
      </c>
      <c r="B312" s="33" t="s">
        <v>600</v>
      </c>
      <c r="C312" s="34"/>
      <c r="D312" s="34"/>
      <c r="E312" s="33" t="s">
        <v>582</v>
      </c>
    </row>
    <row r="313" spans="1:5" x14ac:dyDescent="0.25">
      <c r="A313" s="33" t="s">
        <v>601</v>
      </c>
      <c r="B313" s="33" t="s">
        <v>602</v>
      </c>
      <c r="C313" s="34"/>
      <c r="D313" s="34"/>
      <c r="E313" s="33" t="s">
        <v>603</v>
      </c>
    </row>
    <row r="314" spans="1:5" x14ac:dyDescent="0.25">
      <c r="A314" s="33" t="s">
        <v>604</v>
      </c>
      <c r="B314" s="33" t="s">
        <v>605</v>
      </c>
      <c r="C314" s="34"/>
      <c r="D314" s="34"/>
      <c r="E314" s="33" t="s">
        <v>582</v>
      </c>
    </row>
    <row r="315" spans="1:5" x14ac:dyDescent="0.25">
      <c r="A315" s="33" t="s">
        <v>606</v>
      </c>
      <c r="B315" s="33" t="s">
        <v>607</v>
      </c>
      <c r="C315" s="34"/>
      <c r="D315" s="34"/>
      <c r="E315" s="33" t="s">
        <v>582</v>
      </c>
    </row>
    <row r="316" spans="1:5" x14ac:dyDescent="0.25">
      <c r="A316" s="33" t="s">
        <v>608</v>
      </c>
      <c r="B316" s="33" t="s">
        <v>609</v>
      </c>
      <c r="C316" s="34"/>
      <c r="D316" s="34"/>
      <c r="E316" s="33" t="s">
        <v>582</v>
      </c>
    </row>
    <row r="317" spans="1:5" x14ac:dyDescent="0.25">
      <c r="A317" s="33" t="s">
        <v>610</v>
      </c>
      <c r="B317" s="33" t="s">
        <v>611</v>
      </c>
      <c r="C317" s="34"/>
      <c r="D317" s="34"/>
      <c r="E317" s="33" t="s">
        <v>582</v>
      </c>
    </row>
    <row r="318" spans="1:5" x14ac:dyDescent="0.25">
      <c r="A318" s="33" t="s">
        <v>612</v>
      </c>
      <c r="B318" s="33" t="s">
        <v>613</v>
      </c>
      <c r="C318" s="34"/>
      <c r="D318" s="34"/>
      <c r="E318" s="34"/>
    </row>
    <row r="319" spans="1:5" x14ac:dyDescent="0.25">
      <c r="A319" s="33" t="s">
        <v>614</v>
      </c>
      <c r="B319" s="33" t="s">
        <v>615</v>
      </c>
      <c r="C319" s="34"/>
      <c r="D319" s="34"/>
      <c r="E319" s="34"/>
    </row>
    <row r="320" spans="1:5" x14ac:dyDescent="0.25">
      <c r="A320" s="33" t="s">
        <v>616</v>
      </c>
      <c r="B320" s="33" t="s">
        <v>617</v>
      </c>
      <c r="C320" s="34"/>
      <c r="D320" s="34"/>
      <c r="E320" s="34"/>
    </row>
    <row r="321" spans="1:5" x14ac:dyDescent="0.25">
      <c r="A321" s="33" t="s">
        <v>618</v>
      </c>
      <c r="B321" s="33" t="s">
        <v>619</v>
      </c>
      <c r="C321" s="34"/>
      <c r="D321" s="34"/>
      <c r="E321" s="33" t="s">
        <v>603</v>
      </c>
    </row>
    <row r="322" spans="1:5" x14ac:dyDescent="0.25">
      <c r="A322" s="33" t="s">
        <v>620</v>
      </c>
      <c r="B322" s="33" t="s">
        <v>621</v>
      </c>
      <c r="C322" s="34"/>
      <c r="D322" s="34"/>
      <c r="E322" s="34"/>
    </row>
    <row r="323" spans="1:5" x14ac:dyDescent="0.25">
      <c r="A323" s="33" t="s">
        <v>622</v>
      </c>
      <c r="B323" s="33" t="s">
        <v>623</v>
      </c>
      <c r="C323" s="34"/>
      <c r="D323" s="34"/>
      <c r="E323" s="34"/>
    </row>
    <row r="324" spans="1:5" x14ac:dyDescent="0.25">
      <c r="A324" s="33" t="s">
        <v>624</v>
      </c>
      <c r="B324" s="33" t="s">
        <v>625</v>
      </c>
      <c r="C324" s="34"/>
      <c r="D324" s="34"/>
      <c r="E324" s="34"/>
    </row>
    <row r="325" spans="1:5" x14ac:dyDescent="0.25">
      <c r="A325" s="33" t="s">
        <v>626</v>
      </c>
      <c r="B325" s="33" t="s">
        <v>627</v>
      </c>
      <c r="C325" s="34"/>
      <c r="D325" s="34"/>
      <c r="E325" s="34"/>
    </row>
    <row r="326" spans="1:5" x14ac:dyDescent="0.25">
      <c r="A326" s="33" t="s">
        <v>628</v>
      </c>
      <c r="B326" s="33" t="s">
        <v>627</v>
      </c>
      <c r="C326" s="34"/>
      <c r="D326" s="34"/>
      <c r="E326" s="33" t="s">
        <v>582</v>
      </c>
    </row>
    <row r="327" spans="1:5" x14ac:dyDescent="0.25">
      <c r="A327" s="33" t="s">
        <v>629</v>
      </c>
      <c r="B327" s="33" t="s">
        <v>630</v>
      </c>
      <c r="C327" s="34"/>
      <c r="D327" s="34"/>
      <c r="E327" s="34"/>
    </row>
    <row r="328" spans="1:5" x14ac:dyDescent="0.25">
      <c r="A328" s="33" t="s">
        <v>631</v>
      </c>
      <c r="B328" s="33" t="s">
        <v>632</v>
      </c>
      <c r="C328" s="34"/>
      <c r="D328" s="34"/>
      <c r="E328" s="34"/>
    </row>
    <row r="329" spans="1:5" x14ac:dyDescent="0.25">
      <c r="A329" s="33" t="s">
        <v>633</v>
      </c>
      <c r="B329" s="33" t="s">
        <v>634</v>
      </c>
      <c r="C329" s="34"/>
      <c r="D329" s="34"/>
      <c r="E329" s="33" t="s">
        <v>635</v>
      </c>
    </row>
    <row r="330" spans="1:5" x14ac:dyDescent="0.25">
      <c r="A330" s="33" t="s">
        <v>636</v>
      </c>
      <c r="B330" s="33" t="s">
        <v>637</v>
      </c>
      <c r="C330" s="34"/>
      <c r="D330" s="34"/>
      <c r="E330" s="33" t="s">
        <v>635</v>
      </c>
    </row>
    <row r="331" spans="1:5" x14ac:dyDescent="0.25">
      <c r="A331" s="33" t="s">
        <v>638</v>
      </c>
      <c r="B331" s="33" t="s">
        <v>639</v>
      </c>
      <c r="C331" s="34"/>
      <c r="D331" s="34"/>
      <c r="E331" s="33" t="s">
        <v>635</v>
      </c>
    </row>
    <row r="332" spans="1:5" x14ac:dyDescent="0.25">
      <c r="A332" s="33" t="s">
        <v>640</v>
      </c>
      <c r="B332" s="33" t="s">
        <v>641</v>
      </c>
      <c r="C332" s="34"/>
      <c r="D332" s="34"/>
      <c r="E332" s="33" t="s">
        <v>635</v>
      </c>
    </row>
    <row r="333" spans="1:5" x14ac:dyDescent="0.25">
      <c r="A333" s="33" t="s">
        <v>642</v>
      </c>
      <c r="B333" s="33" t="s">
        <v>643</v>
      </c>
      <c r="C333" s="34"/>
      <c r="D333" s="34"/>
      <c r="E333" s="34"/>
    </row>
    <row r="334" spans="1:5" x14ac:dyDescent="0.25">
      <c r="A334" s="33" t="s">
        <v>644</v>
      </c>
      <c r="B334" s="33" t="s">
        <v>645</v>
      </c>
      <c r="C334" s="34"/>
      <c r="D334" s="34"/>
      <c r="E334" s="34"/>
    </row>
    <row r="335" spans="1:5" x14ac:dyDescent="0.25">
      <c r="A335" s="33" t="s">
        <v>646</v>
      </c>
      <c r="B335" s="33" t="s">
        <v>647</v>
      </c>
      <c r="C335" s="34"/>
      <c r="D335" s="34"/>
      <c r="E335" s="33" t="s">
        <v>648</v>
      </c>
    </row>
    <row r="336" spans="1:5" x14ac:dyDescent="0.25">
      <c r="A336" s="33" t="s">
        <v>649</v>
      </c>
      <c r="B336" s="33" t="s">
        <v>650</v>
      </c>
      <c r="C336" s="34"/>
      <c r="D336" s="34"/>
      <c r="E336" s="33" t="s">
        <v>648</v>
      </c>
    </row>
    <row r="337" spans="1:5" x14ac:dyDescent="0.25">
      <c r="A337" s="33" t="s">
        <v>651</v>
      </c>
      <c r="B337" s="33" t="s">
        <v>652</v>
      </c>
      <c r="C337" s="34"/>
      <c r="D337" s="34"/>
      <c r="E337" s="33" t="s">
        <v>648</v>
      </c>
    </row>
    <row r="338" spans="1:5" x14ac:dyDescent="0.25">
      <c r="A338" s="33" t="s">
        <v>653</v>
      </c>
      <c r="B338" s="33" t="s">
        <v>654</v>
      </c>
      <c r="C338" s="34"/>
      <c r="D338" s="34"/>
      <c r="E338" s="33" t="s">
        <v>648</v>
      </c>
    </row>
    <row r="339" spans="1:5" x14ac:dyDescent="0.25">
      <c r="A339" s="33" t="s">
        <v>655</v>
      </c>
      <c r="B339" s="33" t="s">
        <v>656</v>
      </c>
      <c r="C339" s="34"/>
      <c r="D339" s="34"/>
      <c r="E339" s="33" t="s">
        <v>648</v>
      </c>
    </row>
    <row r="340" spans="1:5" x14ac:dyDescent="0.25">
      <c r="A340" s="33" t="s">
        <v>657</v>
      </c>
      <c r="B340" s="33" t="s">
        <v>658</v>
      </c>
      <c r="C340" s="34"/>
      <c r="D340" s="34"/>
      <c r="E340" s="34"/>
    </row>
    <row r="341" spans="1:5" x14ac:dyDescent="0.25">
      <c r="A341" s="33" t="s">
        <v>659</v>
      </c>
      <c r="B341" s="33" t="s">
        <v>660</v>
      </c>
      <c r="C341" s="34"/>
      <c r="D341" s="34"/>
      <c r="E341" s="33" t="s">
        <v>648</v>
      </c>
    </row>
    <row r="342" spans="1:5" x14ac:dyDescent="0.25">
      <c r="A342" s="33" t="s">
        <v>661</v>
      </c>
      <c r="B342" s="33" t="s">
        <v>662</v>
      </c>
      <c r="C342" s="34"/>
      <c r="D342" s="34"/>
      <c r="E342" s="33" t="s">
        <v>648</v>
      </c>
    </row>
    <row r="343" spans="1:5" x14ac:dyDescent="0.25">
      <c r="A343" s="33" t="s">
        <v>663</v>
      </c>
      <c r="B343" s="33" t="s">
        <v>664</v>
      </c>
      <c r="C343" s="34"/>
      <c r="D343" s="34"/>
      <c r="E343" s="33" t="s">
        <v>648</v>
      </c>
    </row>
    <row r="344" spans="1:5" x14ac:dyDescent="0.25">
      <c r="A344" s="33" t="s">
        <v>665</v>
      </c>
      <c r="B344" s="33" t="s">
        <v>666</v>
      </c>
      <c r="C344" s="34"/>
      <c r="D344" s="34"/>
      <c r="E344" s="34"/>
    </row>
    <row r="345" spans="1:5" x14ac:dyDescent="0.25">
      <c r="A345" s="33" t="s">
        <v>667</v>
      </c>
      <c r="B345" s="33" t="s">
        <v>551</v>
      </c>
      <c r="C345" s="34"/>
      <c r="D345" s="34"/>
      <c r="E345" s="34"/>
    </row>
    <row r="346" spans="1:5" x14ac:dyDescent="0.25">
      <c r="A346" s="33" t="s">
        <v>668</v>
      </c>
      <c r="B346" s="33" t="s">
        <v>669</v>
      </c>
      <c r="C346" s="34"/>
      <c r="D346" s="34"/>
      <c r="E346" s="34"/>
    </row>
    <row r="347" spans="1:5" x14ac:dyDescent="0.25">
      <c r="A347" s="33" t="s">
        <v>670</v>
      </c>
      <c r="B347" s="33" t="s">
        <v>669</v>
      </c>
      <c r="C347" s="34"/>
      <c r="D347" s="34"/>
      <c r="E347" s="33" t="s">
        <v>671</v>
      </c>
    </row>
    <row r="348" spans="1:5" x14ac:dyDescent="0.25">
      <c r="A348" s="33" t="s">
        <v>672</v>
      </c>
      <c r="B348" s="33" t="s">
        <v>555</v>
      </c>
      <c r="C348" s="34"/>
      <c r="D348" s="34"/>
      <c r="E348" s="33" t="s">
        <v>671</v>
      </c>
    </row>
    <row r="349" spans="1:5" x14ac:dyDescent="0.25">
      <c r="A349" s="33" t="s">
        <v>673</v>
      </c>
      <c r="B349" s="33" t="s">
        <v>674</v>
      </c>
      <c r="C349" s="34"/>
      <c r="D349" s="34"/>
      <c r="E349" s="33" t="s">
        <v>671</v>
      </c>
    </row>
    <row r="350" spans="1:5" x14ac:dyDescent="0.25">
      <c r="A350" s="33" t="s">
        <v>675</v>
      </c>
      <c r="B350" s="33" t="s">
        <v>559</v>
      </c>
      <c r="C350" s="34"/>
      <c r="D350" s="34"/>
      <c r="E350" s="33" t="s">
        <v>671</v>
      </c>
    </row>
    <row r="351" spans="1:5" x14ac:dyDescent="0.25">
      <c r="A351" s="33" t="s">
        <v>676</v>
      </c>
      <c r="B351" s="33" t="s">
        <v>677</v>
      </c>
      <c r="C351" s="34"/>
      <c r="D351" s="34"/>
      <c r="E351" s="33" t="s">
        <v>671</v>
      </c>
    </row>
    <row r="352" spans="1:5" x14ac:dyDescent="0.25">
      <c r="A352" s="33" t="s">
        <v>678</v>
      </c>
      <c r="B352" s="33" t="s">
        <v>679</v>
      </c>
      <c r="C352" s="34"/>
      <c r="D352" s="34"/>
      <c r="E352" s="33" t="s">
        <v>671</v>
      </c>
    </row>
    <row r="353" spans="1:5" x14ac:dyDescent="0.25">
      <c r="A353" s="33" t="s">
        <v>680</v>
      </c>
      <c r="B353" s="33" t="s">
        <v>681</v>
      </c>
      <c r="C353" s="34"/>
      <c r="D353" s="34"/>
      <c r="E353" s="33" t="s">
        <v>603</v>
      </c>
    </row>
    <row r="354" spans="1:5" x14ac:dyDescent="0.25">
      <c r="A354" s="33" t="s">
        <v>682</v>
      </c>
      <c r="B354" s="33" t="s">
        <v>683</v>
      </c>
      <c r="C354" s="34"/>
      <c r="D354" s="34"/>
      <c r="E354" s="33" t="s">
        <v>603</v>
      </c>
    </row>
    <row r="355" spans="1:5" x14ac:dyDescent="0.25">
      <c r="A355" s="33" t="s">
        <v>684</v>
      </c>
      <c r="B355" s="33" t="s">
        <v>685</v>
      </c>
      <c r="C355" s="34"/>
      <c r="D355" s="34"/>
      <c r="E355" s="33" t="s">
        <v>603</v>
      </c>
    </row>
    <row r="356" spans="1:5" x14ac:dyDescent="0.25">
      <c r="A356" s="33" t="s">
        <v>686</v>
      </c>
      <c r="B356" s="33" t="s">
        <v>687</v>
      </c>
      <c r="C356" s="34"/>
      <c r="D356" s="34"/>
      <c r="E356" s="33" t="s">
        <v>603</v>
      </c>
    </row>
    <row r="357" spans="1:5" x14ac:dyDescent="0.25">
      <c r="A357" s="33" t="s">
        <v>688</v>
      </c>
      <c r="B357" s="33" t="s">
        <v>689</v>
      </c>
      <c r="C357" s="34"/>
      <c r="D357" s="34"/>
      <c r="E357" s="33" t="s">
        <v>671</v>
      </c>
    </row>
    <row r="358" spans="1:5" x14ac:dyDescent="0.25">
      <c r="A358" s="33" t="s">
        <v>690</v>
      </c>
      <c r="B358" s="33" t="s">
        <v>691</v>
      </c>
      <c r="C358" s="34"/>
      <c r="D358" s="34"/>
      <c r="E358" s="33" t="s">
        <v>671</v>
      </c>
    </row>
    <row r="359" spans="1:5" x14ac:dyDescent="0.25">
      <c r="A359" s="33" t="s">
        <v>692</v>
      </c>
      <c r="B359" s="33" t="s">
        <v>693</v>
      </c>
      <c r="C359" s="34"/>
      <c r="D359" s="34"/>
      <c r="E359" s="33" t="s">
        <v>603</v>
      </c>
    </row>
    <row r="360" spans="1:5" x14ac:dyDescent="0.25">
      <c r="A360" s="33" t="s">
        <v>694</v>
      </c>
      <c r="B360" s="33" t="s">
        <v>695</v>
      </c>
      <c r="C360" s="34"/>
      <c r="D360" s="34"/>
      <c r="E360" s="33" t="s">
        <v>603</v>
      </c>
    </row>
    <row r="361" spans="1:5" x14ac:dyDescent="0.25">
      <c r="A361" s="33" t="s">
        <v>696</v>
      </c>
      <c r="B361" s="33" t="s">
        <v>697</v>
      </c>
      <c r="C361" s="34"/>
      <c r="D361" s="34"/>
      <c r="E361" s="33" t="s">
        <v>603</v>
      </c>
    </row>
    <row r="362" spans="1:5" x14ac:dyDescent="0.25">
      <c r="A362" s="33" t="s">
        <v>698</v>
      </c>
      <c r="B362" s="33" t="s">
        <v>699</v>
      </c>
      <c r="C362" s="34"/>
      <c r="D362" s="34"/>
      <c r="E362" s="33" t="s">
        <v>603</v>
      </c>
    </row>
    <row r="363" spans="1:5" x14ac:dyDescent="0.25">
      <c r="A363" s="33" t="s">
        <v>700</v>
      </c>
      <c r="B363" s="33" t="s">
        <v>701</v>
      </c>
      <c r="C363" s="34"/>
      <c r="D363" s="34"/>
      <c r="E363" s="33" t="s">
        <v>671</v>
      </c>
    </row>
    <row r="364" spans="1:5" x14ac:dyDescent="0.25">
      <c r="A364" s="33" t="s">
        <v>702</v>
      </c>
      <c r="B364" s="33" t="s">
        <v>566</v>
      </c>
      <c r="C364" s="34"/>
      <c r="D364" s="34"/>
      <c r="E364" s="34"/>
    </row>
    <row r="365" spans="1:5" x14ac:dyDescent="0.25">
      <c r="A365" s="33" t="s">
        <v>703</v>
      </c>
      <c r="B365" s="33" t="s">
        <v>566</v>
      </c>
      <c r="C365" s="34"/>
      <c r="D365" s="34"/>
      <c r="E365" s="33" t="s">
        <v>671</v>
      </c>
    </row>
    <row r="366" spans="1:5" x14ac:dyDescent="0.25">
      <c r="A366" s="33" t="s">
        <v>704</v>
      </c>
      <c r="B366" s="33" t="s">
        <v>568</v>
      </c>
      <c r="C366" s="34"/>
      <c r="D366" s="34"/>
      <c r="E366" s="33" t="s">
        <v>671</v>
      </c>
    </row>
    <row r="367" spans="1:5" x14ac:dyDescent="0.25">
      <c r="A367" s="33" t="s">
        <v>705</v>
      </c>
      <c r="B367" s="33" t="s">
        <v>570</v>
      </c>
      <c r="C367" s="34"/>
      <c r="D367" s="34"/>
      <c r="E367" s="34"/>
    </row>
    <row r="368" spans="1:5" x14ac:dyDescent="0.25">
      <c r="A368" s="33" t="s">
        <v>706</v>
      </c>
      <c r="B368" s="33" t="s">
        <v>572</v>
      </c>
      <c r="C368" s="34"/>
      <c r="D368" s="34"/>
      <c r="E368" s="33" t="s">
        <v>671</v>
      </c>
    </row>
    <row r="369" spans="1:5" x14ac:dyDescent="0.25">
      <c r="A369" s="33" t="s">
        <v>707</v>
      </c>
      <c r="B369" s="33" t="s">
        <v>708</v>
      </c>
      <c r="C369" s="34"/>
      <c r="D369" s="34"/>
      <c r="E369" s="33" t="s">
        <v>671</v>
      </c>
    </row>
    <row r="370" spans="1:5" x14ac:dyDescent="0.25">
      <c r="A370" s="33" t="s">
        <v>709</v>
      </c>
      <c r="B370" s="33" t="s">
        <v>576</v>
      </c>
      <c r="C370" s="34"/>
      <c r="D370" s="34"/>
      <c r="E370" s="33" t="s">
        <v>671</v>
      </c>
    </row>
    <row r="371" spans="1:5" x14ac:dyDescent="0.25">
      <c r="A371" s="33" t="s">
        <v>710</v>
      </c>
      <c r="B371" s="33" t="s">
        <v>711</v>
      </c>
      <c r="C371" s="34"/>
      <c r="D371" s="34"/>
      <c r="E371" s="33" t="s">
        <v>671</v>
      </c>
    </row>
    <row r="372" spans="1:5" x14ac:dyDescent="0.25">
      <c r="A372" s="33" t="s">
        <v>712</v>
      </c>
      <c r="B372" s="33" t="s">
        <v>713</v>
      </c>
      <c r="C372" s="34"/>
      <c r="D372" s="34"/>
      <c r="E372" s="33" t="s">
        <v>671</v>
      </c>
    </row>
    <row r="373" spans="1:5" x14ac:dyDescent="0.25">
      <c r="A373" s="33" t="s">
        <v>714</v>
      </c>
      <c r="B373" s="33" t="s">
        <v>627</v>
      </c>
      <c r="C373" s="34"/>
      <c r="D373" s="34"/>
      <c r="E373" s="34"/>
    </row>
    <row r="374" spans="1:5" x14ac:dyDescent="0.25">
      <c r="A374" s="33" t="s">
        <v>715</v>
      </c>
      <c r="B374" s="33" t="s">
        <v>627</v>
      </c>
      <c r="C374" s="34"/>
      <c r="D374" s="34"/>
      <c r="E374" s="34"/>
    </row>
    <row r="375" spans="1:5" x14ac:dyDescent="0.25">
      <c r="A375" s="33" t="s">
        <v>716</v>
      </c>
      <c r="B375" s="33" t="s">
        <v>717</v>
      </c>
      <c r="C375" s="34"/>
      <c r="D375" s="34"/>
      <c r="E375" s="33" t="s">
        <v>648</v>
      </c>
    </row>
    <row r="376" spans="1:5" x14ac:dyDescent="0.25">
      <c r="A376" s="33" t="s">
        <v>718</v>
      </c>
      <c r="B376" s="33" t="s">
        <v>719</v>
      </c>
      <c r="C376" s="34"/>
      <c r="D376" s="34"/>
      <c r="E376" s="33" t="s">
        <v>648</v>
      </c>
    </row>
    <row r="377" spans="1:5" x14ac:dyDescent="0.25">
      <c r="A377" s="33" t="s">
        <v>720</v>
      </c>
      <c r="B377" s="33" t="s">
        <v>721</v>
      </c>
      <c r="C377" s="34"/>
      <c r="D377" s="34"/>
      <c r="E377" s="33" t="s">
        <v>648</v>
      </c>
    </row>
    <row r="378" spans="1:5" x14ac:dyDescent="0.25">
      <c r="A378" s="33" t="s">
        <v>722</v>
      </c>
      <c r="B378" s="33" t="s">
        <v>723</v>
      </c>
      <c r="C378" s="34"/>
      <c r="D378" s="34"/>
      <c r="E378" s="33" t="s">
        <v>648</v>
      </c>
    </row>
    <row r="379" spans="1:5" x14ac:dyDescent="0.25">
      <c r="A379" s="33" t="s">
        <v>724</v>
      </c>
      <c r="B379" s="33" t="s">
        <v>578</v>
      </c>
      <c r="C379" s="34"/>
      <c r="D379" s="34"/>
      <c r="E379" s="34"/>
    </row>
    <row r="380" spans="1:5" x14ac:dyDescent="0.25">
      <c r="A380" s="33" t="s">
        <v>725</v>
      </c>
      <c r="B380" s="33" t="s">
        <v>578</v>
      </c>
      <c r="C380" s="34"/>
      <c r="D380" s="34"/>
      <c r="E380" s="34"/>
    </row>
    <row r="381" spans="1:5" x14ac:dyDescent="0.25">
      <c r="A381" s="33" t="s">
        <v>726</v>
      </c>
      <c r="B381" s="33" t="s">
        <v>727</v>
      </c>
      <c r="C381" s="34"/>
      <c r="D381" s="34"/>
      <c r="E381" s="33" t="s">
        <v>671</v>
      </c>
    </row>
    <row r="382" spans="1:5" x14ac:dyDescent="0.25">
      <c r="A382" s="33" t="s">
        <v>728</v>
      </c>
      <c r="B382" s="33" t="s">
        <v>729</v>
      </c>
      <c r="C382" s="34"/>
      <c r="D382" s="34"/>
      <c r="E382" s="33" t="s">
        <v>671</v>
      </c>
    </row>
    <row r="383" spans="1:5" x14ac:dyDescent="0.25">
      <c r="A383" s="33" t="s">
        <v>730</v>
      </c>
      <c r="B383" s="33" t="s">
        <v>731</v>
      </c>
      <c r="C383" s="34"/>
      <c r="D383" s="34"/>
      <c r="E383" s="34"/>
    </row>
    <row r="384" spans="1:5" x14ac:dyDescent="0.25">
      <c r="A384" s="33" t="s">
        <v>732</v>
      </c>
      <c r="B384" s="33" t="s">
        <v>733</v>
      </c>
      <c r="C384" s="34"/>
      <c r="D384" s="34"/>
      <c r="E384" s="34"/>
    </row>
    <row r="385" spans="1:5" x14ac:dyDescent="0.25">
      <c r="A385" s="33" t="s">
        <v>734</v>
      </c>
      <c r="B385" s="33" t="s">
        <v>733</v>
      </c>
      <c r="C385" s="34"/>
      <c r="D385" s="34"/>
      <c r="E385" s="34"/>
    </row>
    <row r="386" spans="1:5" x14ac:dyDescent="0.25">
      <c r="A386" s="33" t="s">
        <v>735</v>
      </c>
      <c r="B386" s="33" t="s">
        <v>736</v>
      </c>
      <c r="C386" s="34"/>
      <c r="D386" s="34"/>
      <c r="E386" s="33" t="s">
        <v>603</v>
      </c>
    </row>
    <row r="387" spans="1:5" x14ac:dyDescent="0.25">
      <c r="A387" s="33" t="s">
        <v>737</v>
      </c>
      <c r="B387" s="33" t="s">
        <v>738</v>
      </c>
      <c r="C387" s="34"/>
      <c r="D387" s="34"/>
      <c r="E387" s="33" t="s">
        <v>603</v>
      </c>
    </row>
    <row r="388" spans="1:5" x14ac:dyDescent="0.25">
      <c r="A388" s="33" t="s">
        <v>739</v>
      </c>
      <c r="B388" s="33" t="s">
        <v>740</v>
      </c>
      <c r="C388" s="34"/>
      <c r="D388" s="34"/>
      <c r="E388" s="33" t="s">
        <v>603</v>
      </c>
    </row>
    <row r="389" spans="1:5" x14ac:dyDescent="0.25">
      <c r="A389" s="33" t="s">
        <v>741</v>
      </c>
      <c r="B389" s="33" t="s">
        <v>742</v>
      </c>
      <c r="C389" s="34"/>
      <c r="D389" s="34"/>
      <c r="E389" s="33" t="s">
        <v>603</v>
      </c>
    </row>
    <row r="390" spans="1:5" x14ac:dyDescent="0.25">
      <c r="A390" s="33" t="s">
        <v>743</v>
      </c>
      <c r="B390" s="33" t="s">
        <v>744</v>
      </c>
      <c r="C390" s="34"/>
      <c r="D390" s="34"/>
      <c r="E390" s="34"/>
    </row>
    <row r="391" spans="1:5" x14ac:dyDescent="0.25">
      <c r="A391" s="33" t="s">
        <v>745</v>
      </c>
      <c r="B391" s="33" t="s">
        <v>744</v>
      </c>
      <c r="C391" s="34"/>
      <c r="D391" s="34"/>
      <c r="E391" s="34"/>
    </row>
    <row r="392" spans="1:5" x14ac:dyDescent="0.25">
      <c r="A392" s="33" t="s">
        <v>746</v>
      </c>
      <c r="B392" s="33" t="s">
        <v>747</v>
      </c>
      <c r="C392" s="34"/>
      <c r="D392" s="34"/>
      <c r="E392" s="33" t="s">
        <v>603</v>
      </c>
    </row>
    <row r="393" spans="1:5" x14ac:dyDescent="0.25">
      <c r="A393" s="33" t="s">
        <v>748</v>
      </c>
      <c r="B393" s="33" t="s">
        <v>744</v>
      </c>
      <c r="C393" s="34"/>
      <c r="D393" s="34"/>
      <c r="E393" s="33" t="s">
        <v>603</v>
      </c>
    </row>
    <row r="394" spans="1:5" x14ac:dyDescent="0.25">
      <c r="A394" s="33" t="s">
        <v>749</v>
      </c>
      <c r="B394" s="33" t="s">
        <v>750</v>
      </c>
      <c r="C394" s="34"/>
      <c r="D394" s="34"/>
      <c r="E394" s="34"/>
    </row>
    <row r="395" spans="1:5" x14ac:dyDescent="0.25">
      <c r="A395" s="33" t="s">
        <v>751</v>
      </c>
      <c r="B395" s="33" t="s">
        <v>752</v>
      </c>
      <c r="C395" s="34"/>
      <c r="D395" s="34"/>
      <c r="E395" s="34"/>
    </row>
    <row r="396" spans="1:5" x14ac:dyDescent="0.25">
      <c r="A396" s="33" t="s">
        <v>753</v>
      </c>
      <c r="B396" s="33" t="s">
        <v>752</v>
      </c>
      <c r="C396" s="34"/>
      <c r="D396" s="34"/>
      <c r="E396" s="33" t="s">
        <v>603</v>
      </c>
    </row>
    <row r="397" spans="1:5" x14ac:dyDescent="0.25">
      <c r="A397" s="33" t="s">
        <v>754</v>
      </c>
      <c r="B397" s="33" t="s">
        <v>755</v>
      </c>
      <c r="C397" s="34"/>
      <c r="D397" s="34"/>
      <c r="E397" s="33" t="s">
        <v>603</v>
      </c>
    </row>
    <row r="398" spans="1:5" x14ac:dyDescent="0.25">
      <c r="A398" s="33" t="s">
        <v>756</v>
      </c>
      <c r="B398" s="33" t="s">
        <v>336</v>
      </c>
      <c r="C398" s="34"/>
      <c r="D398" s="34"/>
      <c r="E398" s="34"/>
    </row>
    <row r="399" spans="1:5" x14ac:dyDescent="0.25">
      <c r="A399" s="33" t="s">
        <v>757</v>
      </c>
      <c r="B399" s="33" t="s">
        <v>336</v>
      </c>
      <c r="C399" s="34"/>
      <c r="D399" s="34"/>
      <c r="E399" s="33" t="s">
        <v>603</v>
      </c>
    </row>
    <row r="400" spans="1:5" x14ac:dyDescent="0.25">
      <c r="A400" s="33" t="s">
        <v>758</v>
      </c>
      <c r="B400" s="33" t="s">
        <v>759</v>
      </c>
      <c r="C400" s="34"/>
      <c r="D400" s="34"/>
      <c r="E400" s="34"/>
    </row>
    <row r="401" spans="1:5" x14ac:dyDescent="0.25">
      <c r="A401" s="33" t="s">
        <v>760</v>
      </c>
      <c r="B401" s="33" t="s">
        <v>759</v>
      </c>
      <c r="C401" s="34"/>
      <c r="D401" s="34"/>
      <c r="E401" s="33" t="s">
        <v>603</v>
      </c>
    </row>
    <row r="402" spans="1:5" x14ac:dyDescent="0.25">
      <c r="A402" s="33" t="s">
        <v>761</v>
      </c>
      <c r="B402" s="33" t="s">
        <v>762</v>
      </c>
      <c r="C402" s="34"/>
      <c r="D402" s="34"/>
      <c r="E402" s="33" t="s">
        <v>603</v>
      </c>
    </row>
    <row r="403" spans="1:5" x14ac:dyDescent="0.25">
      <c r="A403" s="33" t="s">
        <v>763</v>
      </c>
      <c r="B403" s="33" t="s">
        <v>764</v>
      </c>
      <c r="C403" s="34"/>
      <c r="D403" s="34"/>
      <c r="E403" s="34"/>
    </row>
    <row r="404" spans="1:5" x14ac:dyDescent="0.25">
      <c r="A404" s="33" t="s">
        <v>765</v>
      </c>
      <c r="B404" s="33" t="s">
        <v>766</v>
      </c>
      <c r="C404" s="34"/>
      <c r="D404" s="34"/>
      <c r="E404" s="33" t="s">
        <v>603</v>
      </c>
    </row>
    <row r="405" spans="1:5" x14ac:dyDescent="0.25">
      <c r="A405" s="33" t="s">
        <v>767</v>
      </c>
      <c r="B405" s="33" t="s">
        <v>768</v>
      </c>
      <c r="C405" s="34"/>
      <c r="D405" s="34"/>
      <c r="E405" s="33" t="s">
        <v>603</v>
      </c>
    </row>
    <row r="406" spans="1:5" x14ac:dyDescent="0.25">
      <c r="A406" s="33" t="s">
        <v>769</v>
      </c>
      <c r="B406" s="33" t="s">
        <v>770</v>
      </c>
      <c r="C406" s="34"/>
      <c r="D406" s="34"/>
      <c r="E406" s="33" t="s">
        <v>603</v>
      </c>
    </row>
    <row r="407" spans="1:5" x14ac:dyDescent="0.25">
      <c r="A407" s="33" t="s">
        <v>771</v>
      </c>
      <c r="B407" s="33" t="s">
        <v>772</v>
      </c>
      <c r="C407" s="34"/>
      <c r="D407" s="34"/>
      <c r="E407" s="33" t="s">
        <v>603</v>
      </c>
    </row>
    <row r="408" spans="1:5" x14ac:dyDescent="0.25">
      <c r="A408" s="33" t="s">
        <v>773</v>
      </c>
      <c r="B408" s="33" t="s">
        <v>774</v>
      </c>
      <c r="C408" s="34"/>
      <c r="D408" s="34"/>
      <c r="E408" s="34"/>
    </row>
    <row r="409" spans="1:5" x14ac:dyDescent="0.25">
      <c r="A409" s="33" t="s">
        <v>775</v>
      </c>
      <c r="B409" s="33" t="s">
        <v>774</v>
      </c>
      <c r="C409" s="34"/>
      <c r="D409" s="34"/>
      <c r="E409" s="33" t="s">
        <v>603</v>
      </c>
    </row>
    <row r="410" spans="1:5" x14ac:dyDescent="0.25">
      <c r="A410" s="33" t="s">
        <v>776</v>
      </c>
      <c r="B410" s="33" t="s">
        <v>777</v>
      </c>
      <c r="C410" s="34"/>
      <c r="D410" s="34"/>
      <c r="E410" s="33" t="s">
        <v>603</v>
      </c>
    </row>
    <row r="411" spans="1:5" x14ac:dyDescent="0.25">
      <c r="A411" s="33" t="s">
        <v>778</v>
      </c>
      <c r="B411" s="33" t="s">
        <v>779</v>
      </c>
      <c r="C411" s="34"/>
      <c r="D411" s="34"/>
      <c r="E411" s="34"/>
    </row>
    <row r="412" spans="1:5" x14ac:dyDescent="0.25">
      <c r="A412" s="33" t="s">
        <v>780</v>
      </c>
      <c r="B412" s="33" t="s">
        <v>781</v>
      </c>
      <c r="C412" s="34"/>
      <c r="D412" s="34"/>
      <c r="E412" s="33" t="s">
        <v>603</v>
      </c>
    </row>
    <row r="413" spans="1:5" x14ac:dyDescent="0.25">
      <c r="A413" s="33" t="s">
        <v>782</v>
      </c>
      <c r="B413" s="33" t="s">
        <v>783</v>
      </c>
      <c r="C413" s="34"/>
      <c r="D413" s="34"/>
      <c r="E413" s="34"/>
    </row>
    <row r="414" spans="1:5" x14ac:dyDescent="0.25">
      <c r="A414" s="33" t="s">
        <v>784</v>
      </c>
      <c r="B414" s="33" t="s">
        <v>785</v>
      </c>
      <c r="C414" s="34"/>
      <c r="D414" s="34"/>
      <c r="E414" s="33" t="s">
        <v>603</v>
      </c>
    </row>
    <row r="415" spans="1:5" x14ac:dyDescent="0.25">
      <c r="A415" s="33" t="s">
        <v>786</v>
      </c>
      <c r="B415" s="33" t="s">
        <v>787</v>
      </c>
      <c r="C415" s="34"/>
      <c r="D415" s="34"/>
      <c r="E415" s="34"/>
    </row>
    <row r="416" spans="1:5" x14ac:dyDescent="0.25">
      <c r="A416" s="33" t="s">
        <v>788</v>
      </c>
      <c r="B416" s="33" t="s">
        <v>787</v>
      </c>
      <c r="C416" s="34"/>
      <c r="D416" s="34"/>
      <c r="E416" s="34"/>
    </row>
    <row r="417" spans="1:5" x14ac:dyDescent="0.25">
      <c r="A417" s="33" t="s">
        <v>789</v>
      </c>
      <c r="B417" s="33" t="s">
        <v>787</v>
      </c>
      <c r="C417" s="34"/>
      <c r="D417" s="34"/>
      <c r="E417" s="33" t="s">
        <v>603</v>
      </c>
    </row>
    <row r="418" spans="1:5" x14ac:dyDescent="0.25">
      <c r="A418" s="33" t="s">
        <v>790</v>
      </c>
      <c r="B418" s="33" t="s">
        <v>791</v>
      </c>
      <c r="C418" s="34"/>
      <c r="D418" s="34"/>
      <c r="E418" s="34"/>
    </row>
    <row r="419" spans="1:5" x14ac:dyDescent="0.25">
      <c r="A419" s="33" t="s">
        <v>792</v>
      </c>
      <c r="B419" s="33" t="s">
        <v>793</v>
      </c>
      <c r="C419" s="34"/>
      <c r="D419" s="34"/>
      <c r="E419" s="34"/>
    </row>
    <row r="420" spans="1:5" x14ac:dyDescent="0.25">
      <c r="A420" s="33" t="s">
        <v>794</v>
      </c>
      <c r="B420" s="33" t="s">
        <v>793</v>
      </c>
      <c r="C420" s="34"/>
      <c r="D420" s="34"/>
      <c r="E420" s="33" t="s">
        <v>603</v>
      </c>
    </row>
    <row r="421" spans="1:5" x14ac:dyDescent="0.25">
      <c r="A421" s="33" t="s">
        <v>795</v>
      </c>
      <c r="B421" s="33" t="s">
        <v>796</v>
      </c>
      <c r="C421" s="34"/>
      <c r="D421" s="34"/>
      <c r="E421" s="33" t="s">
        <v>603</v>
      </c>
    </row>
    <row r="422" spans="1:5" x14ac:dyDescent="0.25">
      <c r="A422" s="33" t="s">
        <v>797</v>
      </c>
      <c r="B422" s="33" t="s">
        <v>798</v>
      </c>
      <c r="C422" s="34"/>
      <c r="D422" s="34"/>
      <c r="E422" s="34"/>
    </row>
    <row r="423" spans="1:5" x14ac:dyDescent="0.25">
      <c r="A423" s="33" t="s">
        <v>799</v>
      </c>
      <c r="B423" s="33" t="s">
        <v>798</v>
      </c>
      <c r="C423" s="34"/>
      <c r="D423" s="34"/>
      <c r="E423" s="34"/>
    </row>
    <row r="424" spans="1:5" x14ac:dyDescent="0.25">
      <c r="A424" s="33" t="s">
        <v>800</v>
      </c>
      <c r="B424" s="33" t="s">
        <v>801</v>
      </c>
      <c r="C424" s="34"/>
      <c r="D424" s="34"/>
      <c r="E424" s="34"/>
    </row>
    <row r="425" spans="1:5" x14ac:dyDescent="0.25">
      <c r="A425" s="33" t="s">
        <v>802</v>
      </c>
      <c r="B425" s="33" t="s">
        <v>803</v>
      </c>
      <c r="C425" s="34"/>
      <c r="D425" s="34"/>
      <c r="E425" s="34"/>
    </row>
    <row r="426" spans="1:5" x14ac:dyDescent="0.25">
      <c r="A426" s="33" t="s">
        <v>804</v>
      </c>
      <c r="B426" s="33" t="s">
        <v>803</v>
      </c>
      <c r="C426" s="34"/>
      <c r="D426" s="34"/>
      <c r="E426" s="34"/>
    </row>
    <row r="427" spans="1:5" x14ac:dyDescent="0.25">
      <c r="A427" s="33" t="s">
        <v>805</v>
      </c>
      <c r="B427" s="33" t="s">
        <v>806</v>
      </c>
      <c r="C427" s="34"/>
      <c r="D427" s="34"/>
      <c r="E427" s="34"/>
    </row>
    <row r="428" spans="1:5" x14ac:dyDescent="0.25">
      <c r="A428" s="33" t="s">
        <v>807</v>
      </c>
      <c r="B428" s="33" t="s">
        <v>806</v>
      </c>
      <c r="C428" s="34"/>
      <c r="D428" s="34"/>
      <c r="E428" s="33" t="s">
        <v>603</v>
      </c>
    </row>
    <row r="429" spans="1:5" x14ac:dyDescent="0.25">
      <c r="A429" s="33" t="s">
        <v>808</v>
      </c>
      <c r="B429" s="33" t="s">
        <v>809</v>
      </c>
      <c r="C429" s="34"/>
      <c r="D429" s="34"/>
      <c r="E429" s="33" t="s">
        <v>603</v>
      </c>
    </row>
    <row r="430" spans="1:5" x14ac:dyDescent="0.25">
      <c r="A430" s="33" t="s">
        <v>810</v>
      </c>
      <c r="B430" s="33" t="s">
        <v>811</v>
      </c>
      <c r="C430" s="34"/>
      <c r="D430" s="34"/>
      <c r="E430" s="33" t="s">
        <v>603</v>
      </c>
    </row>
    <row r="431" spans="1:5" x14ac:dyDescent="0.25">
      <c r="A431" s="33" t="s">
        <v>812</v>
      </c>
      <c r="B431" s="33" t="s">
        <v>813</v>
      </c>
      <c r="C431" s="34"/>
      <c r="D431" s="34"/>
      <c r="E431" s="34"/>
    </row>
    <row r="432" spans="1:5" x14ac:dyDescent="0.25">
      <c r="A432" s="33" t="s">
        <v>814</v>
      </c>
      <c r="B432" s="33" t="s">
        <v>813</v>
      </c>
      <c r="C432" s="34"/>
      <c r="D432" s="34"/>
      <c r="E432" s="33" t="s">
        <v>603</v>
      </c>
    </row>
    <row r="433" spans="1:5" x14ac:dyDescent="0.25">
      <c r="A433" s="33" t="s">
        <v>30</v>
      </c>
      <c r="B433" s="33" t="s">
        <v>31</v>
      </c>
      <c r="C433" s="34"/>
      <c r="D433" s="34"/>
      <c r="E433" s="33" t="s">
        <v>603</v>
      </c>
    </row>
    <row r="434" spans="1:5" x14ac:dyDescent="0.25">
      <c r="A434" s="33" t="s">
        <v>815</v>
      </c>
      <c r="B434" s="33" t="s">
        <v>816</v>
      </c>
      <c r="C434" s="34"/>
      <c r="D434" s="34"/>
      <c r="E434" s="34"/>
    </row>
    <row r="435" spans="1:5" x14ac:dyDescent="0.25">
      <c r="A435" s="33" t="s">
        <v>817</v>
      </c>
      <c r="B435" s="33" t="s">
        <v>818</v>
      </c>
      <c r="C435" s="34"/>
      <c r="D435" s="34"/>
      <c r="E435" s="33" t="s">
        <v>603</v>
      </c>
    </row>
    <row r="436" spans="1:5" x14ac:dyDescent="0.25">
      <c r="A436" s="33" t="s">
        <v>819</v>
      </c>
      <c r="B436" s="33" t="s">
        <v>326</v>
      </c>
      <c r="C436" s="34"/>
      <c r="D436" s="34"/>
      <c r="E436" s="34"/>
    </row>
    <row r="437" spans="1:5" x14ac:dyDescent="0.25">
      <c r="A437" s="33" t="s">
        <v>820</v>
      </c>
      <c r="B437" s="33" t="s">
        <v>326</v>
      </c>
      <c r="C437" s="34"/>
      <c r="D437" s="34"/>
      <c r="E437" s="34"/>
    </row>
    <row r="438" spans="1:5" x14ac:dyDescent="0.25">
      <c r="A438" s="33" t="s">
        <v>821</v>
      </c>
      <c r="B438" s="33" t="s">
        <v>326</v>
      </c>
      <c r="C438" s="34"/>
      <c r="D438" s="34"/>
      <c r="E438" s="34"/>
    </row>
    <row r="439" spans="1:5" x14ac:dyDescent="0.25">
      <c r="A439" s="33" t="s">
        <v>822</v>
      </c>
      <c r="B439" s="33" t="s">
        <v>326</v>
      </c>
      <c r="C439" s="34"/>
      <c r="D439" s="34"/>
      <c r="E439" s="34"/>
    </row>
    <row r="440" spans="1:5" x14ac:dyDescent="0.25">
      <c r="A440" s="33" t="s">
        <v>823</v>
      </c>
      <c r="B440" s="33" t="s">
        <v>326</v>
      </c>
      <c r="C440" s="34"/>
      <c r="D440" s="34"/>
      <c r="E440" s="34"/>
    </row>
    <row r="449" spans="8:8" x14ac:dyDescent="0.25">
      <c r="H449">
        <f>301.59*1%</f>
        <v>3.0158999999999998</v>
      </c>
    </row>
    <row r="450" spans="8:8" x14ac:dyDescent="0.25">
      <c r="H450">
        <f>301.59+H449</f>
        <v>304.60589999999996</v>
      </c>
    </row>
    <row r="451" spans="8:8" x14ac:dyDescent="0.25">
      <c r="H451">
        <f>+H450-H449</f>
        <v>301.58999999999997</v>
      </c>
    </row>
  </sheetData>
  <autoFilter ref="A6:O440" xr:uid="{CDED480E-0776-409E-BA1A-33BF5A6A5B24}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CFB1-CFBE-4BBE-B500-80E29CCCC824}">
  <dimension ref="A7:K114"/>
  <sheetViews>
    <sheetView workbookViewId="0">
      <selection sqref="A1:XFD1048576"/>
    </sheetView>
  </sheetViews>
  <sheetFormatPr baseColWidth="10" defaultRowHeight="15" x14ac:dyDescent="0.25"/>
  <cols>
    <col min="1" max="1" width="11.42578125" style="60"/>
    <col min="2" max="2" width="31" style="60" customWidth="1"/>
    <col min="3" max="3" width="10.7109375" style="60" bestFit="1" customWidth="1"/>
    <col min="4" max="4" width="14.7109375" style="60" bestFit="1" customWidth="1"/>
    <col min="5" max="5" width="12.140625" style="60" bestFit="1" customWidth="1"/>
    <col min="6" max="7" width="11.7109375" style="60" bestFit="1" customWidth="1"/>
    <col min="8" max="8" width="11.42578125" style="60"/>
    <col min="9" max="9" width="14.7109375" style="60" customWidth="1"/>
    <col min="10" max="10" width="12.140625" style="60" bestFit="1" customWidth="1"/>
    <col min="11" max="16" width="11.42578125" style="60"/>
    <col min="17" max="17" width="12.85546875" style="60" customWidth="1"/>
    <col min="18" max="18" width="10.85546875" style="60" bestFit="1" customWidth="1"/>
    <col min="19" max="25" width="11.42578125" style="60"/>
    <col min="26" max="26" width="11.7109375" style="60" bestFit="1" customWidth="1"/>
    <col min="27" max="16384" width="11.42578125" style="60"/>
  </cols>
  <sheetData>
    <row r="7" spans="1:10" x14ac:dyDescent="0.25">
      <c r="B7" s="93" t="s">
        <v>869</v>
      </c>
      <c r="C7" s="93"/>
      <c r="D7" s="93"/>
      <c r="E7" s="93"/>
      <c r="F7" s="93"/>
      <c r="G7" s="93"/>
      <c r="H7" s="93"/>
      <c r="I7" s="93"/>
      <c r="J7" s="93"/>
    </row>
    <row r="9" spans="1:10" ht="25.5" x14ac:dyDescent="0.25">
      <c r="A9" s="61" t="s">
        <v>846</v>
      </c>
      <c r="B9" s="62" t="s">
        <v>11</v>
      </c>
      <c r="C9" s="63" t="s">
        <v>847</v>
      </c>
      <c r="D9" s="64" t="s">
        <v>848</v>
      </c>
      <c r="E9" s="65" t="s">
        <v>849</v>
      </c>
      <c r="F9" s="66" t="s">
        <v>850</v>
      </c>
      <c r="G9" s="66" t="s">
        <v>851</v>
      </c>
      <c r="H9" s="66" t="s">
        <v>852</v>
      </c>
      <c r="I9" s="67" t="s">
        <v>853</v>
      </c>
      <c r="J9" s="68"/>
    </row>
    <row r="10" spans="1:10" x14ac:dyDescent="0.25">
      <c r="B10" s="69" t="s">
        <v>865</v>
      </c>
      <c r="C10" s="70">
        <v>0</v>
      </c>
      <c r="D10" s="70">
        <v>1.98</v>
      </c>
      <c r="E10" s="71">
        <f t="shared" ref="E10:E14" si="0">+D10-C10</f>
        <v>1.98</v>
      </c>
      <c r="F10" s="70">
        <v>0.06</v>
      </c>
      <c r="G10" s="70">
        <v>0.01</v>
      </c>
      <c r="H10" s="70">
        <v>0.02</v>
      </c>
      <c r="I10" s="71">
        <f t="shared" ref="I10:I14" si="1">F10+G10+H10</f>
        <v>0.09</v>
      </c>
      <c r="J10" s="71">
        <f t="shared" ref="J10:J14" si="2">D10-I10</f>
        <v>1.89</v>
      </c>
    </row>
    <row r="11" spans="1:10" x14ac:dyDescent="0.25">
      <c r="B11" s="69" t="s">
        <v>862</v>
      </c>
      <c r="C11" s="70">
        <v>0</v>
      </c>
      <c r="D11" s="70">
        <v>1.98</v>
      </c>
      <c r="E11" s="71">
        <f t="shared" si="0"/>
        <v>1.98</v>
      </c>
      <c r="F11" s="70">
        <v>0.06</v>
      </c>
      <c r="G11" s="70">
        <v>0.01</v>
      </c>
      <c r="H11" s="70">
        <v>0.02</v>
      </c>
      <c r="I11" s="71">
        <f>F11+G11+H11</f>
        <v>0.09</v>
      </c>
      <c r="J11" s="71">
        <f>D11-I11</f>
        <v>1.89</v>
      </c>
    </row>
    <row r="12" spans="1:10" x14ac:dyDescent="0.25">
      <c r="B12" s="69" t="s">
        <v>866</v>
      </c>
      <c r="C12" s="70">
        <v>0</v>
      </c>
      <c r="D12" s="70">
        <v>1.98</v>
      </c>
      <c r="E12" s="71">
        <f t="shared" ref="E12" si="3">+D12-C12</f>
        <v>1.98</v>
      </c>
      <c r="F12" s="70">
        <v>0.06</v>
      </c>
      <c r="G12" s="70">
        <v>0.01</v>
      </c>
      <c r="H12" s="70">
        <v>0.02</v>
      </c>
      <c r="I12" s="71">
        <f>F12+G12+H12</f>
        <v>0.09</v>
      </c>
      <c r="J12" s="71">
        <f>D12-I12</f>
        <v>1.89</v>
      </c>
    </row>
    <row r="13" spans="1:10" x14ac:dyDescent="0.25">
      <c r="B13" s="69" t="s">
        <v>854</v>
      </c>
      <c r="C13" s="70">
        <v>0</v>
      </c>
      <c r="D13" s="70">
        <v>2.57</v>
      </c>
      <c r="E13" s="71">
        <v>2.57</v>
      </c>
      <c r="F13" s="70">
        <v>0.06</v>
      </c>
      <c r="G13" s="70">
        <v>0.01</v>
      </c>
      <c r="H13" s="70">
        <v>0.02</v>
      </c>
      <c r="I13" s="71">
        <f>F13+G13+H13</f>
        <v>0.09</v>
      </c>
      <c r="J13" s="71">
        <f>D13-I13</f>
        <v>2.48</v>
      </c>
    </row>
    <row r="14" spans="1:10" x14ac:dyDescent="0.25">
      <c r="B14" s="69" t="s">
        <v>863</v>
      </c>
      <c r="C14" s="70">
        <v>0</v>
      </c>
      <c r="D14" s="70">
        <v>2.2200000000000002</v>
      </c>
      <c r="E14" s="71">
        <f t="shared" si="0"/>
        <v>2.2200000000000002</v>
      </c>
      <c r="F14" s="70">
        <v>0.06</v>
      </c>
      <c r="G14" s="70">
        <v>0.01</v>
      </c>
      <c r="H14" s="70">
        <v>0.02</v>
      </c>
      <c r="I14" s="71">
        <f t="shared" si="1"/>
        <v>0.09</v>
      </c>
      <c r="J14" s="71">
        <f t="shared" si="2"/>
        <v>2.1300000000000003</v>
      </c>
    </row>
    <row r="15" spans="1:10" x14ac:dyDescent="0.25">
      <c r="C15" s="72">
        <f>SUM(C10:C14)</f>
        <v>0</v>
      </c>
      <c r="E15" s="72">
        <f>SUM(E10:E14)</f>
        <v>10.73</v>
      </c>
      <c r="F15" s="73">
        <f>SUM(F10:F14)</f>
        <v>0.3</v>
      </c>
      <c r="G15" s="72">
        <f>SUM(G10:G14)</f>
        <v>0.05</v>
      </c>
      <c r="H15" s="72">
        <f>SUM(H10:H14)</f>
        <v>0.1</v>
      </c>
      <c r="I15" s="69" t="s">
        <v>855</v>
      </c>
      <c r="J15" s="71">
        <f>SUM(J10:J14)</f>
        <v>10.280000000000001</v>
      </c>
    </row>
    <row r="17" spans="2:11" ht="25.5" x14ac:dyDescent="0.25">
      <c r="B17" s="74" t="s">
        <v>856</v>
      </c>
      <c r="C17" s="75" t="s">
        <v>847</v>
      </c>
      <c r="D17" s="76" t="s">
        <v>848</v>
      </c>
      <c r="E17" s="77" t="s">
        <v>849</v>
      </c>
      <c r="F17" s="78"/>
      <c r="G17" s="78"/>
      <c r="H17" s="78"/>
      <c r="I17" s="79"/>
    </row>
    <row r="18" spans="2:11" x14ac:dyDescent="0.25">
      <c r="B18" s="69" t="s">
        <v>865</v>
      </c>
      <c r="C18" s="70">
        <v>0</v>
      </c>
      <c r="D18" s="70">
        <v>0.7</v>
      </c>
      <c r="E18" s="71">
        <f>+D18-C18</f>
        <v>0.7</v>
      </c>
      <c r="F18" s="80"/>
      <c r="G18" s="80"/>
      <c r="H18" s="80"/>
      <c r="I18" s="81"/>
      <c r="J18" s="81"/>
    </row>
    <row r="19" spans="2:11" x14ac:dyDescent="0.25">
      <c r="B19" s="69" t="s">
        <v>862</v>
      </c>
      <c r="C19" s="70">
        <v>0</v>
      </c>
      <c r="D19" s="70">
        <v>0.7</v>
      </c>
      <c r="E19" s="71">
        <f>+D19-C19</f>
        <v>0.7</v>
      </c>
      <c r="F19" s="80"/>
      <c r="G19" s="80"/>
      <c r="H19" s="80"/>
      <c r="I19" s="81"/>
      <c r="J19" s="81"/>
    </row>
    <row r="20" spans="2:11" x14ac:dyDescent="0.25">
      <c r="B20" s="69" t="s">
        <v>866</v>
      </c>
      <c r="C20" s="70"/>
      <c r="D20" s="70">
        <v>0.7</v>
      </c>
      <c r="E20" s="71">
        <f>+D20-C20</f>
        <v>0.7</v>
      </c>
      <c r="F20" s="80"/>
      <c r="G20" s="80"/>
      <c r="H20" s="80"/>
      <c r="I20" s="81"/>
      <c r="J20" s="81"/>
    </row>
    <row r="21" spans="2:11" x14ac:dyDescent="0.25">
      <c r="B21" s="69" t="s">
        <v>854</v>
      </c>
      <c r="C21" s="70">
        <v>0</v>
      </c>
      <c r="D21" s="70">
        <v>0.7</v>
      </c>
      <c r="E21" s="71">
        <f t="shared" ref="E21:E22" si="4">+D21-C21</f>
        <v>0.7</v>
      </c>
      <c r="F21" s="80"/>
      <c r="G21" s="80"/>
      <c r="H21" s="80"/>
      <c r="I21" s="81"/>
      <c r="J21" s="81"/>
    </row>
    <row r="22" spans="2:11" x14ac:dyDescent="0.25">
      <c r="B22" s="69" t="s">
        <v>863</v>
      </c>
      <c r="C22" s="70">
        <v>0</v>
      </c>
      <c r="D22" s="70">
        <v>0.7</v>
      </c>
      <c r="E22" s="71">
        <f t="shared" si="4"/>
        <v>0.7</v>
      </c>
      <c r="F22" s="80"/>
      <c r="G22" s="80"/>
      <c r="H22" s="80"/>
      <c r="I22" s="81"/>
      <c r="J22" s="81"/>
    </row>
    <row r="23" spans="2:11" x14ac:dyDescent="0.25">
      <c r="C23" s="72">
        <f>SUM(C18:C22)</f>
        <v>0</v>
      </c>
      <c r="E23" s="72">
        <f>SUM(E18:E22)</f>
        <v>3.5</v>
      </c>
      <c r="F23" s="82"/>
      <c r="G23" s="72"/>
      <c r="H23" s="72"/>
      <c r="I23" s="83"/>
      <c r="J23" s="81"/>
    </row>
    <row r="24" spans="2:11" ht="30" x14ac:dyDescent="0.25">
      <c r="J24" s="84" t="s">
        <v>857</v>
      </c>
      <c r="K24" s="81">
        <f>+J15+E23+E32+F32</f>
        <v>650.79</v>
      </c>
    </row>
    <row r="26" spans="2:11" ht="30" x14ac:dyDescent="0.25">
      <c r="B26" s="74" t="s">
        <v>858</v>
      </c>
      <c r="C26" s="75" t="s">
        <v>847</v>
      </c>
      <c r="D26" s="76" t="s">
        <v>848</v>
      </c>
      <c r="E26" s="77" t="s">
        <v>849</v>
      </c>
      <c r="F26" s="85" t="s">
        <v>859</v>
      </c>
    </row>
    <row r="27" spans="2:11" x14ac:dyDescent="0.25">
      <c r="B27" s="69" t="s">
        <v>865</v>
      </c>
      <c r="C27" s="70">
        <v>0</v>
      </c>
      <c r="D27" s="70">
        <v>26.89</v>
      </c>
      <c r="E27" s="71">
        <f t="shared" ref="E27:E31" si="5">+D27-C27</f>
        <v>26.89</v>
      </c>
      <c r="F27" s="88">
        <f>35*4.58</f>
        <v>160.30000000000001</v>
      </c>
      <c r="G27" s="87"/>
      <c r="H27" s="87"/>
      <c r="I27" s="87"/>
      <c r="J27" s="87"/>
    </row>
    <row r="28" spans="2:11" x14ac:dyDescent="0.25">
      <c r="B28" s="69" t="s">
        <v>862</v>
      </c>
      <c r="C28" s="70">
        <v>0</v>
      </c>
      <c r="D28" s="70">
        <v>35.18</v>
      </c>
      <c r="E28" s="71">
        <f t="shared" si="5"/>
        <v>35.18</v>
      </c>
      <c r="F28" s="88">
        <f>15*4.58</f>
        <v>68.7</v>
      </c>
      <c r="G28" s="87"/>
      <c r="H28" s="87"/>
      <c r="I28" s="87"/>
      <c r="J28" s="87"/>
    </row>
    <row r="29" spans="2:11" x14ac:dyDescent="0.25">
      <c r="B29" s="69" t="s">
        <v>866</v>
      </c>
      <c r="C29" s="70"/>
      <c r="D29" s="70">
        <v>35.18</v>
      </c>
      <c r="E29" s="71">
        <f t="shared" si="5"/>
        <v>35.18</v>
      </c>
      <c r="F29" s="88">
        <f>15*4.58</f>
        <v>68.7</v>
      </c>
      <c r="G29" s="87"/>
      <c r="H29" s="87"/>
      <c r="I29" s="87"/>
      <c r="J29" s="87"/>
    </row>
    <row r="30" spans="2:11" x14ac:dyDescent="0.25">
      <c r="B30" s="69" t="s">
        <v>854</v>
      </c>
      <c r="C30" s="70">
        <v>0</v>
      </c>
      <c r="D30" s="70">
        <v>36.78</v>
      </c>
      <c r="E30" s="71">
        <f t="shared" si="5"/>
        <v>36.78</v>
      </c>
      <c r="F30" s="89">
        <f>20*4.58</f>
        <v>91.6</v>
      </c>
    </row>
    <row r="31" spans="2:11" x14ac:dyDescent="0.25">
      <c r="B31" s="69" t="s">
        <v>863</v>
      </c>
      <c r="C31" s="70">
        <v>0</v>
      </c>
      <c r="D31" s="70">
        <v>22.08</v>
      </c>
      <c r="E31" s="71">
        <f t="shared" si="5"/>
        <v>22.08</v>
      </c>
      <c r="F31" s="88">
        <f>20*4.58</f>
        <v>91.6</v>
      </c>
      <c r="G31" s="78"/>
      <c r="H31" s="78"/>
      <c r="I31" s="79"/>
    </row>
    <row r="32" spans="2:11" x14ac:dyDescent="0.25">
      <c r="C32" s="72">
        <f>SUM(C27:C31)</f>
        <v>0</v>
      </c>
      <c r="E32" s="72">
        <f>SUM(E27:E31)</f>
        <v>156.11000000000001</v>
      </c>
      <c r="F32" s="80">
        <f>SUM(F27:F31)</f>
        <v>480.9</v>
      </c>
      <c r="G32" s="80">
        <f>E32+F32</f>
        <v>637.01</v>
      </c>
      <c r="H32" s="80"/>
      <c r="I32" s="81"/>
      <c r="J32" s="81"/>
    </row>
    <row r="33" spans="1:10" x14ac:dyDescent="0.25">
      <c r="B33" s="83"/>
      <c r="C33" s="80"/>
      <c r="D33" s="80"/>
      <c r="E33" s="81"/>
      <c r="F33" s="80"/>
      <c r="G33" s="80"/>
      <c r="H33" s="80"/>
      <c r="I33" s="81"/>
      <c r="J33" s="81"/>
    </row>
    <row r="34" spans="1:10" x14ac:dyDescent="0.25">
      <c r="B34" s="93" t="s">
        <v>867</v>
      </c>
      <c r="C34" s="93"/>
      <c r="D34" s="93"/>
      <c r="E34" s="93"/>
      <c r="F34" s="93"/>
      <c r="G34" s="93"/>
      <c r="H34" s="93"/>
      <c r="I34" s="93"/>
      <c r="J34" s="93"/>
    </row>
    <row r="35" spans="1:10" x14ac:dyDescent="0.25">
      <c r="C35" s="72"/>
      <c r="D35" s="86"/>
      <c r="E35" s="72"/>
      <c r="F35" s="82"/>
      <c r="G35" s="72"/>
      <c r="H35" s="72"/>
      <c r="I35" s="86"/>
      <c r="J35" s="72"/>
    </row>
    <row r="36" spans="1:10" ht="25.5" x14ac:dyDescent="0.25">
      <c r="A36" s="61" t="s">
        <v>860</v>
      </c>
      <c r="B36" s="62" t="s">
        <v>11</v>
      </c>
      <c r="C36" s="63" t="s">
        <v>847</v>
      </c>
      <c r="D36" s="64" t="s">
        <v>848</v>
      </c>
      <c r="E36" s="65" t="s">
        <v>849</v>
      </c>
      <c r="F36" s="66" t="s">
        <v>850</v>
      </c>
      <c r="G36" s="66" t="s">
        <v>851</v>
      </c>
      <c r="H36" s="66" t="s">
        <v>852</v>
      </c>
      <c r="I36" s="67" t="s">
        <v>853</v>
      </c>
      <c r="J36" s="68"/>
    </row>
    <row r="37" spans="1:10" x14ac:dyDescent="0.25">
      <c r="B37" s="69" t="s">
        <v>865</v>
      </c>
      <c r="C37" s="70">
        <v>0</v>
      </c>
      <c r="D37" s="70">
        <v>2.2200000000000002</v>
      </c>
      <c r="E37" s="71">
        <f t="shared" ref="E37:E39" si="6">+D37-C37</f>
        <v>2.2200000000000002</v>
      </c>
      <c r="F37" s="70">
        <v>0.06</v>
      </c>
      <c r="G37" s="70">
        <v>0.01</v>
      </c>
      <c r="H37" s="70">
        <v>0.02</v>
      </c>
      <c r="I37" s="71">
        <f t="shared" ref="I37" si="7">F37+G37+H37</f>
        <v>0.09</v>
      </c>
      <c r="J37" s="71">
        <f t="shared" ref="J37" si="8">D37-I37</f>
        <v>2.1300000000000003</v>
      </c>
    </row>
    <row r="38" spans="1:10" x14ac:dyDescent="0.25">
      <c r="B38" s="69" t="s">
        <v>862</v>
      </c>
      <c r="C38" s="70">
        <v>0</v>
      </c>
      <c r="D38" s="70">
        <v>2.57</v>
      </c>
      <c r="E38" s="71">
        <f t="shared" si="6"/>
        <v>2.57</v>
      </c>
      <c r="F38" s="70">
        <v>0.06</v>
      </c>
      <c r="G38" s="70">
        <v>0.01</v>
      </c>
      <c r="H38" s="70">
        <v>0.02</v>
      </c>
      <c r="I38" s="71">
        <f>F38+G38+H38</f>
        <v>0.09</v>
      </c>
      <c r="J38" s="71">
        <f>D38-I38</f>
        <v>2.48</v>
      </c>
    </row>
    <row r="39" spans="1:10" x14ac:dyDescent="0.25">
      <c r="B39" s="69" t="s">
        <v>866</v>
      </c>
      <c r="C39" s="70">
        <v>0</v>
      </c>
      <c r="D39" s="70">
        <v>2.57</v>
      </c>
      <c r="E39" s="71">
        <f t="shared" si="6"/>
        <v>2.57</v>
      </c>
      <c r="F39" s="70">
        <v>0.06</v>
      </c>
      <c r="G39" s="70">
        <v>0.01</v>
      </c>
      <c r="H39" s="70">
        <v>0.02</v>
      </c>
      <c r="I39" s="71">
        <f>F39+G39+H39</f>
        <v>0.09</v>
      </c>
      <c r="J39" s="71">
        <f>D39-I39</f>
        <v>2.48</v>
      </c>
    </row>
    <row r="40" spans="1:10" x14ac:dyDescent="0.25">
      <c r="B40" s="69" t="s">
        <v>854</v>
      </c>
      <c r="C40" s="70">
        <v>0</v>
      </c>
      <c r="D40" s="70">
        <v>2.57</v>
      </c>
      <c r="E40" s="71">
        <v>2.57</v>
      </c>
      <c r="F40" s="70">
        <v>0.06</v>
      </c>
      <c r="G40" s="70">
        <v>0.01</v>
      </c>
      <c r="H40" s="70">
        <v>0.02</v>
      </c>
      <c r="I40" s="71">
        <f>F40+G40+H40</f>
        <v>0.09</v>
      </c>
      <c r="J40" s="71">
        <f>D40-I40</f>
        <v>2.48</v>
      </c>
    </row>
    <row r="41" spans="1:10" x14ac:dyDescent="0.25">
      <c r="B41" s="69" t="s">
        <v>863</v>
      </c>
      <c r="C41" s="70">
        <v>0</v>
      </c>
      <c r="D41" s="70">
        <v>2.57</v>
      </c>
      <c r="E41" s="71">
        <f t="shared" ref="E41" si="9">+D41-C41</f>
        <v>2.57</v>
      </c>
      <c r="F41" s="70">
        <v>0.06</v>
      </c>
      <c r="G41" s="70">
        <v>0.01</v>
      </c>
      <c r="H41" s="70">
        <v>0.02</v>
      </c>
      <c r="I41" s="71">
        <f t="shared" ref="I41" si="10">F41+G41+H41</f>
        <v>0.09</v>
      </c>
      <c r="J41" s="71">
        <f t="shared" ref="J41" si="11">D41-I41</f>
        <v>2.48</v>
      </c>
    </row>
    <row r="42" spans="1:10" x14ac:dyDescent="0.25">
      <c r="C42" s="72">
        <f>SUM(C37:C41)</f>
        <v>0</v>
      </c>
      <c r="E42" s="72">
        <f>SUM(E37:E41)</f>
        <v>12.5</v>
      </c>
      <c r="F42" s="73">
        <f>SUM(F37:F41)</f>
        <v>0.3</v>
      </c>
      <c r="G42" s="72">
        <f>SUM(G37:G41)</f>
        <v>0.05</v>
      </c>
      <c r="H42" s="72">
        <f>SUM(H37:H41)</f>
        <v>0.1</v>
      </c>
      <c r="I42" s="69" t="s">
        <v>855</v>
      </c>
      <c r="J42" s="71">
        <f>SUM(J37:J41)</f>
        <v>12.05</v>
      </c>
    </row>
    <row r="44" spans="1:10" ht="25.5" x14ac:dyDescent="0.25">
      <c r="B44" s="74" t="s">
        <v>856</v>
      </c>
      <c r="C44" s="75" t="s">
        <v>847</v>
      </c>
      <c r="D44" s="76" t="s">
        <v>848</v>
      </c>
      <c r="E44" s="77" t="s">
        <v>849</v>
      </c>
      <c r="F44" s="78"/>
      <c r="G44" s="78"/>
      <c r="H44" s="78"/>
      <c r="I44" s="79"/>
    </row>
    <row r="45" spans="1:10" x14ac:dyDescent="0.25">
      <c r="B45" s="69" t="s">
        <v>865</v>
      </c>
      <c r="C45" s="70">
        <v>0</v>
      </c>
      <c r="D45" s="70">
        <v>0.7</v>
      </c>
      <c r="E45" s="71">
        <f>+D45-C45</f>
        <v>0.7</v>
      </c>
      <c r="F45" s="80"/>
      <c r="G45" s="80"/>
      <c r="H45" s="80"/>
      <c r="I45" s="81"/>
      <c r="J45" s="81"/>
    </row>
    <row r="46" spans="1:10" x14ac:dyDescent="0.25">
      <c r="B46" s="69" t="s">
        <v>862</v>
      </c>
      <c r="C46" s="70">
        <v>0</v>
      </c>
      <c r="D46" s="70">
        <v>0.7</v>
      </c>
      <c r="E46" s="71">
        <f>+D46-C46</f>
        <v>0.7</v>
      </c>
      <c r="F46" s="80"/>
      <c r="G46" s="80"/>
      <c r="H46" s="80"/>
      <c r="I46" s="81"/>
      <c r="J46" s="81"/>
    </row>
    <row r="47" spans="1:10" x14ac:dyDescent="0.25">
      <c r="B47" s="69" t="s">
        <v>866</v>
      </c>
      <c r="C47" s="70"/>
      <c r="D47" s="70">
        <v>0.7</v>
      </c>
      <c r="E47" s="71">
        <f>+D47-C47</f>
        <v>0.7</v>
      </c>
      <c r="F47" s="80"/>
      <c r="G47" s="80"/>
      <c r="H47" s="80"/>
      <c r="I47" s="81"/>
      <c r="J47" s="81"/>
    </row>
    <row r="48" spans="1:10" x14ac:dyDescent="0.25">
      <c r="B48" s="69" t="s">
        <v>854</v>
      </c>
      <c r="C48" s="70">
        <v>0</v>
      </c>
      <c r="D48" s="70">
        <v>0.7</v>
      </c>
      <c r="E48" s="71">
        <f t="shared" ref="E48:E49" si="12">+D48-C48</f>
        <v>0.7</v>
      </c>
      <c r="F48" s="80"/>
      <c r="G48" s="80"/>
      <c r="H48" s="80"/>
      <c r="I48" s="81"/>
      <c r="J48" s="81"/>
    </row>
    <row r="49" spans="1:11" x14ac:dyDescent="0.25">
      <c r="B49" s="69" t="s">
        <v>863</v>
      </c>
      <c r="C49" s="70">
        <v>0</v>
      </c>
      <c r="D49" s="70">
        <v>0.7</v>
      </c>
      <c r="E49" s="71">
        <f t="shared" si="12"/>
        <v>0.7</v>
      </c>
      <c r="F49" s="80"/>
      <c r="G49" s="80"/>
      <c r="H49" s="80"/>
      <c r="I49" s="81"/>
      <c r="J49" s="81"/>
    </row>
    <row r="50" spans="1:11" x14ac:dyDescent="0.25">
      <c r="C50" s="72">
        <f>SUM(C45:C49)</f>
        <v>0</v>
      </c>
      <c r="E50" s="72">
        <f>SUM(E45:E49)</f>
        <v>3.5</v>
      </c>
      <c r="F50" s="82"/>
      <c r="G50" s="72"/>
      <c r="H50" s="72"/>
      <c r="I50" s="83"/>
      <c r="J50" s="81"/>
    </row>
    <row r="51" spans="1:11" ht="30" x14ac:dyDescent="0.25">
      <c r="J51" s="84" t="s">
        <v>857</v>
      </c>
      <c r="K51" s="81">
        <f>+J42+E50+E59+F59</f>
        <v>788.05000000000007</v>
      </c>
    </row>
    <row r="53" spans="1:11" ht="30" x14ac:dyDescent="0.25">
      <c r="B53" s="74" t="s">
        <v>858</v>
      </c>
      <c r="C53" s="75" t="s">
        <v>847</v>
      </c>
      <c r="D53" s="76" t="s">
        <v>848</v>
      </c>
      <c r="E53" s="77" t="s">
        <v>849</v>
      </c>
      <c r="F53" s="85" t="s">
        <v>859</v>
      </c>
    </row>
    <row r="54" spans="1:11" x14ac:dyDescent="0.25">
      <c r="B54" s="69" t="s">
        <v>865</v>
      </c>
      <c r="C54" s="70">
        <v>0</v>
      </c>
      <c r="D54" s="70">
        <v>26.89</v>
      </c>
      <c r="E54" s="71">
        <v>26.26</v>
      </c>
      <c r="F54" s="88">
        <f>40*4.58</f>
        <v>183.2</v>
      </c>
      <c r="G54" s="87"/>
      <c r="H54" s="87"/>
      <c r="I54" s="87"/>
      <c r="J54" s="87"/>
    </row>
    <row r="55" spans="1:11" x14ac:dyDescent="0.25">
      <c r="B55" s="69" t="s">
        <v>862</v>
      </c>
      <c r="C55" s="70">
        <v>0</v>
      </c>
      <c r="D55" s="70">
        <v>35.18</v>
      </c>
      <c r="E55" s="71">
        <v>26.26</v>
      </c>
      <c r="F55" s="88">
        <f>25*4.58</f>
        <v>114.5</v>
      </c>
      <c r="G55" s="87"/>
      <c r="H55" s="87"/>
      <c r="I55" s="87"/>
      <c r="J55" s="87"/>
    </row>
    <row r="56" spans="1:11" x14ac:dyDescent="0.25">
      <c r="B56" s="69" t="s">
        <v>866</v>
      </c>
      <c r="C56" s="70"/>
      <c r="D56" s="70">
        <v>35.18</v>
      </c>
      <c r="E56" s="71">
        <v>26.26</v>
      </c>
      <c r="F56" s="88">
        <f t="shared" ref="F56:F58" si="13">25*4.58</f>
        <v>114.5</v>
      </c>
      <c r="G56" s="87"/>
      <c r="H56" s="87"/>
      <c r="I56" s="87"/>
      <c r="J56" s="87"/>
    </row>
    <row r="57" spans="1:11" x14ac:dyDescent="0.25">
      <c r="B57" s="69" t="s">
        <v>854</v>
      </c>
      <c r="C57" s="70">
        <v>0</v>
      </c>
      <c r="D57" s="70">
        <v>36.78</v>
      </c>
      <c r="E57" s="71">
        <v>26.26</v>
      </c>
      <c r="F57" s="88">
        <f t="shared" si="13"/>
        <v>114.5</v>
      </c>
    </row>
    <row r="58" spans="1:11" x14ac:dyDescent="0.25">
      <c r="B58" s="69" t="s">
        <v>863</v>
      </c>
      <c r="C58" s="70">
        <v>0</v>
      </c>
      <c r="D58" s="70">
        <v>22.08</v>
      </c>
      <c r="E58" s="71">
        <v>26.26</v>
      </c>
      <c r="F58" s="88">
        <f t="shared" si="13"/>
        <v>114.5</v>
      </c>
      <c r="G58" s="78"/>
      <c r="H58" s="78"/>
      <c r="I58" s="79"/>
    </row>
    <row r="59" spans="1:11" x14ac:dyDescent="0.25">
      <c r="C59" s="72">
        <f>SUM(C54:C58)</f>
        <v>0</v>
      </c>
      <c r="E59" s="72">
        <f>SUM(E54:E58)</f>
        <v>131.30000000000001</v>
      </c>
      <c r="F59" s="80">
        <f>SUM(F54:F58)</f>
        <v>641.20000000000005</v>
      </c>
      <c r="G59" s="80"/>
      <c r="H59" s="80"/>
      <c r="I59" s="81"/>
      <c r="J59" s="81"/>
    </row>
    <row r="60" spans="1:11" x14ac:dyDescent="0.25">
      <c r="B60" s="83"/>
      <c r="C60" s="80"/>
      <c r="D60" s="80"/>
      <c r="E60" s="81"/>
      <c r="F60" s="80"/>
      <c r="G60" s="80"/>
      <c r="H60" s="80"/>
      <c r="I60" s="81"/>
      <c r="J60" s="81"/>
    </row>
    <row r="62" spans="1:11" x14ac:dyDescent="0.25">
      <c r="B62" s="93" t="s">
        <v>881</v>
      </c>
      <c r="C62" s="93"/>
      <c r="D62" s="93"/>
      <c r="E62" s="93"/>
      <c r="F62" s="93"/>
      <c r="G62" s="93"/>
      <c r="H62" s="93"/>
      <c r="I62" s="93"/>
      <c r="J62" s="93"/>
    </row>
    <row r="63" spans="1:11" x14ac:dyDescent="0.25">
      <c r="C63" s="72"/>
      <c r="D63" s="86"/>
      <c r="E63" s="72"/>
      <c r="F63" s="82"/>
      <c r="G63" s="72"/>
      <c r="H63" s="72"/>
      <c r="I63" s="86"/>
      <c r="J63" s="72"/>
    </row>
    <row r="64" spans="1:11" ht="25.5" x14ac:dyDescent="0.25">
      <c r="A64" s="61" t="s">
        <v>861</v>
      </c>
      <c r="B64" s="62" t="s">
        <v>11</v>
      </c>
      <c r="C64" s="63" t="s">
        <v>847</v>
      </c>
      <c r="D64" s="64" t="s">
        <v>848</v>
      </c>
      <c r="E64" s="65" t="s">
        <v>849</v>
      </c>
      <c r="F64" s="66" t="s">
        <v>850</v>
      </c>
      <c r="G64" s="66" t="s">
        <v>851</v>
      </c>
      <c r="H64" s="66" t="s">
        <v>852</v>
      </c>
      <c r="I64" s="67" t="s">
        <v>853</v>
      </c>
      <c r="J64" s="68"/>
    </row>
    <row r="65" spans="2:11" x14ac:dyDescent="0.25">
      <c r="B65" s="69" t="s">
        <v>865</v>
      </c>
      <c r="C65" s="70">
        <v>0</v>
      </c>
      <c r="D65" s="70">
        <v>1.87</v>
      </c>
      <c r="E65" s="71">
        <f t="shared" ref="E65:E67" si="14">+D65-C65</f>
        <v>1.87</v>
      </c>
      <c r="F65" s="70">
        <v>0.06</v>
      </c>
      <c r="G65" s="70">
        <v>0.01</v>
      </c>
      <c r="H65" s="70">
        <v>0.02</v>
      </c>
      <c r="I65" s="71">
        <f t="shared" ref="I65" si="15">F65+G65+H65</f>
        <v>0.09</v>
      </c>
      <c r="J65" s="71">
        <f t="shared" ref="J65" si="16">D65-I65</f>
        <v>1.78</v>
      </c>
    </row>
    <row r="66" spans="2:11" x14ac:dyDescent="0.25">
      <c r="B66" s="69" t="s">
        <v>862</v>
      </c>
      <c r="C66" s="70">
        <v>0</v>
      </c>
      <c r="D66" s="70">
        <v>1.87</v>
      </c>
      <c r="E66" s="71">
        <f t="shared" si="14"/>
        <v>1.87</v>
      </c>
      <c r="F66" s="70">
        <v>0.06</v>
      </c>
      <c r="G66" s="70">
        <v>0.01</v>
      </c>
      <c r="H66" s="70">
        <v>0.02</v>
      </c>
      <c r="I66" s="71">
        <f>F66+G66+H66</f>
        <v>0.09</v>
      </c>
      <c r="J66" s="71">
        <f>D66-I66</f>
        <v>1.78</v>
      </c>
    </row>
    <row r="67" spans="2:11" x14ac:dyDescent="0.25">
      <c r="B67" s="69" t="s">
        <v>866</v>
      </c>
      <c r="C67" s="70">
        <v>0</v>
      </c>
      <c r="D67" s="70">
        <v>1.87</v>
      </c>
      <c r="E67" s="71">
        <f t="shared" si="14"/>
        <v>1.87</v>
      </c>
      <c r="F67" s="70">
        <v>0.06</v>
      </c>
      <c r="G67" s="70">
        <v>0.01</v>
      </c>
      <c r="H67" s="70">
        <v>0.02</v>
      </c>
      <c r="I67" s="71">
        <f>F67+G67+H67</f>
        <v>0.09</v>
      </c>
      <c r="J67" s="71">
        <f>D67-I67</f>
        <v>1.78</v>
      </c>
    </row>
    <row r="68" spans="2:11" x14ac:dyDescent="0.25">
      <c r="B68" s="69" t="s">
        <v>854</v>
      </c>
      <c r="C68" s="70">
        <v>0</v>
      </c>
      <c r="D68" s="70">
        <v>1.87</v>
      </c>
      <c r="E68" s="71">
        <v>2.57</v>
      </c>
      <c r="F68" s="70">
        <v>0.06</v>
      </c>
      <c r="G68" s="70">
        <v>0.01</v>
      </c>
      <c r="H68" s="70">
        <v>0.02</v>
      </c>
      <c r="I68" s="71">
        <f>F68+G68+H68</f>
        <v>0.09</v>
      </c>
      <c r="J68" s="71">
        <f>D68-I68</f>
        <v>1.78</v>
      </c>
    </row>
    <row r="69" spans="2:11" x14ac:dyDescent="0.25">
      <c r="B69" s="69" t="s">
        <v>863</v>
      </c>
      <c r="C69" s="70">
        <v>0</v>
      </c>
      <c r="D69" s="70">
        <v>1.87</v>
      </c>
      <c r="E69" s="71">
        <f t="shared" ref="E69" si="17">+D69-C69</f>
        <v>1.87</v>
      </c>
      <c r="F69" s="70">
        <v>0.06</v>
      </c>
      <c r="G69" s="70">
        <v>0.01</v>
      </c>
      <c r="H69" s="70">
        <v>0.02</v>
      </c>
      <c r="I69" s="71">
        <f t="shared" ref="I69" si="18">F69+G69+H69</f>
        <v>0.09</v>
      </c>
      <c r="J69" s="71">
        <f t="shared" ref="J69" si="19">D69-I69</f>
        <v>1.78</v>
      </c>
    </row>
    <row r="70" spans="2:11" x14ac:dyDescent="0.25">
      <c r="C70" s="72">
        <f>SUM(C65:C69)</f>
        <v>0</v>
      </c>
      <c r="E70" s="72">
        <f>SUM(E65:E69)</f>
        <v>10.050000000000001</v>
      </c>
      <c r="F70" s="73">
        <f>SUM(F65:F69)</f>
        <v>0.3</v>
      </c>
      <c r="G70" s="72">
        <f>SUM(G65:G69)</f>
        <v>0.05</v>
      </c>
      <c r="H70" s="72">
        <f>SUM(H65:H69)</f>
        <v>0.1</v>
      </c>
      <c r="I70" s="69" t="s">
        <v>855</v>
      </c>
      <c r="J70" s="71">
        <f>SUM(J65:J69)</f>
        <v>8.9</v>
      </c>
    </row>
    <row r="72" spans="2:11" ht="25.5" x14ac:dyDescent="0.25">
      <c r="B72" s="74" t="s">
        <v>856</v>
      </c>
      <c r="C72" s="75" t="s">
        <v>847</v>
      </c>
      <c r="D72" s="76" t="s">
        <v>848</v>
      </c>
      <c r="E72" s="77" t="s">
        <v>849</v>
      </c>
      <c r="F72" s="78"/>
      <c r="G72" s="78"/>
      <c r="H72" s="78"/>
      <c r="I72" s="79"/>
    </row>
    <row r="73" spans="2:11" x14ac:dyDescent="0.25">
      <c r="B73" s="69" t="s">
        <v>865</v>
      </c>
      <c r="C73" s="70">
        <v>0</v>
      </c>
      <c r="D73" s="70">
        <v>0.7</v>
      </c>
      <c r="E73" s="71">
        <f>+D73-C73</f>
        <v>0.7</v>
      </c>
      <c r="F73" s="80"/>
      <c r="G73" s="80"/>
      <c r="H73" s="80"/>
      <c r="I73" s="81"/>
      <c r="J73" s="81"/>
    </row>
    <row r="74" spans="2:11" x14ac:dyDescent="0.25">
      <c r="B74" s="69" t="s">
        <v>862</v>
      </c>
      <c r="C74" s="70">
        <v>0</v>
      </c>
      <c r="D74" s="70">
        <v>0.7</v>
      </c>
      <c r="E74" s="71">
        <f>+D74-C74</f>
        <v>0.7</v>
      </c>
      <c r="F74" s="80"/>
      <c r="G74" s="80"/>
      <c r="H74" s="80"/>
      <c r="I74" s="81"/>
      <c r="J74" s="81"/>
    </row>
    <row r="75" spans="2:11" x14ac:dyDescent="0.25">
      <c r="B75" s="69" t="s">
        <v>866</v>
      </c>
      <c r="C75" s="70"/>
      <c r="D75" s="70">
        <v>0.7</v>
      </c>
      <c r="E75" s="71">
        <f>+D75-C75</f>
        <v>0.7</v>
      </c>
      <c r="F75" s="80"/>
      <c r="G75" s="80"/>
      <c r="H75" s="80"/>
      <c r="I75" s="81"/>
      <c r="J75" s="81"/>
    </row>
    <row r="76" spans="2:11" x14ac:dyDescent="0.25">
      <c r="B76" s="69" t="s">
        <v>854</v>
      </c>
      <c r="C76" s="70">
        <v>0</v>
      </c>
      <c r="D76" s="70">
        <v>0.7</v>
      </c>
      <c r="E76" s="71">
        <f t="shared" ref="E76:E77" si="20">+D76-C76</f>
        <v>0.7</v>
      </c>
      <c r="F76" s="80"/>
      <c r="G76" s="80"/>
      <c r="H76" s="80"/>
      <c r="I76" s="81"/>
      <c r="J76" s="81"/>
    </row>
    <row r="77" spans="2:11" x14ac:dyDescent="0.25">
      <c r="B77" s="69" t="s">
        <v>863</v>
      </c>
      <c r="C77" s="70">
        <v>0</v>
      </c>
      <c r="D77" s="70">
        <v>0.7</v>
      </c>
      <c r="E77" s="71">
        <f t="shared" si="20"/>
        <v>0.7</v>
      </c>
      <c r="F77" s="80"/>
      <c r="G77" s="80"/>
      <c r="H77" s="80"/>
      <c r="I77" s="81"/>
      <c r="J77" s="81"/>
    </row>
    <row r="78" spans="2:11" x14ac:dyDescent="0.25">
      <c r="C78" s="72">
        <f>SUM(C73:C77)</f>
        <v>0</v>
      </c>
      <c r="E78" s="72">
        <f>SUM(E73:E77)</f>
        <v>3.5</v>
      </c>
      <c r="F78" s="82"/>
      <c r="G78" s="72"/>
      <c r="H78" s="72"/>
      <c r="I78" s="83"/>
      <c r="J78" s="81"/>
    </row>
    <row r="79" spans="2:11" ht="30" x14ac:dyDescent="0.25">
      <c r="J79" s="84" t="s">
        <v>857</v>
      </c>
      <c r="K79" s="81">
        <f>+J70+E78+E87+F87</f>
        <v>528.95000000000005</v>
      </c>
    </row>
    <row r="81" spans="1:10" ht="30" x14ac:dyDescent="0.25">
      <c r="B81" s="74" t="s">
        <v>858</v>
      </c>
      <c r="C81" s="75" t="s">
        <v>847</v>
      </c>
      <c r="D81" s="76" t="s">
        <v>848</v>
      </c>
      <c r="E81" s="77" t="s">
        <v>849</v>
      </c>
      <c r="F81" s="85" t="s">
        <v>859</v>
      </c>
    </row>
    <row r="82" spans="1:10" x14ac:dyDescent="0.25">
      <c r="B82" s="69" t="s">
        <v>865</v>
      </c>
      <c r="C82" s="70">
        <v>0</v>
      </c>
      <c r="D82" s="70">
        <v>26.89</v>
      </c>
      <c r="E82" s="71">
        <v>20.87</v>
      </c>
      <c r="F82" s="88">
        <f>30*4.58</f>
        <v>137.4</v>
      </c>
      <c r="G82" s="87"/>
      <c r="H82" s="87"/>
      <c r="I82" s="87"/>
      <c r="J82" s="87"/>
    </row>
    <row r="83" spans="1:10" x14ac:dyDescent="0.25">
      <c r="B83" s="69" t="s">
        <v>862</v>
      </c>
      <c r="C83" s="70">
        <v>0</v>
      </c>
      <c r="D83" s="70">
        <v>35.18</v>
      </c>
      <c r="E83" s="71">
        <v>20.87</v>
      </c>
      <c r="F83" s="88">
        <f>15*4.58</f>
        <v>68.7</v>
      </c>
      <c r="G83" s="87"/>
      <c r="H83" s="87"/>
      <c r="I83" s="87"/>
      <c r="J83" s="87"/>
    </row>
    <row r="84" spans="1:10" x14ac:dyDescent="0.25">
      <c r="B84" s="69" t="s">
        <v>866</v>
      </c>
      <c r="C84" s="70"/>
      <c r="D84" s="70">
        <v>35.18</v>
      </c>
      <c r="E84" s="71">
        <v>20.87</v>
      </c>
      <c r="F84" s="88">
        <f t="shared" ref="F84:F86" si="21">15*4.58</f>
        <v>68.7</v>
      </c>
      <c r="G84" s="87"/>
      <c r="H84" s="87"/>
      <c r="I84" s="87"/>
      <c r="J84" s="87"/>
    </row>
    <row r="85" spans="1:10" x14ac:dyDescent="0.25">
      <c r="B85" s="69" t="s">
        <v>854</v>
      </c>
      <c r="C85" s="70">
        <v>0</v>
      </c>
      <c r="D85" s="70">
        <v>36.78</v>
      </c>
      <c r="E85" s="71">
        <v>20.87</v>
      </c>
      <c r="F85" s="88">
        <f t="shared" si="21"/>
        <v>68.7</v>
      </c>
    </row>
    <row r="86" spans="1:10" x14ac:dyDescent="0.25">
      <c r="B86" s="69" t="s">
        <v>863</v>
      </c>
      <c r="C86" s="70">
        <v>0</v>
      </c>
      <c r="D86" s="70">
        <v>22.08</v>
      </c>
      <c r="E86" s="71">
        <v>20.87</v>
      </c>
      <c r="F86" s="88">
        <f t="shared" si="21"/>
        <v>68.7</v>
      </c>
      <c r="G86" s="78"/>
      <c r="H86" s="78"/>
      <c r="I86" s="79"/>
    </row>
    <row r="87" spans="1:10" x14ac:dyDescent="0.25">
      <c r="C87" s="72">
        <f>SUM(C82:C86)</f>
        <v>0</v>
      </c>
      <c r="E87" s="72">
        <f>SUM(E82:E86)</f>
        <v>104.35000000000001</v>
      </c>
      <c r="F87" s="80">
        <f>SUM(F82:F86)</f>
        <v>412.2</v>
      </c>
      <c r="G87" s="80">
        <f>+E87+F87</f>
        <v>516.54999999999995</v>
      </c>
      <c r="H87" s="80"/>
      <c r="I87" s="81"/>
      <c r="J87" s="81"/>
    </row>
    <row r="88" spans="1:10" x14ac:dyDescent="0.25">
      <c r="C88" s="72"/>
      <c r="E88" s="72"/>
      <c r="F88" s="80"/>
      <c r="G88" s="80"/>
      <c r="H88" s="80"/>
      <c r="I88" s="81"/>
      <c r="J88" s="81"/>
    </row>
    <row r="89" spans="1:10" x14ac:dyDescent="0.25">
      <c r="B89" s="93" t="s">
        <v>868</v>
      </c>
      <c r="C89" s="93"/>
      <c r="D89" s="93"/>
      <c r="E89" s="93"/>
      <c r="F89" s="93"/>
      <c r="G89" s="93"/>
      <c r="H89" s="93"/>
      <c r="I89" s="93"/>
      <c r="J89" s="93"/>
    </row>
    <row r="90" spans="1:10" x14ac:dyDescent="0.25">
      <c r="C90" s="72"/>
      <c r="D90" s="86"/>
      <c r="E90" s="72"/>
      <c r="F90" s="82"/>
      <c r="G90" s="72"/>
      <c r="H90" s="72"/>
      <c r="I90" s="86"/>
      <c r="J90" s="72"/>
    </row>
    <row r="91" spans="1:10" ht="25.5" x14ac:dyDescent="0.25">
      <c r="A91" s="61" t="s">
        <v>864</v>
      </c>
      <c r="B91" s="62" t="s">
        <v>11</v>
      </c>
      <c r="C91" s="63" t="s">
        <v>847</v>
      </c>
      <c r="D91" s="64" t="s">
        <v>848</v>
      </c>
      <c r="E91" s="65" t="s">
        <v>849</v>
      </c>
      <c r="F91" s="66" t="s">
        <v>850</v>
      </c>
      <c r="G91" s="66" t="s">
        <v>851</v>
      </c>
      <c r="H91" s="66" t="s">
        <v>852</v>
      </c>
      <c r="I91" s="67" t="s">
        <v>853</v>
      </c>
      <c r="J91" s="68"/>
    </row>
    <row r="92" spans="1:10" x14ac:dyDescent="0.25">
      <c r="B92" s="69" t="s">
        <v>865</v>
      </c>
      <c r="C92" s="70">
        <v>0</v>
      </c>
      <c r="D92" s="70">
        <v>1.87</v>
      </c>
      <c r="E92" s="71">
        <f t="shared" ref="E92:E94" si="22">+D92-C92</f>
        <v>1.87</v>
      </c>
      <c r="F92" s="70">
        <v>0.06</v>
      </c>
      <c r="G92" s="70">
        <v>0.01</v>
      </c>
      <c r="H92" s="70">
        <v>0.02</v>
      </c>
      <c r="I92" s="71">
        <f t="shared" ref="I92" si="23">F92+G92+H92</f>
        <v>0.09</v>
      </c>
      <c r="J92" s="71">
        <f t="shared" ref="J92" si="24">D92-I92</f>
        <v>1.78</v>
      </c>
    </row>
    <row r="93" spans="1:10" x14ac:dyDescent="0.25">
      <c r="B93" s="69" t="s">
        <v>862</v>
      </c>
      <c r="C93" s="70">
        <v>0</v>
      </c>
      <c r="D93" s="70">
        <v>1.87</v>
      </c>
      <c r="E93" s="71">
        <f t="shared" si="22"/>
        <v>1.87</v>
      </c>
      <c r="F93" s="70">
        <v>0.06</v>
      </c>
      <c r="G93" s="70">
        <v>0.01</v>
      </c>
      <c r="H93" s="70">
        <v>0.02</v>
      </c>
      <c r="I93" s="71">
        <f>F93+G93+H93</f>
        <v>0.09</v>
      </c>
      <c r="J93" s="71">
        <f>D93-I93</f>
        <v>1.78</v>
      </c>
    </row>
    <row r="94" spans="1:10" x14ac:dyDescent="0.25">
      <c r="B94" s="69" t="s">
        <v>866</v>
      </c>
      <c r="C94" s="70">
        <v>0</v>
      </c>
      <c r="D94" s="70">
        <v>1.87</v>
      </c>
      <c r="E94" s="71">
        <f t="shared" si="22"/>
        <v>1.87</v>
      </c>
      <c r="F94" s="70">
        <v>0.06</v>
      </c>
      <c r="G94" s="70">
        <v>0.01</v>
      </c>
      <c r="H94" s="70">
        <v>0.02</v>
      </c>
      <c r="I94" s="71">
        <f>F94+G94+H94</f>
        <v>0.09</v>
      </c>
      <c r="J94" s="71">
        <f>D94-I94</f>
        <v>1.78</v>
      </c>
    </row>
    <row r="95" spans="1:10" x14ac:dyDescent="0.25">
      <c r="B95" s="69" t="s">
        <v>854</v>
      </c>
      <c r="C95" s="70">
        <v>0</v>
      </c>
      <c r="D95" s="70">
        <v>1.87</v>
      </c>
      <c r="E95" s="71">
        <v>2.57</v>
      </c>
      <c r="F95" s="70">
        <v>0.06</v>
      </c>
      <c r="G95" s="70">
        <v>0.01</v>
      </c>
      <c r="H95" s="70">
        <v>0.02</v>
      </c>
      <c r="I95" s="71">
        <f>F95+G95+H95</f>
        <v>0.09</v>
      </c>
      <c r="J95" s="71">
        <f>D95-I95</f>
        <v>1.78</v>
      </c>
    </row>
    <row r="96" spans="1:10" x14ac:dyDescent="0.25">
      <c r="B96" s="69" t="s">
        <v>863</v>
      </c>
      <c r="C96" s="70">
        <v>0</v>
      </c>
      <c r="D96" s="70">
        <v>1.87</v>
      </c>
      <c r="E96" s="71">
        <f t="shared" ref="E96" si="25">+D96-C96</f>
        <v>1.87</v>
      </c>
      <c r="F96" s="70">
        <v>0.06</v>
      </c>
      <c r="G96" s="70">
        <v>0.01</v>
      </c>
      <c r="H96" s="70">
        <v>0.02</v>
      </c>
      <c r="I96" s="71">
        <f t="shared" ref="I96" si="26">F96+G96+H96</f>
        <v>0.09</v>
      </c>
      <c r="J96" s="71">
        <f t="shared" ref="J96" si="27">D96-I96</f>
        <v>1.78</v>
      </c>
    </row>
    <row r="97" spans="2:11" x14ac:dyDescent="0.25">
      <c r="C97" s="72">
        <f>SUM(C92:C96)</f>
        <v>0</v>
      </c>
      <c r="E97" s="72">
        <f>SUM(E92:E96)</f>
        <v>10.050000000000001</v>
      </c>
      <c r="F97" s="73">
        <f>SUM(F92:F96)</f>
        <v>0.3</v>
      </c>
      <c r="G97" s="72">
        <f>SUM(G92:G96)</f>
        <v>0.05</v>
      </c>
      <c r="H97" s="72">
        <f>SUM(H92:H96)</f>
        <v>0.1</v>
      </c>
      <c r="I97" s="69" t="s">
        <v>855</v>
      </c>
      <c r="J97" s="71">
        <f>SUM(J92:J96)</f>
        <v>8.9</v>
      </c>
    </row>
    <row r="99" spans="2:11" ht="25.5" x14ac:dyDescent="0.25">
      <c r="B99" s="74" t="s">
        <v>856</v>
      </c>
      <c r="C99" s="75" t="s">
        <v>847</v>
      </c>
      <c r="D99" s="76" t="s">
        <v>848</v>
      </c>
      <c r="E99" s="77" t="s">
        <v>849</v>
      </c>
      <c r="F99" s="78"/>
      <c r="G99" s="78"/>
      <c r="H99" s="78"/>
      <c r="I99" s="79"/>
    </row>
    <row r="100" spans="2:11" x14ac:dyDescent="0.25">
      <c r="B100" s="69" t="s">
        <v>865</v>
      </c>
      <c r="C100" s="70">
        <v>0</v>
      </c>
      <c r="D100" s="70">
        <v>0.7</v>
      </c>
      <c r="E100" s="71">
        <f>+D100-C100</f>
        <v>0.7</v>
      </c>
      <c r="F100" s="80"/>
      <c r="G100" s="80"/>
      <c r="H100" s="80"/>
      <c r="I100" s="81"/>
      <c r="J100" s="81"/>
    </row>
    <row r="101" spans="2:11" x14ac:dyDescent="0.25">
      <c r="B101" s="69" t="s">
        <v>862</v>
      </c>
      <c r="C101" s="70">
        <v>0</v>
      </c>
      <c r="D101" s="70">
        <v>0.7</v>
      </c>
      <c r="E101" s="71">
        <f>+D101-C101</f>
        <v>0.7</v>
      </c>
      <c r="F101" s="80"/>
      <c r="G101" s="80"/>
      <c r="H101" s="80"/>
      <c r="I101" s="81"/>
      <c r="J101" s="81"/>
    </row>
    <row r="102" spans="2:11" x14ac:dyDescent="0.25">
      <c r="B102" s="69" t="s">
        <v>866</v>
      </c>
      <c r="C102" s="70"/>
      <c r="D102" s="70">
        <v>0.7</v>
      </c>
      <c r="E102" s="71">
        <f>+D102-C102</f>
        <v>0.7</v>
      </c>
      <c r="F102" s="80"/>
      <c r="G102" s="80"/>
      <c r="H102" s="80"/>
      <c r="I102" s="81"/>
      <c r="J102" s="81"/>
    </row>
    <row r="103" spans="2:11" x14ac:dyDescent="0.25">
      <c r="B103" s="69" t="s">
        <v>854</v>
      </c>
      <c r="C103" s="70">
        <v>0</v>
      </c>
      <c r="D103" s="70">
        <v>0.7</v>
      </c>
      <c r="E103" s="71">
        <f t="shared" ref="E103:E104" si="28">+D103-C103</f>
        <v>0.7</v>
      </c>
      <c r="F103" s="80"/>
      <c r="G103" s="80"/>
      <c r="H103" s="80"/>
      <c r="I103" s="81"/>
      <c r="J103" s="81"/>
    </row>
    <row r="104" spans="2:11" x14ac:dyDescent="0.25">
      <c r="B104" s="69" t="s">
        <v>863</v>
      </c>
      <c r="C104" s="70">
        <v>0</v>
      </c>
      <c r="D104" s="70">
        <v>0.7</v>
      </c>
      <c r="E104" s="71">
        <f t="shared" si="28"/>
        <v>0.7</v>
      </c>
      <c r="F104" s="80"/>
      <c r="G104" s="80"/>
      <c r="H104" s="80"/>
      <c r="I104" s="81"/>
      <c r="J104" s="81"/>
    </row>
    <row r="105" spans="2:11" x14ac:dyDescent="0.25">
      <c r="C105" s="72">
        <f>SUM(C100:C104)</f>
        <v>0</v>
      </c>
      <c r="E105" s="72">
        <f>SUM(E100:E104)</f>
        <v>3.5</v>
      </c>
      <c r="F105" s="82"/>
      <c r="G105" s="72"/>
      <c r="H105" s="72"/>
      <c r="I105" s="83"/>
      <c r="J105" s="81"/>
    </row>
    <row r="106" spans="2:11" ht="30" x14ac:dyDescent="0.25">
      <c r="J106" s="84" t="s">
        <v>857</v>
      </c>
      <c r="K106" s="81">
        <f>+J97+E105+E114+F114</f>
        <v>528.95000000000005</v>
      </c>
    </row>
    <row r="108" spans="2:11" ht="30" x14ac:dyDescent="0.25">
      <c r="B108" s="74" t="s">
        <v>858</v>
      </c>
      <c r="C108" s="75" t="s">
        <v>847</v>
      </c>
      <c r="D108" s="76" t="s">
        <v>848</v>
      </c>
      <c r="E108" s="77" t="s">
        <v>849</v>
      </c>
      <c r="F108" s="85" t="s">
        <v>859</v>
      </c>
    </row>
    <row r="109" spans="2:11" x14ac:dyDescent="0.25">
      <c r="B109" s="69" t="s">
        <v>865</v>
      </c>
      <c r="C109" s="70">
        <v>0</v>
      </c>
      <c r="D109" s="70">
        <v>26.89</v>
      </c>
      <c r="E109" s="71">
        <v>20.87</v>
      </c>
      <c r="F109" s="88">
        <f>30*4.58</f>
        <v>137.4</v>
      </c>
      <c r="G109" s="87"/>
      <c r="H109" s="87"/>
      <c r="I109" s="87"/>
      <c r="J109" s="87"/>
    </row>
    <row r="110" spans="2:11" x14ac:dyDescent="0.25">
      <c r="B110" s="69" t="s">
        <v>862</v>
      </c>
      <c r="C110" s="70">
        <v>0</v>
      </c>
      <c r="D110" s="70">
        <v>35.18</v>
      </c>
      <c r="E110" s="71">
        <v>20.87</v>
      </c>
      <c r="F110" s="88">
        <f>15*4.58</f>
        <v>68.7</v>
      </c>
      <c r="G110" s="87"/>
      <c r="H110" s="87"/>
      <c r="I110" s="87"/>
      <c r="J110" s="87"/>
    </row>
    <row r="111" spans="2:11" x14ac:dyDescent="0.25">
      <c r="B111" s="69" t="s">
        <v>866</v>
      </c>
      <c r="C111" s="70"/>
      <c r="D111" s="70">
        <v>35.18</v>
      </c>
      <c r="E111" s="71">
        <v>20.87</v>
      </c>
      <c r="F111" s="88">
        <f t="shared" ref="F111:F113" si="29">15*4.58</f>
        <v>68.7</v>
      </c>
      <c r="G111" s="87"/>
      <c r="H111" s="87"/>
      <c r="I111" s="87"/>
      <c r="J111" s="87"/>
    </row>
    <row r="112" spans="2:11" x14ac:dyDescent="0.25">
      <c r="B112" s="69" t="s">
        <v>854</v>
      </c>
      <c r="C112" s="70">
        <v>0</v>
      </c>
      <c r="D112" s="70">
        <v>36.78</v>
      </c>
      <c r="E112" s="71">
        <v>20.87</v>
      </c>
      <c r="F112" s="88">
        <f t="shared" si="29"/>
        <v>68.7</v>
      </c>
    </row>
    <row r="113" spans="2:10" x14ac:dyDescent="0.25">
      <c r="B113" s="69" t="s">
        <v>863</v>
      </c>
      <c r="C113" s="70">
        <v>0</v>
      </c>
      <c r="D113" s="70">
        <v>22.08</v>
      </c>
      <c r="E113" s="71">
        <v>20.87</v>
      </c>
      <c r="F113" s="88">
        <f t="shared" si="29"/>
        <v>68.7</v>
      </c>
      <c r="G113" s="78"/>
      <c r="H113" s="78"/>
      <c r="I113" s="79"/>
    </row>
    <row r="114" spans="2:10" x14ac:dyDescent="0.25">
      <c r="C114" s="72">
        <f>SUM(C109:C113)</f>
        <v>0</v>
      </c>
      <c r="E114" s="72">
        <f>SUM(E109:E113)</f>
        <v>104.35000000000001</v>
      </c>
      <c r="F114" s="80">
        <f>SUM(F109:F113)</f>
        <v>412.2</v>
      </c>
      <c r="G114" s="80"/>
      <c r="H114" s="80"/>
      <c r="I114" s="81"/>
      <c r="J114" s="81"/>
    </row>
  </sheetData>
  <mergeCells count="4">
    <mergeCell ref="B7:J7"/>
    <mergeCell ref="B34:J34"/>
    <mergeCell ref="B62:J62"/>
    <mergeCell ref="B89:J8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E7FC5-C305-4567-A412-C2B7E0328E06}">
  <dimension ref="B8:J18"/>
  <sheetViews>
    <sheetView topLeftCell="A4" workbookViewId="0">
      <selection activeCell="B9" sqref="B9:C16"/>
    </sheetView>
  </sheetViews>
  <sheetFormatPr baseColWidth="10" defaultRowHeight="15" x14ac:dyDescent="0.25"/>
  <cols>
    <col min="3" max="3" width="23" bestFit="1" customWidth="1"/>
    <col min="4" max="4" width="31.28515625" bestFit="1" customWidth="1"/>
    <col min="8" max="8" width="31.28515625" bestFit="1" customWidth="1"/>
  </cols>
  <sheetData>
    <row r="8" spans="2:10" x14ac:dyDescent="0.25">
      <c r="B8" s="8" t="s">
        <v>9</v>
      </c>
      <c r="C8" s="6" t="s">
        <v>10</v>
      </c>
    </row>
    <row r="9" spans="2:10" x14ac:dyDescent="0.25">
      <c r="B9" s="5" t="s">
        <v>9</v>
      </c>
      <c r="C9" s="6" t="s">
        <v>13</v>
      </c>
      <c r="D9" s="54" t="s">
        <v>33</v>
      </c>
      <c r="E9" s="55">
        <v>0</v>
      </c>
      <c r="F9" s="55">
        <v>1.1599999999999999</v>
      </c>
      <c r="G9" s="8"/>
      <c r="H9" s="54" t="s">
        <v>33</v>
      </c>
      <c r="I9" s="55">
        <v>0</v>
      </c>
      <c r="J9" s="55">
        <v>1.1599999999999999</v>
      </c>
    </row>
    <row r="10" spans="2:10" x14ac:dyDescent="0.25">
      <c r="B10" s="10" t="s">
        <v>9</v>
      </c>
      <c r="C10" s="6" t="s">
        <v>14</v>
      </c>
      <c r="D10" s="54" t="s">
        <v>837</v>
      </c>
      <c r="E10" s="55">
        <v>0</v>
      </c>
      <c r="F10" s="55">
        <v>1.64</v>
      </c>
      <c r="G10" s="8"/>
      <c r="H10" s="54" t="s">
        <v>837</v>
      </c>
      <c r="I10" s="55">
        <v>0</v>
      </c>
      <c r="J10" s="55">
        <v>1.64</v>
      </c>
    </row>
    <row r="11" spans="2:10" x14ac:dyDescent="0.25">
      <c r="B11" s="5" t="s">
        <v>15</v>
      </c>
      <c r="C11" s="6" t="s">
        <v>16</v>
      </c>
      <c r="D11" s="54" t="s">
        <v>16</v>
      </c>
      <c r="E11" s="55">
        <v>30.689999999999994</v>
      </c>
      <c r="F11" s="55">
        <v>0</v>
      </c>
      <c r="G11" s="5"/>
      <c r="H11" s="54" t="s">
        <v>16</v>
      </c>
      <c r="I11" s="55">
        <v>30.689999999999994</v>
      </c>
      <c r="J11" s="55">
        <v>0</v>
      </c>
    </row>
    <row r="12" spans="2:10" x14ac:dyDescent="0.25">
      <c r="B12" s="8" t="s">
        <v>17</v>
      </c>
      <c r="C12" s="6" t="s">
        <v>18</v>
      </c>
      <c r="D12" s="54" t="s">
        <v>18</v>
      </c>
      <c r="E12" s="55">
        <v>31.500000000000011</v>
      </c>
      <c r="F12" s="55">
        <v>0</v>
      </c>
      <c r="G12" s="10"/>
      <c r="H12" s="54" t="s">
        <v>18</v>
      </c>
      <c r="I12" s="55">
        <v>31.500000000000011</v>
      </c>
      <c r="J12" s="55">
        <v>0</v>
      </c>
    </row>
    <row r="13" spans="2:10" x14ac:dyDescent="0.25">
      <c r="B13" s="8" t="s">
        <v>19</v>
      </c>
      <c r="C13" s="6" t="s">
        <v>20</v>
      </c>
      <c r="D13" s="54" t="s">
        <v>20</v>
      </c>
      <c r="E13" s="55">
        <v>0</v>
      </c>
      <c r="F13" s="55">
        <v>0.99000000000000066</v>
      </c>
      <c r="G13" s="5"/>
      <c r="H13" s="54" t="s">
        <v>20</v>
      </c>
      <c r="I13" s="55">
        <v>0</v>
      </c>
      <c r="J13" s="55">
        <v>0.99000000000000066</v>
      </c>
    </row>
    <row r="14" spans="2:10" x14ac:dyDescent="0.25">
      <c r="B14" s="10" t="s">
        <v>21</v>
      </c>
      <c r="C14" s="6" t="s">
        <v>22</v>
      </c>
      <c r="D14" s="54" t="s">
        <v>22</v>
      </c>
      <c r="E14" s="55">
        <v>0</v>
      </c>
      <c r="F14" s="55">
        <v>0.66000000000000025</v>
      </c>
      <c r="G14" s="8"/>
      <c r="H14" s="54" t="s">
        <v>22</v>
      </c>
      <c r="I14" s="55">
        <v>0</v>
      </c>
      <c r="J14" s="55">
        <v>0.66000000000000025</v>
      </c>
    </row>
    <row r="15" spans="2:10" x14ac:dyDescent="0.25">
      <c r="B15" s="8" t="s">
        <v>23</v>
      </c>
      <c r="C15" s="6" t="s">
        <v>24</v>
      </c>
      <c r="D15" s="54" t="s">
        <v>24</v>
      </c>
      <c r="E15" s="55">
        <v>0</v>
      </c>
      <c r="F15" s="55">
        <v>6.2100000000000035</v>
      </c>
      <c r="G15" s="8"/>
      <c r="H15" s="54" t="s">
        <v>24</v>
      </c>
      <c r="I15" s="55">
        <v>0</v>
      </c>
      <c r="J15" s="55">
        <v>6.2100000000000035</v>
      </c>
    </row>
    <row r="16" spans="2:10" x14ac:dyDescent="0.25">
      <c r="B16" s="10" t="s">
        <v>9</v>
      </c>
      <c r="C16" s="6" t="s">
        <v>25</v>
      </c>
      <c r="D16" s="54" t="s">
        <v>25</v>
      </c>
      <c r="E16" s="55">
        <v>92.399999999999949</v>
      </c>
      <c r="F16" s="55">
        <v>0</v>
      </c>
      <c r="G16" s="10"/>
      <c r="H16" s="54" t="s">
        <v>25</v>
      </c>
      <c r="I16" s="55">
        <v>92.399999999999949</v>
      </c>
      <c r="J16" s="55">
        <v>0</v>
      </c>
    </row>
    <row r="17" spans="7:10" x14ac:dyDescent="0.25">
      <c r="G17" s="8"/>
      <c r="H17" s="54"/>
      <c r="I17" s="55"/>
      <c r="J17" s="55"/>
    </row>
    <row r="18" spans="7:10" x14ac:dyDescent="0.25">
      <c r="G18" s="10"/>
      <c r="H18" s="54"/>
      <c r="I18" s="55"/>
      <c r="J18" s="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8529E-4842-4C75-B40D-1DE4CEEE8E79}">
  <dimension ref="A1:O220"/>
  <sheetViews>
    <sheetView workbookViewId="0">
      <selection activeCell="K30" sqref="K30"/>
    </sheetView>
  </sheetViews>
  <sheetFormatPr baseColWidth="10" defaultRowHeight="15" x14ac:dyDescent="0.25"/>
  <cols>
    <col min="13" max="13" width="31.28515625" bestFit="1" customWidth="1"/>
    <col min="14" max="14" width="18.7109375" bestFit="1" customWidth="1"/>
    <col min="15" max="15" width="18.42578125" bestFit="1" customWidth="1"/>
  </cols>
  <sheetData>
    <row r="1" spans="1:15" x14ac:dyDescent="0.25">
      <c r="A1" t="s">
        <v>47</v>
      </c>
      <c r="B1" t="s">
        <v>824</v>
      </c>
      <c r="C1" t="s">
        <v>825</v>
      </c>
      <c r="D1" t="s">
        <v>826</v>
      </c>
    </row>
    <row r="2" spans="1:15" x14ac:dyDescent="0.25">
      <c r="A2" t="s">
        <v>827</v>
      </c>
      <c r="B2" t="s">
        <v>32</v>
      </c>
      <c r="C2">
        <v>0.35</v>
      </c>
      <c r="D2">
        <v>0</v>
      </c>
    </row>
    <row r="3" spans="1:15" x14ac:dyDescent="0.25">
      <c r="A3" t="s">
        <v>827</v>
      </c>
      <c r="B3" t="s">
        <v>32</v>
      </c>
      <c r="C3">
        <v>0.35</v>
      </c>
      <c r="D3">
        <v>0</v>
      </c>
    </row>
    <row r="4" spans="1:15" x14ac:dyDescent="0.25">
      <c r="A4" t="s">
        <v>827</v>
      </c>
      <c r="B4" t="s">
        <v>32</v>
      </c>
      <c r="C4">
        <v>0.7</v>
      </c>
      <c r="D4">
        <v>0</v>
      </c>
    </row>
    <row r="5" spans="1:15" x14ac:dyDescent="0.25">
      <c r="A5" t="s">
        <v>827</v>
      </c>
      <c r="B5" t="s">
        <v>32</v>
      </c>
      <c r="C5">
        <v>0.35</v>
      </c>
      <c r="D5">
        <v>0</v>
      </c>
    </row>
    <row r="6" spans="1:15" x14ac:dyDescent="0.25">
      <c r="A6" t="s">
        <v>827</v>
      </c>
      <c r="B6" t="s">
        <v>32</v>
      </c>
      <c r="C6">
        <v>0.7</v>
      </c>
      <c r="D6">
        <v>0</v>
      </c>
    </row>
    <row r="7" spans="1:15" x14ac:dyDescent="0.25">
      <c r="A7" t="s">
        <v>827</v>
      </c>
      <c r="B7" t="s">
        <v>32</v>
      </c>
      <c r="C7">
        <v>0.7</v>
      </c>
      <c r="D7">
        <v>0</v>
      </c>
    </row>
    <row r="8" spans="1:15" x14ac:dyDescent="0.25">
      <c r="A8" t="s">
        <v>827</v>
      </c>
      <c r="B8" t="s">
        <v>32</v>
      </c>
      <c r="C8">
        <v>0.35</v>
      </c>
      <c r="D8">
        <v>0</v>
      </c>
    </row>
    <row r="9" spans="1:15" x14ac:dyDescent="0.25">
      <c r="A9" t="s">
        <v>827</v>
      </c>
      <c r="B9" t="s">
        <v>32</v>
      </c>
      <c r="C9">
        <v>0.35</v>
      </c>
      <c r="D9">
        <v>0</v>
      </c>
    </row>
    <row r="10" spans="1:15" x14ac:dyDescent="0.25">
      <c r="A10" t="s">
        <v>827</v>
      </c>
      <c r="B10" t="s">
        <v>32</v>
      </c>
      <c r="C10">
        <v>0.7</v>
      </c>
      <c r="D10">
        <v>0</v>
      </c>
    </row>
    <row r="11" spans="1:15" x14ac:dyDescent="0.25">
      <c r="A11" t="s">
        <v>827</v>
      </c>
      <c r="B11" t="s">
        <v>32</v>
      </c>
      <c r="C11">
        <v>0.35</v>
      </c>
      <c r="D11">
        <v>0</v>
      </c>
    </row>
    <row r="12" spans="1:15" x14ac:dyDescent="0.25">
      <c r="A12" t="s">
        <v>827</v>
      </c>
      <c r="B12" t="s">
        <v>32</v>
      </c>
      <c r="C12">
        <v>0.7</v>
      </c>
      <c r="D12">
        <v>0</v>
      </c>
      <c r="M12" s="56" t="s">
        <v>838</v>
      </c>
      <c r="N12" s="56" t="s">
        <v>841</v>
      </c>
      <c r="O12" s="56" t="s">
        <v>842</v>
      </c>
    </row>
    <row r="13" spans="1:15" x14ac:dyDescent="0.25">
      <c r="A13" t="s">
        <v>827</v>
      </c>
      <c r="B13" t="s">
        <v>32</v>
      </c>
      <c r="C13">
        <v>0.35</v>
      </c>
      <c r="D13">
        <v>0</v>
      </c>
      <c r="M13" s="54" t="s">
        <v>32</v>
      </c>
      <c r="N13" s="55">
        <v>10.849999999999996</v>
      </c>
      <c r="O13" s="55">
        <v>0</v>
      </c>
    </row>
    <row r="14" spans="1:15" x14ac:dyDescent="0.25">
      <c r="A14" t="s">
        <v>827</v>
      </c>
      <c r="B14" t="s">
        <v>32</v>
      </c>
      <c r="C14">
        <v>0.35</v>
      </c>
      <c r="D14">
        <v>0</v>
      </c>
      <c r="M14" s="54" t="s">
        <v>10</v>
      </c>
      <c r="N14" s="55">
        <v>5.99</v>
      </c>
      <c r="O14" s="55">
        <v>0</v>
      </c>
    </row>
    <row r="15" spans="1:15" x14ac:dyDescent="0.25">
      <c r="A15" t="s">
        <v>827</v>
      </c>
      <c r="B15" t="s">
        <v>32</v>
      </c>
      <c r="C15">
        <v>0.35</v>
      </c>
      <c r="D15">
        <v>0</v>
      </c>
      <c r="M15" s="54" t="s">
        <v>33</v>
      </c>
      <c r="N15" s="55">
        <v>0</v>
      </c>
      <c r="O15" s="55">
        <v>3.05</v>
      </c>
    </row>
    <row r="16" spans="1:15" x14ac:dyDescent="0.25">
      <c r="A16" t="s">
        <v>827</v>
      </c>
      <c r="B16" t="s">
        <v>32</v>
      </c>
      <c r="C16">
        <v>0.7</v>
      </c>
      <c r="D16">
        <v>0</v>
      </c>
      <c r="M16" s="54" t="s">
        <v>837</v>
      </c>
      <c r="N16" s="55">
        <v>0</v>
      </c>
      <c r="O16" s="55">
        <v>1.86</v>
      </c>
    </row>
    <row r="17" spans="1:15" x14ac:dyDescent="0.25">
      <c r="A17" t="s">
        <v>827</v>
      </c>
      <c r="B17" t="s">
        <v>32</v>
      </c>
      <c r="C17">
        <v>0.35</v>
      </c>
      <c r="D17">
        <v>0</v>
      </c>
      <c r="M17" s="54" t="s">
        <v>16</v>
      </c>
      <c r="N17" s="55">
        <v>27.899999999999995</v>
      </c>
      <c r="O17" s="55">
        <v>0</v>
      </c>
    </row>
    <row r="18" spans="1:15" x14ac:dyDescent="0.25">
      <c r="A18" t="s">
        <v>827</v>
      </c>
      <c r="B18" t="s">
        <v>32</v>
      </c>
      <c r="C18">
        <v>0.7</v>
      </c>
      <c r="D18">
        <v>0</v>
      </c>
      <c r="M18" s="54" t="s">
        <v>18</v>
      </c>
      <c r="N18" s="55">
        <v>17.499999999999993</v>
      </c>
      <c r="O18" s="55">
        <v>0</v>
      </c>
    </row>
    <row r="19" spans="1:15" x14ac:dyDescent="0.25">
      <c r="A19" t="s">
        <v>827</v>
      </c>
      <c r="B19" t="s">
        <v>32</v>
      </c>
      <c r="C19">
        <v>0.35</v>
      </c>
      <c r="D19">
        <v>0</v>
      </c>
      <c r="M19" s="54" t="s">
        <v>20</v>
      </c>
      <c r="N19" s="55">
        <v>0</v>
      </c>
      <c r="O19" s="55">
        <v>0.90000000000000058</v>
      </c>
    </row>
    <row r="20" spans="1:15" x14ac:dyDescent="0.25">
      <c r="A20" t="s">
        <v>827</v>
      </c>
      <c r="B20" t="s">
        <v>32</v>
      </c>
      <c r="C20">
        <v>0.35</v>
      </c>
      <c r="D20">
        <v>0</v>
      </c>
      <c r="M20" s="54" t="s">
        <v>22</v>
      </c>
      <c r="N20" s="55">
        <v>0</v>
      </c>
      <c r="O20" s="55">
        <v>0.59000000000000019</v>
      </c>
    </row>
    <row r="21" spans="1:15" x14ac:dyDescent="0.25">
      <c r="A21" t="s">
        <v>827</v>
      </c>
      <c r="B21" t="s">
        <v>32</v>
      </c>
      <c r="C21">
        <v>0.35</v>
      </c>
      <c r="D21">
        <v>0</v>
      </c>
      <c r="M21" s="54" t="s">
        <v>24</v>
      </c>
      <c r="N21" s="55">
        <v>0</v>
      </c>
      <c r="O21" s="55">
        <v>3.8299999999999979</v>
      </c>
    </row>
    <row r="22" spans="1:15" x14ac:dyDescent="0.25">
      <c r="A22" t="s">
        <v>827</v>
      </c>
      <c r="B22" t="s">
        <v>32</v>
      </c>
      <c r="C22">
        <v>0.35</v>
      </c>
      <c r="D22">
        <v>0</v>
      </c>
      <c r="M22" s="54" t="s">
        <v>25</v>
      </c>
      <c r="N22" s="55">
        <v>77.099999999999966</v>
      </c>
      <c r="O22" s="55">
        <v>0</v>
      </c>
    </row>
    <row r="23" spans="1:15" x14ac:dyDescent="0.25">
      <c r="A23" t="s">
        <v>827</v>
      </c>
      <c r="B23" t="s">
        <v>32</v>
      </c>
      <c r="C23">
        <v>0.35</v>
      </c>
      <c r="D23">
        <v>0</v>
      </c>
      <c r="M23" s="54" t="s">
        <v>839</v>
      </c>
      <c r="N23" s="55"/>
      <c r="O23" s="55"/>
    </row>
    <row r="24" spans="1:15" x14ac:dyDescent="0.25">
      <c r="A24" t="s">
        <v>827</v>
      </c>
      <c r="B24" t="s">
        <v>32</v>
      </c>
      <c r="C24">
        <v>0.7</v>
      </c>
      <c r="D24">
        <v>0</v>
      </c>
      <c r="M24" s="57" t="s">
        <v>840</v>
      </c>
      <c r="N24" s="58">
        <v>139.33999999999995</v>
      </c>
      <c r="O24" s="58">
        <v>10.229999999999999</v>
      </c>
    </row>
    <row r="25" spans="1:15" x14ac:dyDescent="0.25">
      <c r="A25" t="s">
        <v>834</v>
      </c>
      <c r="B25" t="s">
        <v>10</v>
      </c>
      <c r="C25">
        <v>0.33</v>
      </c>
      <c r="D25">
        <v>0</v>
      </c>
      <c r="O25">
        <f>+GETPIVOTDATA("Suma de Asignación",$M$12)-GETPIVOTDATA("Suma de Deducción",$M$12)</f>
        <v>129.10999999999996</v>
      </c>
    </row>
    <row r="26" spans="1:15" x14ac:dyDescent="0.25">
      <c r="A26" t="s">
        <v>834</v>
      </c>
      <c r="B26" t="s">
        <v>10</v>
      </c>
      <c r="C26">
        <v>0.33</v>
      </c>
      <c r="D26">
        <v>0</v>
      </c>
    </row>
    <row r="27" spans="1:15" x14ac:dyDescent="0.25">
      <c r="A27" t="s">
        <v>834</v>
      </c>
      <c r="B27" t="s">
        <v>10</v>
      </c>
      <c r="C27">
        <v>1</v>
      </c>
      <c r="D27">
        <v>0</v>
      </c>
    </row>
    <row r="28" spans="1:15" x14ac:dyDescent="0.25">
      <c r="A28" t="s">
        <v>834</v>
      </c>
      <c r="B28" t="s">
        <v>10</v>
      </c>
      <c r="C28">
        <v>1</v>
      </c>
      <c r="D28">
        <v>0</v>
      </c>
    </row>
    <row r="29" spans="1:15" x14ac:dyDescent="0.25">
      <c r="A29" t="s">
        <v>834</v>
      </c>
      <c r="B29" t="s">
        <v>10</v>
      </c>
      <c r="C29">
        <v>1</v>
      </c>
      <c r="D29">
        <v>0</v>
      </c>
    </row>
    <row r="30" spans="1:15" x14ac:dyDescent="0.25">
      <c r="A30" t="s">
        <v>834</v>
      </c>
      <c r="B30" t="s">
        <v>10</v>
      </c>
      <c r="C30">
        <v>1</v>
      </c>
      <c r="D30">
        <v>0</v>
      </c>
    </row>
    <row r="31" spans="1:15" x14ac:dyDescent="0.25">
      <c r="A31" t="s">
        <v>834</v>
      </c>
      <c r="B31" t="s">
        <v>10</v>
      </c>
      <c r="C31">
        <v>1</v>
      </c>
      <c r="D31">
        <v>0</v>
      </c>
    </row>
    <row r="32" spans="1:15" x14ac:dyDescent="0.25">
      <c r="A32" t="s">
        <v>834</v>
      </c>
      <c r="B32" t="s">
        <v>10</v>
      </c>
      <c r="C32">
        <v>0.33</v>
      </c>
      <c r="D32">
        <v>0</v>
      </c>
    </row>
    <row r="33" spans="1:4" x14ac:dyDescent="0.25">
      <c r="A33" t="s">
        <v>831</v>
      </c>
      <c r="B33" t="s">
        <v>20</v>
      </c>
      <c r="C33">
        <v>0</v>
      </c>
      <c r="D33">
        <v>0.03</v>
      </c>
    </row>
    <row r="34" spans="1:4" x14ac:dyDescent="0.25">
      <c r="A34" t="s">
        <v>831</v>
      </c>
      <c r="B34" t="s">
        <v>20</v>
      </c>
      <c r="C34">
        <v>0</v>
      </c>
      <c r="D34">
        <v>0.03</v>
      </c>
    </row>
    <row r="35" spans="1:4" x14ac:dyDescent="0.25">
      <c r="A35" t="s">
        <v>831</v>
      </c>
      <c r="B35" t="s">
        <v>20</v>
      </c>
      <c r="C35">
        <v>0</v>
      </c>
      <c r="D35">
        <v>0.03</v>
      </c>
    </row>
    <row r="36" spans="1:4" x14ac:dyDescent="0.25">
      <c r="A36" t="s">
        <v>831</v>
      </c>
      <c r="B36" t="s">
        <v>20</v>
      </c>
      <c r="C36">
        <v>0</v>
      </c>
      <c r="D36">
        <v>0.03</v>
      </c>
    </row>
    <row r="37" spans="1:4" x14ac:dyDescent="0.25">
      <c r="A37" t="s">
        <v>831</v>
      </c>
      <c r="B37" t="s">
        <v>20</v>
      </c>
      <c r="C37">
        <v>0</v>
      </c>
      <c r="D37">
        <v>0.03</v>
      </c>
    </row>
    <row r="38" spans="1:4" x14ac:dyDescent="0.25">
      <c r="A38" t="s">
        <v>831</v>
      </c>
      <c r="B38" t="s">
        <v>20</v>
      </c>
      <c r="C38">
        <v>0</v>
      </c>
      <c r="D38">
        <v>0.03</v>
      </c>
    </row>
    <row r="39" spans="1:4" x14ac:dyDescent="0.25">
      <c r="A39" t="s">
        <v>831</v>
      </c>
      <c r="B39" t="s">
        <v>20</v>
      </c>
      <c r="C39">
        <v>0</v>
      </c>
      <c r="D39">
        <v>0.03</v>
      </c>
    </row>
    <row r="40" spans="1:4" x14ac:dyDescent="0.25">
      <c r="A40" t="s">
        <v>831</v>
      </c>
      <c r="B40" t="s">
        <v>20</v>
      </c>
      <c r="C40">
        <v>0</v>
      </c>
      <c r="D40">
        <v>0.03</v>
      </c>
    </row>
    <row r="41" spans="1:4" x14ac:dyDescent="0.25">
      <c r="A41" t="s">
        <v>831</v>
      </c>
      <c r="B41" t="s">
        <v>20</v>
      </c>
      <c r="C41">
        <v>0</v>
      </c>
      <c r="D41">
        <v>0.03</v>
      </c>
    </row>
    <row r="42" spans="1:4" x14ac:dyDescent="0.25">
      <c r="A42" t="s">
        <v>831</v>
      </c>
      <c r="B42" t="s">
        <v>20</v>
      </c>
      <c r="C42">
        <v>0</v>
      </c>
      <c r="D42">
        <v>0.03</v>
      </c>
    </row>
    <row r="43" spans="1:4" x14ac:dyDescent="0.25">
      <c r="A43" t="s">
        <v>831</v>
      </c>
      <c r="B43" t="s">
        <v>20</v>
      </c>
      <c r="C43">
        <v>0</v>
      </c>
      <c r="D43">
        <v>0.03</v>
      </c>
    </row>
    <row r="44" spans="1:4" x14ac:dyDescent="0.25">
      <c r="A44" t="s">
        <v>831</v>
      </c>
      <c r="B44" t="s">
        <v>20</v>
      </c>
      <c r="C44">
        <v>0</v>
      </c>
      <c r="D44">
        <v>0.03</v>
      </c>
    </row>
    <row r="45" spans="1:4" x14ac:dyDescent="0.25">
      <c r="A45" t="s">
        <v>831</v>
      </c>
      <c r="B45" t="s">
        <v>20</v>
      </c>
      <c r="C45">
        <v>0</v>
      </c>
      <c r="D45">
        <v>0.03</v>
      </c>
    </row>
    <row r="46" spans="1:4" x14ac:dyDescent="0.25">
      <c r="A46" t="s">
        <v>831</v>
      </c>
      <c r="B46" t="s">
        <v>20</v>
      </c>
      <c r="C46">
        <v>0</v>
      </c>
      <c r="D46">
        <v>0.03</v>
      </c>
    </row>
    <row r="47" spans="1:4" x14ac:dyDescent="0.25">
      <c r="A47" t="s">
        <v>831</v>
      </c>
      <c r="B47" t="s">
        <v>20</v>
      </c>
      <c r="C47">
        <v>0</v>
      </c>
      <c r="D47">
        <v>0.03</v>
      </c>
    </row>
    <row r="48" spans="1:4" x14ac:dyDescent="0.25">
      <c r="A48" t="s">
        <v>831</v>
      </c>
      <c r="B48" t="s">
        <v>20</v>
      </c>
      <c r="C48">
        <v>0</v>
      </c>
      <c r="D48">
        <v>0.03</v>
      </c>
    </row>
    <row r="49" spans="1:4" x14ac:dyDescent="0.25">
      <c r="A49" t="s">
        <v>831</v>
      </c>
      <c r="B49" t="s">
        <v>20</v>
      </c>
      <c r="C49">
        <v>0</v>
      </c>
      <c r="D49">
        <v>0.03</v>
      </c>
    </row>
    <row r="50" spans="1:4" x14ac:dyDescent="0.25">
      <c r="A50" t="s">
        <v>831</v>
      </c>
      <c r="B50" t="s">
        <v>20</v>
      </c>
      <c r="C50">
        <v>0</v>
      </c>
      <c r="D50">
        <v>0.03</v>
      </c>
    </row>
    <row r="51" spans="1:4" x14ac:dyDescent="0.25">
      <c r="A51" t="s">
        <v>831</v>
      </c>
      <c r="B51" t="s">
        <v>20</v>
      </c>
      <c r="C51">
        <v>0</v>
      </c>
      <c r="D51">
        <v>0.03</v>
      </c>
    </row>
    <row r="52" spans="1:4" x14ac:dyDescent="0.25">
      <c r="A52" t="s">
        <v>831</v>
      </c>
      <c r="B52" t="s">
        <v>20</v>
      </c>
      <c r="C52">
        <v>0</v>
      </c>
      <c r="D52">
        <v>0.03</v>
      </c>
    </row>
    <row r="53" spans="1:4" x14ac:dyDescent="0.25">
      <c r="A53" t="s">
        <v>831</v>
      </c>
      <c r="B53" t="s">
        <v>20</v>
      </c>
      <c r="C53">
        <v>0</v>
      </c>
      <c r="D53">
        <v>0.03</v>
      </c>
    </row>
    <row r="54" spans="1:4" x14ac:dyDescent="0.25">
      <c r="A54" t="s">
        <v>831</v>
      </c>
      <c r="B54" t="s">
        <v>20</v>
      </c>
      <c r="C54">
        <v>0</v>
      </c>
      <c r="D54">
        <v>0.03</v>
      </c>
    </row>
    <row r="55" spans="1:4" x14ac:dyDescent="0.25">
      <c r="A55" t="s">
        <v>831</v>
      </c>
      <c r="B55" t="s">
        <v>20</v>
      </c>
      <c r="C55">
        <v>0</v>
      </c>
      <c r="D55">
        <v>0.03</v>
      </c>
    </row>
    <row r="56" spans="1:4" x14ac:dyDescent="0.25">
      <c r="A56" t="s">
        <v>831</v>
      </c>
      <c r="B56" t="s">
        <v>20</v>
      </c>
      <c r="C56">
        <v>0</v>
      </c>
      <c r="D56">
        <v>0.03</v>
      </c>
    </row>
    <row r="57" spans="1:4" x14ac:dyDescent="0.25">
      <c r="A57" t="s">
        <v>831</v>
      </c>
      <c r="B57" t="s">
        <v>20</v>
      </c>
      <c r="C57">
        <v>0</v>
      </c>
      <c r="D57">
        <v>0.03</v>
      </c>
    </row>
    <row r="58" spans="1:4" x14ac:dyDescent="0.25">
      <c r="A58" t="s">
        <v>831</v>
      </c>
      <c r="B58" t="s">
        <v>20</v>
      </c>
      <c r="C58">
        <v>0</v>
      </c>
      <c r="D58">
        <v>0.03</v>
      </c>
    </row>
    <row r="59" spans="1:4" x14ac:dyDescent="0.25">
      <c r="A59" t="s">
        <v>831</v>
      </c>
      <c r="B59" t="s">
        <v>20</v>
      </c>
      <c r="C59">
        <v>0</v>
      </c>
      <c r="D59">
        <v>0.03</v>
      </c>
    </row>
    <row r="60" spans="1:4" x14ac:dyDescent="0.25">
      <c r="A60" t="s">
        <v>831</v>
      </c>
      <c r="B60" t="s">
        <v>20</v>
      </c>
      <c r="C60">
        <v>0</v>
      </c>
      <c r="D60">
        <v>0.03</v>
      </c>
    </row>
    <row r="61" spans="1:4" x14ac:dyDescent="0.25">
      <c r="A61" t="s">
        <v>831</v>
      </c>
      <c r="B61" t="s">
        <v>20</v>
      </c>
      <c r="C61">
        <v>0</v>
      </c>
      <c r="D61">
        <v>0.03</v>
      </c>
    </row>
    <row r="62" spans="1:4" x14ac:dyDescent="0.25">
      <c r="A62" t="s">
        <v>831</v>
      </c>
      <c r="B62" t="s">
        <v>20</v>
      </c>
      <c r="C62">
        <v>0</v>
      </c>
      <c r="D62">
        <v>0.03</v>
      </c>
    </row>
    <row r="63" spans="1:4" x14ac:dyDescent="0.25">
      <c r="A63" t="s">
        <v>835</v>
      </c>
      <c r="B63" t="s">
        <v>33</v>
      </c>
      <c r="C63">
        <v>0</v>
      </c>
      <c r="D63">
        <v>0.23</v>
      </c>
    </row>
    <row r="64" spans="1:4" x14ac:dyDescent="0.25">
      <c r="A64" t="s">
        <v>835</v>
      </c>
      <c r="B64" t="s">
        <v>33</v>
      </c>
      <c r="C64">
        <v>0</v>
      </c>
      <c r="D64">
        <v>0.47</v>
      </c>
    </row>
    <row r="65" spans="1:4" x14ac:dyDescent="0.25">
      <c r="A65" t="s">
        <v>835</v>
      </c>
      <c r="B65" t="s">
        <v>33</v>
      </c>
      <c r="C65">
        <v>0</v>
      </c>
      <c r="D65">
        <v>0.47</v>
      </c>
    </row>
    <row r="66" spans="1:4" x14ac:dyDescent="0.25">
      <c r="A66" t="s">
        <v>835</v>
      </c>
      <c r="B66" t="s">
        <v>33</v>
      </c>
      <c r="C66">
        <v>0</v>
      </c>
      <c r="D66">
        <v>0.47</v>
      </c>
    </row>
    <row r="67" spans="1:4" x14ac:dyDescent="0.25">
      <c r="A67" t="s">
        <v>835</v>
      </c>
      <c r="B67" t="s">
        <v>33</v>
      </c>
      <c r="C67">
        <v>0</v>
      </c>
      <c r="D67">
        <v>0.47</v>
      </c>
    </row>
    <row r="68" spans="1:4" x14ac:dyDescent="0.25">
      <c r="A68" t="s">
        <v>835</v>
      </c>
      <c r="B68" t="s">
        <v>33</v>
      </c>
      <c r="C68">
        <v>0</v>
      </c>
      <c r="D68">
        <v>0.47</v>
      </c>
    </row>
    <row r="69" spans="1:4" x14ac:dyDescent="0.25">
      <c r="A69" t="s">
        <v>835</v>
      </c>
      <c r="B69" t="s">
        <v>33</v>
      </c>
      <c r="C69">
        <v>0</v>
      </c>
      <c r="D69">
        <v>0.47</v>
      </c>
    </row>
    <row r="70" spans="1:4" x14ac:dyDescent="0.25">
      <c r="A70" t="s">
        <v>836</v>
      </c>
      <c r="B70" t="s">
        <v>837</v>
      </c>
      <c r="C70">
        <v>0</v>
      </c>
      <c r="D70">
        <v>0.93</v>
      </c>
    </row>
    <row r="71" spans="1:4" x14ac:dyDescent="0.25">
      <c r="A71" t="s">
        <v>836</v>
      </c>
      <c r="B71" t="s">
        <v>837</v>
      </c>
      <c r="C71">
        <v>0</v>
      </c>
      <c r="D71">
        <v>0.93</v>
      </c>
    </row>
    <row r="72" spans="1:4" x14ac:dyDescent="0.25">
      <c r="A72" t="s">
        <v>828</v>
      </c>
      <c r="B72" t="s">
        <v>18</v>
      </c>
      <c r="C72">
        <v>0.7</v>
      </c>
      <c r="D72">
        <v>0</v>
      </c>
    </row>
    <row r="73" spans="1:4" x14ac:dyDescent="0.25">
      <c r="A73" t="s">
        <v>828</v>
      </c>
      <c r="B73" t="s">
        <v>18</v>
      </c>
      <c r="C73">
        <v>0.7</v>
      </c>
      <c r="D73">
        <v>0</v>
      </c>
    </row>
    <row r="74" spans="1:4" x14ac:dyDescent="0.25">
      <c r="A74" t="s">
        <v>828</v>
      </c>
      <c r="B74" t="s">
        <v>18</v>
      </c>
      <c r="C74">
        <v>0.7</v>
      </c>
      <c r="D74">
        <v>0</v>
      </c>
    </row>
    <row r="75" spans="1:4" x14ac:dyDescent="0.25">
      <c r="A75" t="s">
        <v>828</v>
      </c>
      <c r="B75" t="s">
        <v>18</v>
      </c>
      <c r="C75">
        <v>0.7</v>
      </c>
      <c r="D75">
        <v>0</v>
      </c>
    </row>
    <row r="76" spans="1:4" x14ac:dyDescent="0.25">
      <c r="A76" t="s">
        <v>828</v>
      </c>
      <c r="B76" t="s">
        <v>18</v>
      </c>
      <c r="C76">
        <v>0.7</v>
      </c>
      <c r="D76">
        <v>0</v>
      </c>
    </row>
    <row r="77" spans="1:4" x14ac:dyDescent="0.25">
      <c r="A77" t="s">
        <v>828</v>
      </c>
      <c r="B77" t="s">
        <v>18</v>
      </c>
      <c r="C77">
        <v>0.7</v>
      </c>
      <c r="D77">
        <v>0</v>
      </c>
    </row>
    <row r="78" spans="1:4" x14ac:dyDescent="0.25">
      <c r="A78" t="s">
        <v>828</v>
      </c>
      <c r="B78" t="s">
        <v>18</v>
      </c>
      <c r="C78">
        <v>0.7</v>
      </c>
      <c r="D78">
        <v>0</v>
      </c>
    </row>
    <row r="79" spans="1:4" x14ac:dyDescent="0.25">
      <c r="A79" t="s">
        <v>828</v>
      </c>
      <c r="B79" t="s">
        <v>18</v>
      </c>
      <c r="C79">
        <v>0.7</v>
      </c>
      <c r="D79">
        <v>0</v>
      </c>
    </row>
    <row r="80" spans="1:4" x14ac:dyDescent="0.25">
      <c r="A80" t="s">
        <v>828</v>
      </c>
      <c r="B80" t="s">
        <v>18</v>
      </c>
      <c r="C80">
        <v>0.7</v>
      </c>
      <c r="D80">
        <v>0</v>
      </c>
    </row>
    <row r="81" spans="1:4" x14ac:dyDescent="0.25">
      <c r="A81" t="s">
        <v>828</v>
      </c>
      <c r="B81" t="s">
        <v>18</v>
      </c>
      <c r="C81">
        <v>0.7</v>
      </c>
      <c r="D81">
        <v>0</v>
      </c>
    </row>
    <row r="82" spans="1:4" x14ac:dyDescent="0.25">
      <c r="A82" t="s">
        <v>828</v>
      </c>
      <c r="B82" t="s">
        <v>18</v>
      </c>
      <c r="C82">
        <v>0.35</v>
      </c>
      <c r="D82">
        <v>0</v>
      </c>
    </row>
    <row r="83" spans="1:4" x14ac:dyDescent="0.25">
      <c r="A83" t="s">
        <v>828</v>
      </c>
      <c r="B83" t="s">
        <v>18</v>
      </c>
      <c r="C83">
        <v>0.7</v>
      </c>
      <c r="D83">
        <v>0</v>
      </c>
    </row>
    <row r="84" spans="1:4" x14ac:dyDescent="0.25">
      <c r="A84" t="s">
        <v>828</v>
      </c>
      <c r="B84" t="s">
        <v>18</v>
      </c>
      <c r="C84">
        <v>0.35</v>
      </c>
      <c r="D84">
        <v>0</v>
      </c>
    </row>
    <row r="85" spans="1:4" x14ac:dyDescent="0.25">
      <c r="A85" t="s">
        <v>828</v>
      </c>
      <c r="B85" t="s">
        <v>18</v>
      </c>
      <c r="C85">
        <v>0.7</v>
      </c>
      <c r="D85">
        <v>0</v>
      </c>
    </row>
    <row r="86" spans="1:4" x14ac:dyDescent="0.25">
      <c r="A86" t="s">
        <v>828</v>
      </c>
      <c r="B86" t="s">
        <v>18</v>
      </c>
      <c r="C86">
        <v>0.35</v>
      </c>
      <c r="D86">
        <v>0</v>
      </c>
    </row>
    <row r="87" spans="1:4" x14ac:dyDescent="0.25">
      <c r="A87" t="s">
        <v>828</v>
      </c>
      <c r="B87" t="s">
        <v>18</v>
      </c>
      <c r="C87">
        <v>0.7</v>
      </c>
      <c r="D87">
        <v>0</v>
      </c>
    </row>
    <row r="88" spans="1:4" x14ac:dyDescent="0.25">
      <c r="A88" t="s">
        <v>828</v>
      </c>
      <c r="B88" t="s">
        <v>18</v>
      </c>
      <c r="C88">
        <v>0.7</v>
      </c>
      <c r="D88">
        <v>0</v>
      </c>
    </row>
    <row r="89" spans="1:4" x14ac:dyDescent="0.25">
      <c r="A89" t="s">
        <v>828</v>
      </c>
      <c r="B89" t="s">
        <v>18</v>
      </c>
      <c r="C89">
        <v>0.35</v>
      </c>
      <c r="D89">
        <v>0</v>
      </c>
    </row>
    <row r="90" spans="1:4" x14ac:dyDescent="0.25">
      <c r="A90" t="s">
        <v>828</v>
      </c>
      <c r="B90" t="s">
        <v>18</v>
      </c>
      <c r="C90">
        <v>0.7</v>
      </c>
      <c r="D90">
        <v>0</v>
      </c>
    </row>
    <row r="91" spans="1:4" x14ac:dyDescent="0.25">
      <c r="A91" t="s">
        <v>828</v>
      </c>
      <c r="B91" t="s">
        <v>18</v>
      </c>
      <c r="C91">
        <v>0.7</v>
      </c>
      <c r="D91">
        <v>0</v>
      </c>
    </row>
    <row r="92" spans="1:4" x14ac:dyDescent="0.25">
      <c r="A92" t="s">
        <v>828</v>
      </c>
      <c r="B92" t="s">
        <v>18</v>
      </c>
      <c r="C92">
        <v>0.35</v>
      </c>
      <c r="D92">
        <v>0</v>
      </c>
    </row>
    <row r="93" spans="1:4" x14ac:dyDescent="0.25">
      <c r="A93" t="s">
        <v>828</v>
      </c>
      <c r="B93" t="s">
        <v>18</v>
      </c>
      <c r="C93">
        <v>0.35</v>
      </c>
      <c r="D93">
        <v>0</v>
      </c>
    </row>
    <row r="94" spans="1:4" x14ac:dyDescent="0.25">
      <c r="A94" t="s">
        <v>828</v>
      </c>
      <c r="B94" t="s">
        <v>18</v>
      </c>
      <c r="C94">
        <v>0.7</v>
      </c>
      <c r="D94">
        <v>0</v>
      </c>
    </row>
    <row r="95" spans="1:4" x14ac:dyDescent="0.25">
      <c r="A95" t="s">
        <v>828</v>
      </c>
      <c r="B95" t="s">
        <v>18</v>
      </c>
      <c r="C95">
        <v>0.7</v>
      </c>
      <c r="D95">
        <v>0</v>
      </c>
    </row>
    <row r="96" spans="1:4" x14ac:dyDescent="0.25">
      <c r="A96" t="s">
        <v>828</v>
      </c>
      <c r="B96" t="s">
        <v>18</v>
      </c>
      <c r="C96">
        <v>0.7</v>
      </c>
      <c r="D96">
        <v>0</v>
      </c>
    </row>
    <row r="97" spans="1:4" x14ac:dyDescent="0.25">
      <c r="A97" t="s">
        <v>828</v>
      </c>
      <c r="B97" t="s">
        <v>18</v>
      </c>
      <c r="C97">
        <v>0.35</v>
      </c>
      <c r="D97">
        <v>0</v>
      </c>
    </row>
    <row r="98" spans="1:4" x14ac:dyDescent="0.25">
      <c r="A98" t="s">
        <v>828</v>
      </c>
      <c r="B98" t="s">
        <v>18</v>
      </c>
      <c r="C98">
        <v>0.7</v>
      </c>
      <c r="D98">
        <v>0</v>
      </c>
    </row>
    <row r="99" spans="1:4" x14ac:dyDescent="0.25">
      <c r="A99" t="s">
        <v>828</v>
      </c>
      <c r="B99" t="s">
        <v>18</v>
      </c>
      <c r="C99">
        <v>0.35</v>
      </c>
      <c r="D99">
        <v>0</v>
      </c>
    </row>
    <row r="100" spans="1:4" x14ac:dyDescent="0.25">
      <c r="A100" t="s">
        <v>828</v>
      </c>
      <c r="B100" t="s">
        <v>18</v>
      </c>
      <c r="C100">
        <v>0.7</v>
      </c>
      <c r="D100">
        <v>0</v>
      </c>
    </row>
    <row r="101" spans="1:4" x14ac:dyDescent="0.25">
      <c r="A101" t="s">
        <v>829</v>
      </c>
      <c r="B101" t="s">
        <v>25</v>
      </c>
      <c r="C101">
        <v>2.57</v>
      </c>
      <c r="D101">
        <v>0</v>
      </c>
    </row>
    <row r="102" spans="1:4" x14ac:dyDescent="0.25">
      <c r="A102" t="s">
        <v>829</v>
      </c>
      <c r="B102" t="s">
        <v>25</v>
      </c>
      <c r="C102">
        <v>2.57</v>
      </c>
      <c r="D102">
        <v>0</v>
      </c>
    </row>
    <row r="103" spans="1:4" x14ac:dyDescent="0.25">
      <c r="A103" t="s">
        <v>829</v>
      </c>
      <c r="B103" t="s">
        <v>25</v>
      </c>
      <c r="C103">
        <v>2.57</v>
      </c>
      <c r="D103">
        <v>0</v>
      </c>
    </row>
    <row r="104" spans="1:4" x14ac:dyDescent="0.25">
      <c r="A104" t="s">
        <v>829</v>
      </c>
      <c r="B104" t="s">
        <v>25</v>
      </c>
      <c r="C104">
        <v>2.57</v>
      </c>
      <c r="D104">
        <v>0</v>
      </c>
    </row>
    <row r="105" spans="1:4" x14ac:dyDescent="0.25">
      <c r="A105" t="s">
        <v>829</v>
      </c>
      <c r="B105" t="s">
        <v>25</v>
      </c>
      <c r="C105">
        <v>2.57</v>
      </c>
      <c r="D105">
        <v>0</v>
      </c>
    </row>
    <row r="106" spans="1:4" x14ac:dyDescent="0.25">
      <c r="A106" t="s">
        <v>829</v>
      </c>
      <c r="B106" t="s">
        <v>25</v>
      </c>
      <c r="C106">
        <v>2.57</v>
      </c>
      <c r="D106">
        <v>0</v>
      </c>
    </row>
    <row r="107" spans="1:4" x14ac:dyDescent="0.25">
      <c r="A107" t="s">
        <v>829</v>
      </c>
      <c r="B107" t="s">
        <v>25</v>
      </c>
      <c r="C107">
        <v>2.57</v>
      </c>
      <c r="D107">
        <v>0</v>
      </c>
    </row>
    <row r="108" spans="1:4" x14ac:dyDescent="0.25">
      <c r="A108" t="s">
        <v>829</v>
      </c>
      <c r="B108" t="s">
        <v>25</v>
      </c>
      <c r="C108">
        <v>2.57</v>
      </c>
      <c r="D108">
        <v>0</v>
      </c>
    </row>
    <row r="109" spans="1:4" x14ac:dyDescent="0.25">
      <c r="A109" t="s">
        <v>829</v>
      </c>
      <c r="B109" t="s">
        <v>25</v>
      </c>
      <c r="C109">
        <v>2.57</v>
      </c>
      <c r="D109">
        <v>0</v>
      </c>
    </row>
    <row r="110" spans="1:4" x14ac:dyDescent="0.25">
      <c r="A110" t="s">
        <v>829</v>
      </c>
      <c r="B110" t="s">
        <v>25</v>
      </c>
      <c r="C110">
        <v>2.57</v>
      </c>
      <c r="D110">
        <v>0</v>
      </c>
    </row>
    <row r="111" spans="1:4" x14ac:dyDescent="0.25">
      <c r="A111" t="s">
        <v>829</v>
      </c>
      <c r="B111" t="s">
        <v>25</v>
      </c>
      <c r="C111">
        <v>2.57</v>
      </c>
      <c r="D111">
        <v>0</v>
      </c>
    </row>
    <row r="112" spans="1:4" x14ac:dyDescent="0.25">
      <c r="A112" t="s">
        <v>829</v>
      </c>
      <c r="B112" t="s">
        <v>25</v>
      </c>
      <c r="C112">
        <v>2.57</v>
      </c>
      <c r="D112">
        <v>0</v>
      </c>
    </row>
    <row r="113" spans="1:4" x14ac:dyDescent="0.25">
      <c r="A113" t="s">
        <v>829</v>
      </c>
      <c r="B113" t="s">
        <v>25</v>
      </c>
      <c r="C113">
        <v>2.57</v>
      </c>
      <c r="D113">
        <v>0</v>
      </c>
    </row>
    <row r="114" spans="1:4" x14ac:dyDescent="0.25">
      <c r="A114" t="s">
        <v>829</v>
      </c>
      <c r="B114" t="s">
        <v>25</v>
      </c>
      <c r="C114">
        <v>2.57</v>
      </c>
      <c r="D114">
        <v>0</v>
      </c>
    </row>
    <row r="115" spans="1:4" x14ac:dyDescent="0.25">
      <c r="A115" t="s">
        <v>829</v>
      </c>
      <c r="B115" t="s">
        <v>25</v>
      </c>
      <c r="C115">
        <v>2.57</v>
      </c>
      <c r="D115">
        <v>0</v>
      </c>
    </row>
    <row r="116" spans="1:4" x14ac:dyDescent="0.25">
      <c r="A116" t="s">
        <v>829</v>
      </c>
      <c r="B116" t="s">
        <v>25</v>
      </c>
      <c r="C116">
        <v>2.57</v>
      </c>
      <c r="D116">
        <v>0</v>
      </c>
    </row>
    <row r="117" spans="1:4" x14ac:dyDescent="0.25">
      <c r="A117" t="s">
        <v>829</v>
      </c>
      <c r="B117" t="s">
        <v>25</v>
      </c>
      <c r="C117">
        <v>2.57</v>
      </c>
      <c r="D117">
        <v>0</v>
      </c>
    </row>
    <row r="118" spans="1:4" x14ac:dyDescent="0.25">
      <c r="A118" t="s">
        <v>829</v>
      </c>
      <c r="B118" t="s">
        <v>25</v>
      </c>
      <c r="C118">
        <v>2.57</v>
      </c>
      <c r="D118">
        <v>0</v>
      </c>
    </row>
    <row r="119" spans="1:4" x14ac:dyDescent="0.25">
      <c r="A119" t="s">
        <v>829</v>
      </c>
      <c r="B119" t="s">
        <v>25</v>
      </c>
      <c r="C119">
        <v>2.57</v>
      </c>
      <c r="D119">
        <v>0</v>
      </c>
    </row>
    <row r="120" spans="1:4" x14ac:dyDescent="0.25">
      <c r="A120" t="s">
        <v>829</v>
      </c>
      <c r="B120" t="s">
        <v>25</v>
      </c>
      <c r="C120">
        <v>2.57</v>
      </c>
      <c r="D120">
        <v>0</v>
      </c>
    </row>
    <row r="121" spans="1:4" x14ac:dyDescent="0.25">
      <c r="A121" t="s">
        <v>829</v>
      </c>
      <c r="B121" t="s">
        <v>25</v>
      </c>
      <c r="C121">
        <v>2.57</v>
      </c>
      <c r="D121">
        <v>0</v>
      </c>
    </row>
    <row r="122" spans="1:4" x14ac:dyDescent="0.25">
      <c r="A122" t="s">
        <v>829</v>
      </c>
      <c r="B122" t="s">
        <v>25</v>
      </c>
      <c r="C122">
        <v>2.57</v>
      </c>
      <c r="D122">
        <v>0</v>
      </c>
    </row>
    <row r="123" spans="1:4" x14ac:dyDescent="0.25">
      <c r="A123" t="s">
        <v>829</v>
      </c>
      <c r="B123" t="s">
        <v>25</v>
      </c>
      <c r="C123">
        <v>2.57</v>
      </c>
      <c r="D123">
        <v>0</v>
      </c>
    </row>
    <row r="124" spans="1:4" x14ac:dyDescent="0.25">
      <c r="A124" t="s">
        <v>829</v>
      </c>
      <c r="B124" t="s">
        <v>25</v>
      </c>
      <c r="C124">
        <v>2.57</v>
      </c>
      <c r="D124">
        <v>0</v>
      </c>
    </row>
    <row r="125" spans="1:4" x14ac:dyDescent="0.25">
      <c r="A125" t="s">
        <v>829</v>
      </c>
      <c r="B125" t="s">
        <v>25</v>
      </c>
      <c r="C125">
        <v>2.57</v>
      </c>
      <c r="D125">
        <v>0</v>
      </c>
    </row>
    <row r="126" spans="1:4" x14ac:dyDescent="0.25">
      <c r="A126" t="s">
        <v>829</v>
      </c>
      <c r="B126" t="s">
        <v>25</v>
      </c>
      <c r="C126">
        <v>2.57</v>
      </c>
      <c r="D126">
        <v>0</v>
      </c>
    </row>
    <row r="127" spans="1:4" x14ac:dyDescent="0.25">
      <c r="A127" t="s">
        <v>829</v>
      </c>
      <c r="B127" t="s">
        <v>25</v>
      </c>
      <c r="C127">
        <v>2.57</v>
      </c>
      <c r="D127">
        <v>0</v>
      </c>
    </row>
    <row r="128" spans="1:4" x14ac:dyDescent="0.25">
      <c r="A128" t="s">
        <v>829</v>
      </c>
      <c r="B128" t="s">
        <v>25</v>
      </c>
      <c r="C128">
        <v>2.57</v>
      </c>
      <c r="D128">
        <v>0</v>
      </c>
    </row>
    <row r="129" spans="1:4" x14ac:dyDescent="0.25">
      <c r="A129" t="s">
        <v>829</v>
      </c>
      <c r="B129" t="s">
        <v>25</v>
      </c>
      <c r="C129">
        <v>2.57</v>
      </c>
      <c r="D129">
        <v>0</v>
      </c>
    </row>
    <row r="130" spans="1:4" x14ac:dyDescent="0.25">
      <c r="A130" t="s">
        <v>829</v>
      </c>
      <c r="B130" t="s">
        <v>25</v>
      </c>
      <c r="C130">
        <v>2.57</v>
      </c>
      <c r="D130">
        <v>0</v>
      </c>
    </row>
    <row r="131" spans="1:4" x14ac:dyDescent="0.25">
      <c r="A131" t="s">
        <v>830</v>
      </c>
      <c r="B131" t="s">
        <v>16</v>
      </c>
      <c r="C131">
        <v>0.93</v>
      </c>
      <c r="D131">
        <v>0</v>
      </c>
    </row>
    <row r="132" spans="1:4" x14ac:dyDescent="0.25">
      <c r="A132" t="s">
        <v>830</v>
      </c>
      <c r="B132" t="s">
        <v>16</v>
      </c>
      <c r="C132">
        <v>0.93</v>
      </c>
      <c r="D132">
        <v>0</v>
      </c>
    </row>
    <row r="133" spans="1:4" x14ac:dyDescent="0.25">
      <c r="A133" t="s">
        <v>830</v>
      </c>
      <c r="B133" t="s">
        <v>16</v>
      </c>
      <c r="C133">
        <v>0.93</v>
      </c>
      <c r="D133">
        <v>0</v>
      </c>
    </row>
    <row r="134" spans="1:4" x14ac:dyDescent="0.25">
      <c r="A134" t="s">
        <v>830</v>
      </c>
      <c r="B134" t="s">
        <v>16</v>
      </c>
      <c r="C134">
        <v>0.93</v>
      </c>
      <c r="D134">
        <v>0</v>
      </c>
    </row>
    <row r="135" spans="1:4" x14ac:dyDescent="0.25">
      <c r="A135" t="s">
        <v>830</v>
      </c>
      <c r="B135" t="s">
        <v>16</v>
      </c>
      <c r="C135">
        <v>0.93</v>
      </c>
      <c r="D135">
        <v>0</v>
      </c>
    </row>
    <row r="136" spans="1:4" x14ac:dyDescent="0.25">
      <c r="A136" t="s">
        <v>830</v>
      </c>
      <c r="B136" t="s">
        <v>16</v>
      </c>
      <c r="C136">
        <v>0.93</v>
      </c>
      <c r="D136">
        <v>0</v>
      </c>
    </row>
    <row r="137" spans="1:4" x14ac:dyDescent="0.25">
      <c r="A137" t="s">
        <v>830</v>
      </c>
      <c r="B137" t="s">
        <v>16</v>
      </c>
      <c r="C137">
        <v>0.93</v>
      </c>
      <c r="D137">
        <v>0</v>
      </c>
    </row>
    <row r="138" spans="1:4" x14ac:dyDescent="0.25">
      <c r="A138" t="s">
        <v>830</v>
      </c>
      <c r="B138" t="s">
        <v>16</v>
      </c>
      <c r="C138">
        <v>0.93</v>
      </c>
      <c r="D138">
        <v>0</v>
      </c>
    </row>
    <row r="139" spans="1:4" x14ac:dyDescent="0.25">
      <c r="A139" t="s">
        <v>830</v>
      </c>
      <c r="B139" t="s">
        <v>16</v>
      </c>
      <c r="C139">
        <v>0.93</v>
      </c>
      <c r="D139">
        <v>0</v>
      </c>
    </row>
    <row r="140" spans="1:4" x14ac:dyDescent="0.25">
      <c r="A140" t="s">
        <v>830</v>
      </c>
      <c r="B140" t="s">
        <v>16</v>
      </c>
      <c r="C140">
        <v>0.93</v>
      </c>
      <c r="D140">
        <v>0</v>
      </c>
    </row>
    <row r="141" spans="1:4" x14ac:dyDescent="0.25">
      <c r="A141" t="s">
        <v>830</v>
      </c>
      <c r="B141" t="s">
        <v>16</v>
      </c>
      <c r="C141">
        <v>0.93</v>
      </c>
      <c r="D141">
        <v>0</v>
      </c>
    </row>
    <row r="142" spans="1:4" x14ac:dyDescent="0.25">
      <c r="A142" t="s">
        <v>830</v>
      </c>
      <c r="B142" t="s">
        <v>16</v>
      </c>
      <c r="C142">
        <v>0.93</v>
      </c>
      <c r="D142">
        <v>0</v>
      </c>
    </row>
    <row r="143" spans="1:4" x14ac:dyDescent="0.25">
      <c r="A143" t="s">
        <v>830</v>
      </c>
      <c r="B143" t="s">
        <v>16</v>
      </c>
      <c r="C143">
        <v>0.93</v>
      </c>
      <c r="D143">
        <v>0</v>
      </c>
    </row>
    <row r="144" spans="1:4" x14ac:dyDescent="0.25">
      <c r="A144" t="s">
        <v>830</v>
      </c>
      <c r="B144" t="s">
        <v>16</v>
      </c>
      <c r="C144">
        <v>0.93</v>
      </c>
      <c r="D144">
        <v>0</v>
      </c>
    </row>
    <row r="145" spans="1:4" x14ac:dyDescent="0.25">
      <c r="A145" t="s">
        <v>830</v>
      </c>
      <c r="B145" t="s">
        <v>16</v>
      </c>
      <c r="C145">
        <v>0.93</v>
      </c>
      <c r="D145">
        <v>0</v>
      </c>
    </row>
    <row r="146" spans="1:4" x14ac:dyDescent="0.25">
      <c r="A146" t="s">
        <v>830</v>
      </c>
      <c r="B146" t="s">
        <v>16</v>
      </c>
      <c r="C146">
        <v>0.93</v>
      </c>
      <c r="D146">
        <v>0</v>
      </c>
    </row>
    <row r="147" spans="1:4" x14ac:dyDescent="0.25">
      <c r="A147" t="s">
        <v>830</v>
      </c>
      <c r="B147" t="s">
        <v>16</v>
      </c>
      <c r="C147">
        <v>0.93</v>
      </c>
      <c r="D147">
        <v>0</v>
      </c>
    </row>
    <row r="148" spans="1:4" x14ac:dyDescent="0.25">
      <c r="A148" t="s">
        <v>830</v>
      </c>
      <c r="B148" t="s">
        <v>16</v>
      </c>
      <c r="C148">
        <v>0.93</v>
      </c>
      <c r="D148">
        <v>0</v>
      </c>
    </row>
    <row r="149" spans="1:4" x14ac:dyDescent="0.25">
      <c r="A149" t="s">
        <v>830</v>
      </c>
      <c r="B149" t="s">
        <v>16</v>
      </c>
      <c r="C149">
        <v>0.93</v>
      </c>
      <c r="D149">
        <v>0</v>
      </c>
    </row>
    <row r="150" spans="1:4" x14ac:dyDescent="0.25">
      <c r="A150" t="s">
        <v>830</v>
      </c>
      <c r="B150" t="s">
        <v>16</v>
      </c>
      <c r="C150">
        <v>0.93</v>
      </c>
      <c r="D150">
        <v>0</v>
      </c>
    </row>
    <row r="151" spans="1:4" x14ac:dyDescent="0.25">
      <c r="A151" t="s">
        <v>830</v>
      </c>
      <c r="B151" t="s">
        <v>16</v>
      </c>
      <c r="C151">
        <v>0.93</v>
      </c>
      <c r="D151">
        <v>0</v>
      </c>
    </row>
    <row r="152" spans="1:4" x14ac:dyDescent="0.25">
      <c r="A152" t="s">
        <v>830</v>
      </c>
      <c r="B152" t="s">
        <v>16</v>
      </c>
      <c r="C152">
        <v>0.93</v>
      </c>
      <c r="D152">
        <v>0</v>
      </c>
    </row>
    <row r="153" spans="1:4" x14ac:dyDescent="0.25">
      <c r="A153" t="s">
        <v>830</v>
      </c>
      <c r="B153" t="s">
        <v>16</v>
      </c>
      <c r="C153">
        <v>0.93</v>
      </c>
      <c r="D153">
        <v>0</v>
      </c>
    </row>
    <row r="154" spans="1:4" x14ac:dyDescent="0.25">
      <c r="A154" t="s">
        <v>830</v>
      </c>
      <c r="B154" t="s">
        <v>16</v>
      </c>
      <c r="C154">
        <v>0.93</v>
      </c>
      <c r="D154">
        <v>0</v>
      </c>
    </row>
    <row r="155" spans="1:4" x14ac:dyDescent="0.25">
      <c r="A155" t="s">
        <v>830</v>
      </c>
      <c r="B155" t="s">
        <v>16</v>
      </c>
      <c r="C155">
        <v>0.93</v>
      </c>
      <c r="D155">
        <v>0</v>
      </c>
    </row>
    <row r="156" spans="1:4" x14ac:dyDescent="0.25">
      <c r="A156" t="s">
        <v>830</v>
      </c>
      <c r="B156" t="s">
        <v>16</v>
      </c>
      <c r="C156">
        <v>0.93</v>
      </c>
      <c r="D156">
        <v>0</v>
      </c>
    </row>
    <row r="157" spans="1:4" x14ac:dyDescent="0.25">
      <c r="A157" t="s">
        <v>830</v>
      </c>
      <c r="B157" t="s">
        <v>16</v>
      </c>
      <c r="C157">
        <v>0.93</v>
      </c>
      <c r="D157">
        <v>0</v>
      </c>
    </row>
    <row r="158" spans="1:4" x14ac:dyDescent="0.25">
      <c r="A158" t="s">
        <v>830</v>
      </c>
      <c r="B158" t="s">
        <v>16</v>
      </c>
      <c r="C158">
        <v>0.93</v>
      </c>
      <c r="D158">
        <v>0</v>
      </c>
    </row>
    <row r="159" spans="1:4" x14ac:dyDescent="0.25">
      <c r="A159" t="s">
        <v>830</v>
      </c>
      <c r="B159" t="s">
        <v>16</v>
      </c>
      <c r="C159">
        <v>0.93</v>
      </c>
      <c r="D159">
        <v>0</v>
      </c>
    </row>
    <row r="160" spans="1:4" x14ac:dyDescent="0.25">
      <c r="A160" t="s">
        <v>830</v>
      </c>
      <c r="B160" t="s">
        <v>16</v>
      </c>
      <c r="C160">
        <v>0.93</v>
      </c>
      <c r="D160">
        <v>0</v>
      </c>
    </row>
    <row r="161" spans="1:4" x14ac:dyDescent="0.25">
      <c r="A161" t="s">
        <v>832</v>
      </c>
      <c r="B161" t="s">
        <v>24</v>
      </c>
      <c r="C161">
        <v>0</v>
      </c>
      <c r="D161">
        <v>0.13</v>
      </c>
    </row>
    <row r="162" spans="1:4" x14ac:dyDescent="0.25">
      <c r="A162" t="s">
        <v>832</v>
      </c>
      <c r="B162" t="s">
        <v>24</v>
      </c>
      <c r="C162">
        <v>0</v>
      </c>
      <c r="D162">
        <v>0.13</v>
      </c>
    </row>
    <row r="163" spans="1:4" x14ac:dyDescent="0.25">
      <c r="A163" t="s">
        <v>832</v>
      </c>
      <c r="B163" t="s">
        <v>24</v>
      </c>
      <c r="C163">
        <v>0</v>
      </c>
      <c r="D163">
        <v>0.13</v>
      </c>
    </row>
    <row r="164" spans="1:4" x14ac:dyDescent="0.25">
      <c r="A164" t="s">
        <v>832</v>
      </c>
      <c r="B164" t="s">
        <v>24</v>
      </c>
      <c r="C164">
        <v>0</v>
      </c>
      <c r="D164">
        <v>0.13</v>
      </c>
    </row>
    <row r="165" spans="1:4" x14ac:dyDescent="0.25">
      <c r="A165" t="s">
        <v>832</v>
      </c>
      <c r="B165" t="s">
        <v>24</v>
      </c>
      <c r="C165">
        <v>0</v>
      </c>
      <c r="D165">
        <v>0.13</v>
      </c>
    </row>
    <row r="166" spans="1:4" x14ac:dyDescent="0.25">
      <c r="A166" t="s">
        <v>832</v>
      </c>
      <c r="B166" t="s">
        <v>24</v>
      </c>
      <c r="C166">
        <v>0</v>
      </c>
      <c r="D166">
        <v>0.13</v>
      </c>
    </row>
    <row r="167" spans="1:4" x14ac:dyDescent="0.25">
      <c r="A167" t="s">
        <v>832</v>
      </c>
      <c r="B167" t="s">
        <v>24</v>
      </c>
      <c r="C167">
        <v>0</v>
      </c>
      <c r="D167">
        <v>0.13</v>
      </c>
    </row>
    <row r="168" spans="1:4" x14ac:dyDescent="0.25">
      <c r="A168" t="s">
        <v>832</v>
      </c>
      <c r="B168" t="s">
        <v>24</v>
      </c>
      <c r="C168">
        <v>0</v>
      </c>
      <c r="D168">
        <v>0.13</v>
      </c>
    </row>
    <row r="169" spans="1:4" x14ac:dyDescent="0.25">
      <c r="A169" t="s">
        <v>832</v>
      </c>
      <c r="B169" t="s">
        <v>24</v>
      </c>
      <c r="C169">
        <v>0</v>
      </c>
      <c r="D169">
        <v>0.13</v>
      </c>
    </row>
    <row r="170" spans="1:4" x14ac:dyDescent="0.25">
      <c r="A170" t="s">
        <v>832</v>
      </c>
      <c r="B170" t="s">
        <v>24</v>
      </c>
      <c r="C170">
        <v>0</v>
      </c>
      <c r="D170">
        <v>0.13</v>
      </c>
    </row>
    <row r="171" spans="1:4" x14ac:dyDescent="0.25">
      <c r="A171" t="s">
        <v>832</v>
      </c>
      <c r="B171" t="s">
        <v>24</v>
      </c>
      <c r="C171">
        <v>0</v>
      </c>
      <c r="D171">
        <v>0.13</v>
      </c>
    </row>
    <row r="172" spans="1:4" x14ac:dyDescent="0.25">
      <c r="A172" t="s">
        <v>832</v>
      </c>
      <c r="B172" t="s">
        <v>24</v>
      </c>
      <c r="C172">
        <v>0</v>
      </c>
      <c r="D172">
        <v>0.13</v>
      </c>
    </row>
    <row r="173" spans="1:4" x14ac:dyDescent="0.25">
      <c r="A173" t="s">
        <v>832</v>
      </c>
      <c r="B173" t="s">
        <v>24</v>
      </c>
      <c r="C173">
        <v>0</v>
      </c>
      <c r="D173">
        <v>0.13</v>
      </c>
    </row>
    <row r="174" spans="1:4" x14ac:dyDescent="0.25">
      <c r="A174" t="s">
        <v>832</v>
      </c>
      <c r="B174" t="s">
        <v>24</v>
      </c>
      <c r="C174">
        <v>0</v>
      </c>
      <c r="D174">
        <v>0.13</v>
      </c>
    </row>
    <row r="175" spans="1:4" x14ac:dyDescent="0.25">
      <c r="A175" t="s">
        <v>832</v>
      </c>
      <c r="B175" t="s">
        <v>24</v>
      </c>
      <c r="C175">
        <v>0</v>
      </c>
      <c r="D175">
        <v>0.13</v>
      </c>
    </row>
    <row r="176" spans="1:4" x14ac:dyDescent="0.25">
      <c r="A176" t="s">
        <v>832</v>
      </c>
      <c r="B176" t="s">
        <v>24</v>
      </c>
      <c r="C176">
        <v>0</v>
      </c>
      <c r="D176">
        <v>0.06</v>
      </c>
    </row>
    <row r="177" spans="1:4" x14ac:dyDescent="0.25">
      <c r="A177" t="s">
        <v>832</v>
      </c>
      <c r="B177" t="s">
        <v>24</v>
      </c>
      <c r="C177">
        <v>0</v>
      </c>
      <c r="D177">
        <v>0.13</v>
      </c>
    </row>
    <row r="178" spans="1:4" x14ac:dyDescent="0.25">
      <c r="A178" t="s">
        <v>832</v>
      </c>
      <c r="B178" t="s">
        <v>24</v>
      </c>
      <c r="C178">
        <v>0</v>
      </c>
      <c r="D178">
        <v>0.13</v>
      </c>
    </row>
    <row r="179" spans="1:4" x14ac:dyDescent="0.25">
      <c r="A179" t="s">
        <v>832</v>
      </c>
      <c r="B179" t="s">
        <v>24</v>
      </c>
      <c r="C179">
        <v>0</v>
      </c>
      <c r="D179">
        <v>0.13</v>
      </c>
    </row>
    <row r="180" spans="1:4" x14ac:dyDescent="0.25">
      <c r="A180" t="s">
        <v>832</v>
      </c>
      <c r="B180" t="s">
        <v>24</v>
      </c>
      <c r="C180">
        <v>0</v>
      </c>
      <c r="D180">
        <v>0.13</v>
      </c>
    </row>
    <row r="181" spans="1:4" x14ac:dyDescent="0.25">
      <c r="A181" t="s">
        <v>832</v>
      </c>
      <c r="B181" t="s">
        <v>24</v>
      </c>
      <c r="C181">
        <v>0</v>
      </c>
      <c r="D181">
        <v>0.13</v>
      </c>
    </row>
    <row r="182" spans="1:4" x14ac:dyDescent="0.25">
      <c r="A182" t="s">
        <v>832</v>
      </c>
      <c r="B182" t="s">
        <v>24</v>
      </c>
      <c r="C182">
        <v>0</v>
      </c>
      <c r="D182">
        <v>0.13</v>
      </c>
    </row>
    <row r="183" spans="1:4" x14ac:dyDescent="0.25">
      <c r="A183" t="s">
        <v>832</v>
      </c>
      <c r="B183" t="s">
        <v>24</v>
      </c>
      <c r="C183">
        <v>0</v>
      </c>
      <c r="D183">
        <v>0.13</v>
      </c>
    </row>
    <row r="184" spans="1:4" x14ac:dyDescent="0.25">
      <c r="A184" t="s">
        <v>832</v>
      </c>
      <c r="B184" t="s">
        <v>24</v>
      </c>
      <c r="C184">
        <v>0</v>
      </c>
      <c r="D184">
        <v>0.13</v>
      </c>
    </row>
    <row r="185" spans="1:4" x14ac:dyDescent="0.25">
      <c r="A185" t="s">
        <v>832</v>
      </c>
      <c r="B185" t="s">
        <v>24</v>
      </c>
      <c r="C185">
        <v>0</v>
      </c>
      <c r="D185">
        <v>0.13</v>
      </c>
    </row>
    <row r="186" spans="1:4" x14ac:dyDescent="0.25">
      <c r="A186" t="s">
        <v>832</v>
      </c>
      <c r="B186" t="s">
        <v>24</v>
      </c>
      <c r="C186">
        <v>0</v>
      </c>
      <c r="D186">
        <v>0.13</v>
      </c>
    </row>
    <row r="187" spans="1:4" x14ac:dyDescent="0.25">
      <c r="A187" t="s">
        <v>832</v>
      </c>
      <c r="B187" t="s">
        <v>24</v>
      </c>
      <c r="C187">
        <v>0</v>
      </c>
      <c r="D187">
        <v>0.13</v>
      </c>
    </row>
    <row r="188" spans="1:4" x14ac:dyDescent="0.25">
      <c r="A188" t="s">
        <v>832</v>
      </c>
      <c r="B188" t="s">
        <v>24</v>
      </c>
      <c r="C188">
        <v>0</v>
      </c>
      <c r="D188">
        <v>0.13</v>
      </c>
    </row>
    <row r="189" spans="1:4" x14ac:dyDescent="0.25">
      <c r="A189" t="s">
        <v>832</v>
      </c>
      <c r="B189" t="s">
        <v>24</v>
      </c>
      <c r="C189">
        <v>0</v>
      </c>
      <c r="D189">
        <v>0.13</v>
      </c>
    </row>
    <row r="190" spans="1:4" x14ac:dyDescent="0.25">
      <c r="A190" t="s">
        <v>832</v>
      </c>
      <c r="B190" t="s">
        <v>24</v>
      </c>
      <c r="C190">
        <v>0</v>
      </c>
      <c r="D190">
        <v>0.13</v>
      </c>
    </row>
    <row r="191" spans="1:4" x14ac:dyDescent="0.25">
      <c r="A191" t="s">
        <v>833</v>
      </c>
      <c r="B191" t="s">
        <v>22</v>
      </c>
      <c r="C191">
        <v>0</v>
      </c>
      <c r="D191">
        <v>0.02</v>
      </c>
    </row>
    <row r="192" spans="1:4" x14ac:dyDescent="0.25">
      <c r="A192" t="s">
        <v>833</v>
      </c>
      <c r="B192" t="s">
        <v>22</v>
      </c>
      <c r="C192">
        <v>0</v>
      </c>
      <c r="D192">
        <v>0.02</v>
      </c>
    </row>
    <row r="193" spans="1:4" x14ac:dyDescent="0.25">
      <c r="A193" t="s">
        <v>833</v>
      </c>
      <c r="B193" t="s">
        <v>22</v>
      </c>
      <c r="C193">
        <v>0</v>
      </c>
      <c r="D193">
        <v>0.02</v>
      </c>
    </row>
    <row r="194" spans="1:4" x14ac:dyDescent="0.25">
      <c r="A194" t="s">
        <v>833</v>
      </c>
      <c r="B194" t="s">
        <v>22</v>
      </c>
      <c r="C194">
        <v>0</v>
      </c>
      <c r="D194">
        <v>0.02</v>
      </c>
    </row>
    <row r="195" spans="1:4" x14ac:dyDescent="0.25">
      <c r="A195" t="s">
        <v>833</v>
      </c>
      <c r="B195" t="s">
        <v>22</v>
      </c>
      <c r="C195">
        <v>0</v>
      </c>
      <c r="D195">
        <v>0.02</v>
      </c>
    </row>
    <row r="196" spans="1:4" x14ac:dyDescent="0.25">
      <c r="A196" t="s">
        <v>833</v>
      </c>
      <c r="B196" t="s">
        <v>22</v>
      </c>
      <c r="C196">
        <v>0</v>
      </c>
      <c r="D196">
        <v>0.02</v>
      </c>
    </row>
    <row r="197" spans="1:4" x14ac:dyDescent="0.25">
      <c r="A197" t="s">
        <v>833</v>
      </c>
      <c r="B197" t="s">
        <v>22</v>
      </c>
      <c r="C197">
        <v>0</v>
      </c>
      <c r="D197">
        <v>0.02</v>
      </c>
    </row>
    <row r="198" spans="1:4" x14ac:dyDescent="0.25">
      <c r="A198" t="s">
        <v>833</v>
      </c>
      <c r="B198" t="s">
        <v>22</v>
      </c>
      <c r="C198">
        <v>0</v>
      </c>
      <c r="D198">
        <v>0.02</v>
      </c>
    </row>
    <row r="199" spans="1:4" x14ac:dyDescent="0.25">
      <c r="A199" t="s">
        <v>833</v>
      </c>
      <c r="B199" t="s">
        <v>22</v>
      </c>
      <c r="C199">
        <v>0</v>
      </c>
      <c r="D199">
        <v>0.02</v>
      </c>
    </row>
    <row r="200" spans="1:4" x14ac:dyDescent="0.25">
      <c r="A200" t="s">
        <v>833</v>
      </c>
      <c r="B200" t="s">
        <v>22</v>
      </c>
      <c r="C200">
        <v>0</v>
      </c>
      <c r="D200">
        <v>0.02</v>
      </c>
    </row>
    <row r="201" spans="1:4" x14ac:dyDescent="0.25">
      <c r="A201" t="s">
        <v>833</v>
      </c>
      <c r="B201" t="s">
        <v>22</v>
      </c>
      <c r="C201">
        <v>0</v>
      </c>
      <c r="D201">
        <v>0.02</v>
      </c>
    </row>
    <row r="202" spans="1:4" x14ac:dyDescent="0.25">
      <c r="A202" t="s">
        <v>833</v>
      </c>
      <c r="B202" t="s">
        <v>22</v>
      </c>
      <c r="C202">
        <v>0</v>
      </c>
      <c r="D202">
        <v>0.02</v>
      </c>
    </row>
    <row r="203" spans="1:4" x14ac:dyDescent="0.25">
      <c r="A203" t="s">
        <v>833</v>
      </c>
      <c r="B203" t="s">
        <v>22</v>
      </c>
      <c r="C203">
        <v>0</v>
      </c>
      <c r="D203">
        <v>0.02</v>
      </c>
    </row>
    <row r="204" spans="1:4" x14ac:dyDescent="0.25">
      <c r="A204" t="s">
        <v>833</v>
      </c>
      <c r="B204" t="s">
        <v>22</v>
      </c>
      <c r="C204">
        <v>0</v>
      </c>
      <c r="D204">
        <v>0.02</v>
      </c>
    </row>
    <row r="205" spans="1:4" x14ac:dyDescent="0.25">
      <c r="A205" t="s">
        <v>833</v>
      </c>
      <c r="B205" t="s">
        <v>22</v>
      </c>
      <c r="C205">
        <v>0</v>
      </c>
      <c r="D205">
        <v>0.02</v>
      </c>
    </row>
    <row r="206" spans="1:4" x14ac:dyDescent="0.25">
      <c r="A206" t="s">
        <v>833</v>
      </c>
      <c r="B206" t="s">
        <v>22</v>
      </c>
      <c r="C206">
        <v>0</v>
      </c>
      <c r="D206">
        <v>0.01</v>
      </c>
    </row>
    <row r="207" spans="1:4" x14ac:dyDescent="0.25">
      <c r="A207" t="s">
        <v>833</v>
      </c>
      <c r="B207" t="s">
        <v>22</v>
      </c>
      <c r="C207">
        <v>0</v>
      </c>
      <c r="D207">
        <v>0.02</v>
      </c>
    </row>
    <row r="208" spans="1:4" x14ac:dyDescent="0.25">
      <c r="A208" t="s">
        <v>833</v>
      </c>
      <c r="B208" t="s">
        <v>22</v>
      </c>
      <c r="C208">
        <v>0</v>
      </c>
      <c r="D208">
        <v>0.02</v>
      </c>
    </row>
    <row r="209" spans="1:4" x14ac:dyDescent="0.25">
      <c r="A209" t="s">
        <v>833</v>
      </c>
      <c r="B209" t="s">
        <v>22</v>
      </c>
      <c r="C209">
        <v>0</v>
      </c>
      <c r="D209">
        <v>0.02</v>
      </c>
    </row>
    <row r="210" spans="1:4" x14ac:dyDescent="0.25">
      <c r="A210" t="s">
        <v>833</v>
      </c>
      <c r="B210" t="s">
        <v>22</v>
      </c>
      <c r="C210">
        <v>0</v>
      </c>
      <c r="D210">
        <v>0.02</v>
      </c>
    </row>
    <row r="211" spans="1:4" x14ac:dyDescent="0.25">
      <c r="A211" t="s">
        <v>833</v>
      </c>
      <c r="B211" t="s">
        <v>22</v>
      </c>
      <c r="C211">
        <v>0</v>
      </c>
      <c r="D211">
        <v>0.02</v>
      </c>
    </row>
    <row r="212" spans="1:4" x14ac:dyDescent="0.25">
      <c r="A212" t="s">
        <v>833</v>
      </c>
      <c r="B212" t="s">
        <v>22</v>
      </c>
      <c r="C212">
        <v>0</v>
      </c>
      <c r="D212">
        <v>0.02</v>
      </c>
    </row>
    <row r="213" spans="1:4" x14ac:dyDescent="0.25">
      <c r="A213" t="s">
        <v>833</v>
      </c>
      <c r="B213" t="s">
        <v>22</v>
      </c>
      <c r="C213">
        <v>0</v>
      </c>
      <c r="D213">
        <v>0.02</v>
      </c>
    </row>
    <row r="214" spans="1:4" x14ac:dyDescent="0.25">
      <c r="A214" t="s">
        <v>833</v>
      </c>
      <c r="B214" t="s">
        <v>22</v>
      </c>
      <c r="C214">
        <v>0</v>
      </c>
      <c r="D214">
        <v>0.02</v>
      </c>
    </row>
    <row r="215" spans="1:4" x14ac:dyDescent="0.25">
      <c r="A215" t="s">
        <v>833</v>
      </c>
      <c r="B215" t="s">
        <v>22</v>
      </c>
      <c r="C215">
        <v>0</v>
      </c>
      <c r="D215">
        <v>0.02</v>
      </c>
    </row>
    <row r="216" spans="1:4" x14ac:dyDescent="0.25">
      <c r="A216" t="s">
        <v>833</v>
      </c>
      <c r="B216" t="s">
        <v>22</v>
      </c>
      <c r="C216">
        <v>0</v>
      </c>
      <c r="D216">
        <v>0.02</v>
      </c>
    </row>
    <row r="217" spans="1:4" x14ac:dyDescent="0.25">
      <c r="A217" t="s">
        <v>833</v>
      </c>
      <c r="B217" t="s">
        <v>22</v>
      </c>
      <c r="C217">
        <v>0</v>
      </c>
      <c r="D217">
        <v>0.02</v>
      </c>
    </row>
    <row r="218" spans="1:4" x14ac:dyDescent="0.25">
      <c r="A218" t="s">
        <v>833</v>
      </c>
      <c r="B218" t="s">
        <v>22</v>
      </c>
      <c r="C218">
        <v>0</v>
      </c>
      <c r="D218">
        <v>0.02</v>
      </c>
    </row>
    <row r="219" spans="1:4" x14ac:dyDescent="0.25">
      <c r="A219" t="s">
        <v>833</v>
      </c>
      <c r="B219" t="s">
        <v>22</v>
      </c>
      <c r="C219">
        <v>0</v>
      </c>
      <c r="D219">
        <v>0.02</v>
      </c>
    </row>
    <row r="220" spans="1:4" x14ac:dyDescent="0.25">
      <c r="A220" t="s">
        <v>833</v>
      </c>
      <c r="B220" t="s">
        <v>22</v>
      </c>
      <c r="C220">
        <v>0</v>
      </c>
      <c r="D220">
        <v>0.02</v>
      </c>
    </row>
  </sheetData>
  <autoFilter ref="A1:D224" xr:uid="{5AAEDD14-3F16-4CD1-B07C-E04AC3AC4DA6}">
    <sortState ref="A2:D224">
      <sortCondition ref="A1:A224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D3FE5-0D5B-4D3D-91C6-CF40ABA88435}">
  <dimension ref="A1:L205"/>
  <sheetViews>
    <sheetView workbookViewId="0">
      <selection activeCell="L25" sqref="L25"/>
    </sheetView>
  </sheetViews>
  <sheetFormatPr baseColWidth="10" defaultRowHeight="15" x14ac:dyDescent="0.25"/>
  <cols>
    <col min="2" max="2" width="31.28515625" bestFit="1" customWidth="1"/>
    <col min="10" max="10" width="31.28515625" bestFit="1" customWidth="1"/>
    <col min="11" max="11" width="18.7109375" bestFit="1" customWidth="1"/>
    <col min="12" max="12" width="18.42578125" bestFit="1" customWidth="1"/>
  </cols>
  <sheetData>
    <row r="1" spans="1:12" x14ac:dyDescent="0.25">
      <c r="A1" t="s">
        <v>47</v>
      </c>
      <c r="B1" t="s">
        <v>824</v>
      </c>
      <c r="C1" t="s">
        <v>825</v>
      </c>
      <c r="D1" t="s">
        <v>826</v>
      </c>
    </row>
    <row r="2" spans="1:12" x14ac:dyDescent="0.25">
      <c r="A2" t="s">
        <v>831</v>
      </c>
      <c r="B2" t="s">
        <v>20</v>
      </c>
      <c r="C2">
        <v>0</v>
      </c>
      <c r="D2">
        <v>0.03</v>
      </c>
    </row>
    <row r="3" spans="1:12" x14ac:dyDescent="0.25">
      <c r="A3" t="s">
        <v>831</v>
      </c>
      <c r="B3" t="s">
        <v>20</v>
      </c>
      <c r="C3">
        <v>0</v>
      </c>
      <c r="D3">
        <v>0.03</v>
      </c>
    </row>
    <row r="4" spans="1:12" x14ac:dyDescent="0.25">
      <c r="A4" t="s">
        <v>831</v>
      </c>
      <c r="B4" t="s">
        <v>20</v>
      </c>
      <c r="C4">
        <v>0</v>
      </c>
      <c r="D4">
        <v>0.03</v>
      </c>
    </row>
    <row r="5" spans="1:12" x14ac:dyDescent="0.25">
      <c r="A5" t="s">
        <v>831</v>
      </c>
      <c r="B5" t="s">
        <v>20</v>
      </c>
      <c r="C5">
        <v>0</v>
      </c>
      <c r="D5">
        <v>0.03</v>
      </c>
    </row>
    <row r="6" spans="1:12" x14ac:dyDescent="0.25">
      <c r="A6" t="s">
        <v>831</v>
      </c>
      <c r="B6" t="s">
        <v>20</v>
      </c>
      <c r="C6">
        <v>0</v>
      </c>
      <c r="D6">
        <v>0.03</v>
      </c>
    </row>
    <row r="7" spans="1:12" x14ac:dyDescent="0.25">
      <c r="A7" t="s">
        <v>831</v>
      </c>
      <c r="B7" t="s">
        <v>20</v>
      </c>
      <c r="C7">
        <v>0</v>
      </c>
      <c r="D7">
        <v>0.03</v>
      </c>
    </row>
    <row r="8" spans="1:12" x14ac:dyDescent="0.25">
      <c r="A8" t="s">
        <v>831</v>
      </c>
      <c r="B8" t="s">
        <v>20</v>
      </c>
      <c r="C8">
        <v>0</v>
      </c>
      <c r="D8">
        <v>0.03</v>
      </c>
    </row>
    <row r="9" spans="1:12" x14ac:dyDescent="0.25">
      <c r="A9" t="s">
        <v>831</v>
      </c>
      <c r="B9" t="s">
        <v>20</v>
      </c>
      <c r="C9">
        <v>0</v>
      </c>
      <c r="D9">
        <v>0.03</v>
      </c>
    </row>
    <row r="10" spans="1:12" x14ac:dyDescent="0.25">
      <c r="A10" t="s">
        <v>831</v>
      </c>
      <c r="B10" t="s">
        <v>20</v>
      </c>
      <c r="C10">
        <v>0</v>
      </c>
      <c r="D10">
        <v>0.03</v>
      </c>
    </row>
    <row r="11" spans="1:12" x14ac:dyDescent="0.25">
      <c r="A11" t="s">
        <v>831</v>
      </c>
      <c r="B11" t="s">
        <v>20</v>
      </c>
      <c r="C11">
        <v>0</v>
      </c>
      <c r="D11">
        <v>0.03</v>
      </c>
    </row>
    <row r="12" spans="1:12" x14ac:dyDescent="0.25">
      <c r="A12" t="s">
        <v>831</v>
      </c>
      <c r="B12" t="s">
        <v>20</v>
      </c>
      <c r="C12">
        <v>0</v>
      </c>
      <c r="D12">
        <v>0.03</v>
      </c>
    </row>
    <row r="13" spans="1:12" x14ac:dyDescent="0.25">
      <c r="A13" t="s">
        <v>831</v>
      </c>
      <c r="B13" t="s">
        <v>20</v>
      </c>
      <c r="C13">
        <v>0</v>
      </c>
      <c r="D13">
        <v>0.03</v>
      </c>
    </row>
    <row r="14" spans="1:12" x14ac:dyDescent="0.25">
      <c r="A14" t="s">
        <v>831</v>
      </c>
      <c r="B14" t="s">
        <v>20</v>
      </c>
      <c r="C14">
        <v>0</v>
      </c>
      <c r="D14">
        <v>0.03</v>
      </c>
      <c r="J14" s="59" t="s">
        <v>838</v>
      </c>
      <c r="K14" t="s">
        <v>841</v>
      </c>
      <c r="L14" t="s">
        <v>842</v>
      </c>
    </row>
    <row r="15" spans="1:12" x14ac:dyDescent="0.25">
      <c r="A15" t="s">
        <v>831</v>
      </c>
      <c r="B15" t="s">
        <v>20</v>
      </c>
      <c r="C15">
        <v>0</v>
      </c>
      <c r="D15">
        <v>0.03</v>
      </c>
      <c r="J15" s="54" t="s">
        <v>33</v>
      </c>
      <c r="K15" s="55">
        <v>0</v>
      </c>
      <c r="L15" s="55">
        <v>1.1599999999999999</v>
      </c>
    </row>
    <row r="16" spans="1:12" x14ac:dyDescent="0.25">
      <c r="A16" t="s">
        <v>831</v>
      </c>
      <c r="B16" t="s">
        <v>20</v>
      </c>
      <c r="C16">
        <v>0</v>
      </c>
      <c r="D16">
        <v>0.03</v>
      </c>
      <c r="J16" s="54" t="s">
        <v>837</v>
      </c>
      <c r="K16" s="55">
        <v>0</v>
      </c>
      <c r="L16" s="55">
        <v>1.64</v>
      </c>
    </row>
    <row r="17" spans="1:12" x14ac:dyDescent="0.25">
      <c r="A17" t="s">
        <v>831</v>
      </c>
      <c r="B17" t="s">
        <v>20</v>
      </c>
      <c r="C17">
        <v>0</v>
      </c>
      <c r="D17">
        <v>0.03</v>
      </c>
      <c r="J17" s="54" t="s">
        <v>16</v>
      </c>
      <c r="K17" s="55">
        <v>30.689999999999994</v>
      </c>
      <c r="L17" s="55">
        <v>0</v>
      </c>
    </row>
    <row r="18" spans="1:12" x14ac:dyDescent="0.25">
      <c r="A18" t="s">
        <v>831</v>
      </c>
      <c r="B18" t="s">
        <v>20</v>
      </c>
      <c r="C18">
        <v>0</v>
      </c>
      <c r="D18">
        <v>0.03</v>
      </c>
      <c r="J18" s="54" t="s">
        <v>18</v>
      </c>
      <c r="K18" s="55">
        <v>31.500000000000011</v>
      </c>
      <c r="L18" s="55">
        <v>0</v>
      </c>
    </row>
    <row r="19" spans="1:12" x14ac:dyDescent="0.25">
      <c r="A19" t="s">
        <v>831</v>
      </c>
      <c r="B19" t="s">
        <v>20</v>
      </c>
      <c r="C19">
        <v>0</v>
      </c>
      <c r="D19">
        <v>0.03</v>
      </c>
      <c r="J19" s="54" t="s">
        <v>20</v>
      </c>
      <c r="K19" s="55">
        <v>0</v>
      </c>
      <c r="L19" s="55">
        <v>0.99000000000000066</v>
      </c>
    </row>
    <row r="20" spans="1:12" x14ac:dyDescent="0.25">
      <c r="A20" t="s">
        <v>831</v>
      </c>
      <c r="B20" t="s">
        <v>20</v>
      </c>
      <c r="C20">
        <v>0</v>
      </c>
      <c r="D20">
        <v>0.03</v>
      </c>
      <c r="J20" s="54" t="s">
        <v>22</v>
      </c>
      <c r="K20" s="55">
        <v>0</v>
      </c>
      <c r="L20" s="55">
        <v>0.66000000000000025</v>
      </c>
    </row>
    <row r="21" spans="1:12" x14ac:dyDescent="0.25">
      <c r="A21" t="s">
        <v>831</v>
      </c>
      <c r="B21" t="s">
        <v>20</v>
      </c>
      <c r="C21">
        <v>0</v>
      </c>
      <c r="D21">
        <v>0.03</v>
      </c>
      <c r="J21" s="54" t="s">
        <v>24</v>
      </c>
      <c r="K21" s="55">
        <v>0</v>
      </c>
      <c r="L21" s="55">
        <v>6.2100000000000035</v>
      </c>
    </row>
    <row r="22" spans="1:12" x14ac:dyDescent="0.25">
      <c r="A22" t="s">
        <v>831</v>
      </c>
      <c r="B22" t="s">
        <v>20</v>
      </c>
      <c r="C22">
        <v>0</v>
      </c>
      <c r="D22">
        <v>0.03</v>
      </c>
      <c r="J22" s="54" t="s">
        <v>25</v>
      </c>
      <c r="K22" s="55">
        <v>92.399999999999949</v>
      </c>
      <c r="L22" s="55">
        <v>0</v>
      </c>
    </row>
    <row r="23" spans="1:12" x14ac:dyDescent="0.25">
      <c r="A23" t="s">
        <v>831</v>
      </c>
      <c r="B23" t="s">
        <v>20</v>
      </c>
      <c r="C23">
        <v>0</v>
      </c>
      <c r="D23">
        <v>0.03</v>
      </c>
      <c r="J23" s="54" t="s">
        <v>839</v>
      </c>
      <c r="K23" s="55"/>
      <c r="L23" s="55"/>
    </row>
    <row r="24" spans="1:12" x14ac:dyDescent="0.25">
      <c r="A24" t="s">
        <v>831</v>
      </c>
      <c r="B24" t="s">
        <v>20</v>
      </c>
      <c r="C24">
        <v>0</v>
      </c>
      <c r="D24">
        <v>0.03</v>
      </c>
      <c r="J24" s="54" t="s">
        <v>840</v>
      </c>
      <c r="K24" s="55">
        <v>154.58999999999995</v>
      </c>
      <c r="L24" s="55">
        <v>10.660000000000004</v>
      </c>
    </row>
    <row r="25" spans="1:12" x14ac:dyDescent="0.25">
      <c r="A25" t="s">
        <v>831</v>
      </c>
      <c r="B25" t="s">
        <v>20</v>
      </c>
      <c r="C25">
        <v>0</v>
      </c>
      <c r="D25">
        <v>0.03</v>
      </c>
      <c r="L25" s="56">
        <f>+GETPIVOTDATA("Suma de Asignación",$J$14)-GETPIVOTDATA("Suma de Deducción",$J$14)</f>
        <v>143.92999999999995</v>
      </c>
    </row>
    <row r="26" spans="1:12" x14ac:dyDescent="0.25">
      <c r="A26" t="s">
        <v>831</v>
      </c>
      <c r="B26" t="s">
        <v>20</v>
      </c>
      <c r="C26">
        <v>0</v>
      </c>
      <c r="D26">
        <v>0.03</v>
      </c>
    </row>
    <row r="27" spans="1:12" x14ac:dyDescent="0.25">
      <c r="A27" t="s">
        <v>831</v>
      </c>
      <c r="B27" t="s">
        <v>20</v>
      </c>
      <c r="C27">
        <v>0</v>
      </c>
      <c r="D27">
        <v>0.03</v>
      </c>
    </row>
    <row r="28" spans="1:12" x14ac:dyDescent="0.25">
      <c r="A28" t="s">
        <v>831</v>
      </c>
      <c r="B28" t="s">
        <v>20</v>
      </c>
      <c r="C28">
        <v>0</v>
      </c>
      <c r="D28">
        <v>0.03</v>
      </c>
    </row>
    <row r="29" spans="1:12" x14ac:dyDescent="0.25">
      <c r="A29" t="s">
        <v>831</v>
      </c>
      <c r="B29" t="s">
        <v>20</v>
      </c>
      <c r="C29">
        <v>0</v>
      </c>
      <c r="D29">
        <v>0.03</v>
      </c>
    </row>
    <row r="30" spans="1:12" x14ac:dyDescent="0.25">
      <c r="A30" t="s">
        <v>831</v>
      </c>
      <c r="B30" t="s">
        <v>20</v>
      </c>
      <c r="C30">
        <v>0</v>
      </c>
      <c r="D30">
        <v>0.03</v>
      </c>
    </row>
    <row r="31" spans="1:12" x14ac:dyDescent="0.25">
      <c r="A31" t="s">
        <v>831</v>
      </c>
      <c r="B31" t="s">
        <v>20</v>
      </c>
      <c r="C31">
        <v>0</v>
      </c>
      <c r="D31">
        <v>0.03</v>
      </c>
    </row>
    <row r="32" spans="1:12" x14ac:dyDescent="0.25">
      <c r="A32" t="s">
        <v>831</v>
      </c>
      <c r="B32" t="s">
        <v>20</v>
      </c>
      <c r="C32">
        <v>0</v>
      </c>
      <c r="D32">
        <v>0.03</v>
      </c>
    </row>
    <row r="33" spans="1:4" x14ac:dyDescent="0.25">
      <c r="A33" t="s">
        <v>831</v>
      </c>
      <c r="B33" t="s">
        <v>20</v>
      </c>
      <c r="C33">
        <v>0</v>
      </c>
      <c r="D33">
        <v>0.03</v>
      </c>
    </row>
    <row r="34" spans="1:4" x14ac:dyDescent="0.25">
      <c r="A34" t="s">
        <v>831</v>
      </c>
      <c r="B34" t="s">
        <v>20</v>
      </c>
      <c r="C34">
        <v>0</v>
      </c>
      <c r="D34">
        <v>0.03</v>
      </c>
    </row>
    <row r="35" spans="1:4" x14ac:dyDescent="0.25">
      <c r="A35" t="s">
        <v>835</v>
      </c>
      <c r="B35" t="s">
        <v>33</v>
      </c>
      <c r="C35">
        <v>0</v>
      </c>
      <c r="D35">
        <v>0.47</v>
      </c>
    </row>
    <row r="36" spans="1:4" x14ac:dyDescent="0.25">
      <c r="A36" t="s">
        <v>835</v>
      </c>
      <c r="B36" t="s">
        <v>33</v>
      </c>
      <c r="C36">
        <v>0</v>
      </c>
      <c r="D36">
        <v>0.23</v>
      </c>
    </row>
    <row r="37" spans="1:4" x14ac:dyDescent="0.25">
      <c r="A37" t="s">
        <v>835</v>
      </c>
      <c r="B37" t="s">
        <v>33</v>
      </c>
      <c r="C37">
        <v>0</v>
      </c>
      <c r="D37">
        <v>0.23</v>
      </c>
    </row>
    <row r="38" spans="1:4" x14ac:dyDescent="0.25">
      <c r="A38" t="s">
        <v>835</v>
      </c>
      <c r="B38" t="s">
        <v>33</v>
      </c>
      <c r="C38">
        <v>0</v>
      </c>
      <c r="D38">
        <v>0.23</v>
      </c>
    </row>
    <row r="39" spans="1:4" x14ac:dyDescent="0.25">
      <c r="A39" t="s">
        <v>836</v>
      </c>
      <c r="B39" t="s">
        <v>837</v>
      </c>
      <c r="C39">
        <v>0</v>
      </c>
      <c r="D39">
        <v>0.47</v>
      </c>
    </row>
    <row r="40" spans="1:4" x14ac:dyDescent="0.25">
      <c r="A40" t="s">
        <v>836</v>
      </c>
      <c r="B40" t="s">
        <v>837</v>
      </c>
      <c r="C40">
        <v>0</v>
      </c>
      <c r="D40">
        <v>0.47</v>
      </c>
    </row>
    <row r="41" spans="1:4" x14ac:dyDescent="0.25">
      <c r="A41" t="s">
        <v>836</v>
      </c>
      <c r="B41" t="s">
        <v>837</v>
      </c>
      <c r="C41">
        <v>0</v>
      </c>
      <c r="D41">
        <v>0.7</v>
      </c>
    </row>
    <row r="42" spans="1:4" x14ac:dyDescent="0.25">
      <c r="A42" t="s">
        <v>828</v>
      </c>
      <c r="B42" t="s">
        <v>18</v>
      </c>
      <c r="C42">
        <v>1.05</v>
      </c>
      <c r="D42">
        <v>0</v>
      </c>
    </row>
    <row r="43" spans="1:4" x14ac:dyDescent="0.25">
      <c r="A43" t="s">
        <v>828</v>
      </c>
      <c r="B43" t="s">
        <v>18</v>
      </c>
      <c r="C43">
        <v>1.05</v>
      </c>
      <c r="D43">
        <v>0</v>
      </c>
    </row>
    <row r="44" spans="1:4" x14ac:dyDescent="0.25">
      <c r="A44" t="s">
        <v>828</v>
      </c>
      <c r="B44" t="s">
        <v>18</v>
      </c>
      <c r="C44">
        <v>1.05</v>
      </c>
      <c r="D44">
        <v>0</v>
      </c>
    </row>
    <row r="45" spans="1:4" x14ac:dyDescent="0.25">
      <c r="A45" t="s">
        <v>828</v>
      </c>
      <c r="B45" t="s">
        <v>18</v>
      </c>
      <c r="C45">
        <v>1.05</v>
      </c>
      <c r="D45">
        <v>0</v>
      </c>
    </row>
    <row r="46" spans="1:4" x14ac:dyDescent="0.25">
      <c r="A46" t="s">
        <v>828</v>
      </c>
      <c r="B46" t="s">
        <v>18</v>
      </c>
      <c r="C46">
        <v>0.7</v>
      </c>
      <c r="D46">
        <v>0</v>
      </c>
    </row>
    <row r="47" spans="1:4" x14ac:dyDescent="0.25">
      <c r="A47" t="s">
        <v>828</v>
      </c>
      <c r="B47" t="s">
        <v>18</v>
      </c>
      <c r="C47">
        <v>1.05</v>
      </c>
      <c r="D47">
        <v>0</v>
      </c>
    </row>
    <row r="48" spans="1:4" x14ac:dyDescent="0.25">
      <c r="A48" t="s">
        <v>828</v>
      </c>
      <c r="B48" t="s">
        <v>18</v>
      </c>
      <c r="C48">
        <v>1.05</v>
      </c>
      <c r="D48">
        <v>0</v>
      </c>
    </row>
    <row r="49" spans="1:4" x14ac:dyDescent="0.25">
      <c r="A49" t="s">
        <v>828</v>
      </c>
      <c r="B49" t="s">
        <v>18</v>
      </c>
      <c r="C49">
        <v>1.05</v>
      </c>
      <c r="D49">
        <v>0</v>
      </c>
    </row>
    <row r="50" spans="1:4" x14ac:dyDescent="0.25">
      <c r="A50" t="s">
        <v>828</v>
      </c>
      <c r="B50" t="s">
        <v>18</v>
      </c>
      <c r="C50">
        <v>1.05</v>
      </c>
      <c r="D50">
        <v>0</v>
      </c>
    </row>
    <row r="51" spans="1:4" x14ac:dyDescent="0.25">
      <c r="A51" t="s">
        <v>828</v>
      </c>
      <c r="B51" t="s">
        <v>18</v>
      </c>
      <c r="C51">
        <v>0.7</v>
      </c>
      <c r="D51">
        <v>0</v>
      </c>
    </row>
    <row r="52" spans="1:4" x14ac:dyDescent="0.25">
      <c r="A52" t="s">
        <v>828</v>
      </c>
      <c r="B52" t="s">
        <v>18</v>
      </c>
      <c r="C52">
        <v>1.05</v>
      </c>
      <c r="D52">
        <v>0</v>
      </c>
    </row>
    <row r="53" spans="1:4" x14ac:dyDescent="0.25">
      <c r="A53" t="s">
        <v>828</v>
      </c>
      <c r="B53" t="s">
        <v>18</v>
      </c>
      <c r="C53">
        <v>1.05</v>
      </c>
      <c r="D53">
        <v>0</v>
      </c>
    </row>
    <row r="54" spans="1:4" x14ac:dyDescent="0.25">
      <c r="A54" t="s">
        <v>828</v>
      </c>
      <c r="B54" t="s">
        <v>18</v>
      </c>
      <c r="C54">
        <v>0.35</v>
      </c>
      <c r="D54">
        <v>0</v>
      </c>
    </row>
    <row r="55" spans="1:4" x14ac:dyDescent="0.25">
      <c r="A55" t="s">
        <v>828</v>
      </c>
      <c r="B55" t="s">
        <v>18</v>
      </c>
      <c r="C55">
        <v>1.05</v>
      </c>
      <c r="D55">
        <v>0</v>
      </c>
    </row>
    <row r="56" spans="1:4" x14ac:dyDescent="0.25">
      <c r="A56" t="s">
        <v>828</v>
      </c>
      <c r="B56" t="s">
        <v>18</v>
      </c>
      <c r="C56">
        <v>1.05</v>
      </c>
      <c r="D56">
        <v>0</v>
      </c>
    </row>
    <row r="57" spans="1:4" x14ac:dyDescent="0.25">
      <c r="A57" t="s">
        <v>828</v>
      </c>
      <c r="B57" t="s">
        <v>18</v>
      </c>
      <c r="C57">
        <v>0.7</v>
      </c>
      <c r="D57">
        <v>0</v>
      </c>
    </row>
    <row r="58" spans="1:4" x14ac:dyDescent="0.25">
      <c r="A58" t="s">
        <v>828</v>
      </c>
      <c r="B58" t="s">
        <v>18</v>
      </c>
      <c r="C58">
        <v>1.05</v>
      </c>
      <c r="D58">
        <v>0</v>
      </c>
    </row>
    <row r="59" spans="1:4" x14ac:dyDescent="0.25">
      <c r="A59" t="s">
        <v>828</v>
      </c>
      <c r="B59" t="s">
        <v>18</v>
      </c>
      <c r="C59">
        <v>0.7</v>
      </c>
      <c r="D59">
        <v>0</v>
      </c>
    </row>
    <row r="60" spans="1:4" x14ac:dyDescent="0.25">
      <c r="A60" t="s">
        <v>828</v>
      </c>
      <c r="B60" t="s">
        <v>18</v>
      </c>
      <c r="C60">
        <v>1.05</v>
      </c>
      <c r="D60">
        <v>0</v>
      </c>
    </row>
    <row r="61" spans="1:4" x14ac:dyDescent="0.25">
      <c r="A61" t="s">
        <v>828</v>
      </c>
      <c r="B61" t="s">
        <v>18</v>
      </c>
      <c r="C61">
        <v>1.05</v>
      </c>
      <c r="D61">
        <v>0</v>
      </c>
    </row>
    <row r="62" spans="1:4" x14ac:dyDescent="0.25">
      <c r="A62" t="s">
        <v>828</v>
      </c>
      <c r="B62" t="s">
        <v>18</v>
      </c>
      <c r="C62">
        <v>1.05</v>
      </c>
      <c r="D62">
        <v>0</v>
      </c>
    </row>
    <row r="63" spans="1:4" x14ac:dyDescent="0.25">
      <c r="A63" t="s">
        <v>828</v>
      </c>
      <c r="B63" t="s">
        <v>18</v>
      </c>
      <c r="C63">
        <v>1.05</v>
      </c>
      <c r="D63">
        <v>0</v>
      </c>
    </row>
    <row r="64" spans="1:4" x14ac:dyDescent="0.25">
      <c r="A64" t="s">
        <v>828</v>
      </c>
      <c r="B64" t="s">
        <v>18</v>
      </c>
      <c r="C64">
        <v>1.05</v>
      </c>
      <c r="D64">
        <v>0</v>
      </c>
    </row>
    <row r="65" spans="1:4" x14ac:dyDescent="0.25">
      <c r="A65" t="s">
        <v>828</v>
      </c>
      <c r="B65" t="s">
        <v>18</v>
      </c>
      <c r="C65">
        <v>1.05</v>
      </c>
      <c r="D65">
        <v>0</v>
      </c>
    </row>
    <row r="66" spans="1:4" x14ac:dyDescent="0.25">
      <c r="A66" t="s">
        <v>828</v>
      </c>
      <c r="B66" t="s">
        <v>18</v>
      </c>
      <c r="C66">
        <v>1.05</v>
      </c>
      <c r="D66">
        <v>0</v>
      </c>
    </row>
    <row r="67" spans="1:4" x14ac:dyDescent="0.25">
      <c r="A67" t="s">
        <v>828</v>
      </c>
      <c r="B67" t="s">
        <v>18</v>
      </c>
      <c r="C67">
        <v>1.05</v>
      </c>
      <c r="D67">
        <v>0</v>
      </c>
    </row>
    <row r="68" spans="1:4" x14ac:dyDescent="0.25">
      <c r="A68" t="s">
        <v>828</v>
      </c>
      <c r="B68" t="s">
        <v>18</v>
      </c>
      <c r="C68">
        <v>1.05</v>
      </c>
      <c r="D68">
        <v>0</v>
      </c>
    </row>
    <row r="69" spans="1:4" x14ac:dyDescent="0.25">
      <c r="A69" t="s">
        <v>828</v>
      </c>
      <c r="B69" t="s">
        <v>18</v>
      </c>
      <c r="C69">
        <v>1.05</v>
      </c>
      <c r="D69">
        <v>0</v>
      </c>
    </row>
    <row r="70" spans="1:4" x14ac:dyDescent="0.25">
      <c r="A70" t="s">
        <v>828</v>
      </c>
      <c r="B70" t="s">
        <v>18</v>
      </c>
      <c r="C70">
        <v>1.05</v>
      </c>
      <c r="D70">
        <v>0</v>
      </c>
    </row>
    <row r="71" spans="1:4" x14ac:dyDescent="0.25">
      <c r="A71" t="s">
        <v>828</v>
      </c>
      <c r="B71" t="s">
        <v>18</v>
      </c>
      <c r="C71">
        <v>1.05</v>
      </c>
      <c r="D71">
        <v>0</v>
      </c>
    </row>
    <row r="72" spans="1:4" x14ac:dyDescent="0.25">
      <c r="A72" t="s">
        <v>828</v>
      </c>
      <c r="B72" t="s">
        <v>18</v>
      </c>
      <c r="C72">
        <v>1.05</v>
      </c>
      <c r="D72">
        <v>0</v>
      </c>
    </row>
    <row r="73" spans="1:4" x14ac:dyDescent="0.25">
      <c r="A73" t="s">
        <v>828</v>
      </c>
      <c r="B73" t="s">
        <v>18</v>
      </c>
      <c r="C73">
        <v>1.05</v>
      </c>
      <c r="D73">
        <v>0</v>
      </c>
    </row>
    <row r="74" spans="1:4" x14ac:dyDescent="0.25">
      <c r="A74" t="s">
        <v>829</v>
      </c>
      <c r="B74" t="s">
        <v>25</v>
      </c>
      <c r="C74">
        <v>2.8</v>
      </c>
      <c r="D74">
        <v>0</v>
      </c>
    </row>
    <row r="75" spans="1:4" x14ac:dyDescent="0.25">
      <c r="A75" t="s">
        <v>829</v>
      </c>
      <c r="B75" t="s">
        <v>25</v>
      </c>
      <c r="C75">
        <v>2.8</v>
      </c>
      <c r="D75">
        <v>0</v>
      </c>
    </row>
    <row r="76" spans="1:4" x14ac:dyDescent="0.25">
      <c r="A76" t="s">
        <v>829</v>
      </c>
      <c r="B76" t="s">
        <v>25</v>
      </c>
      <c r="C76">
        <v>2.8</v>
      </c>
      <c r="D76">
        <v>0</v>
      </c>
    </row>
    <row r="77" spans="1:4" x14ac:dyDescent="0.25">
      <c r="A77" t="s">
        <v>829</v>
      </c>
      <c r="B77" t="s">
        <v>25</v>
      </c>
      <c r="C77">
        <v>2.8</v>
      </c>
      <c r="D77">
        <v>0</v>
      </c>
    </row>
    <row r="78" spans="1:4" x14ac:dyDescent="0.25">
      <c r="A78" t="s">
        <v>829</v>
      </c>
      <c r="B78" t="s">
        <v>25</v>
      </c>
      <c r="C78">
        <v>2.8</v>
      </c>
      <c r="D78">
        <v>0</v>
      </c>
    </row>
    <row r="79" spans="1:4" x14ac:dyDescent="0.25">
      <c r="A79" t="s">
        <v>829</v>
      </c>
      <c r="B79" t="s">
        <v>25</v>
      </c>
      <c r="C79">
        <v>2.8</v>
      </c>
      <c r="D79">
        <v>0</v>
      </c>
    </row>
    <row r="80" spans="1:4" x14ac:dyDescent="0.25">
      <c r="A80" t="s">
        <v>829</v>
      </c>
      <c r="B80" t="s">
        <v>25</v>
      </c>
      <c r="C80">
        <v>2.8</v>
      </c>
      <c r="D80">
        <v>0</v>
      </c>
    </row>
    <row r="81" spans="1:4" x14ac:dyDescent="0.25">
      <c r="A81" t="s">
        <v>829</v>
      </c>
      <c r="B81" t="s">
        <v>25</v>
      </c>
      <c r="C81">
        <v>2.8</v>
      </c>
      <c r="D81">
        <v>0</v>
      </c>
    </row>
    <row r="82" spans="1:4" x14ac:dyDescent="0.25">
      <c r="A82" t="s">
        <v>829</v>
      </c>
      <c r="B82" t="s">
        <v>25</v>
      </c>
      <c r="C82">
        <v>2.8</v>
      </c>
      <c r="D82">
        <v>0</v>
      </c>
    </row>
    <row r="83" spans="1:4" x14ac:dyDescent="0.25">
      <c r="A83" t="s">
        <v>829</v>
      </c>
      <c r="B83" t="s">
        <v>25</v>
      </c>
      <c r="C83">
        <v>2.8</v>
      </c>
      <c r="D83">
        <v>0</v>
      </c>
    </row>
    <row r="84" spans="1:4" x14ac:dyDescent="0.25">
      <c r="A84" t="s">
        <v>829</v>
      </c>
      <c r="B84" t="s">
        <v>25</v>
      </c>
      <c r="C84">
        <v>2.8</v>
      </c>
      <c r="D84">
        <v>0</v>
      </c>
    </row>
    <row r="85" spans="1:4" x14ac:dyDescent="0.25">
      <c r="A85" t="s">
        <v>829</v>
      </c>
      <c r="B85" t="s">
        <v>25</v>
      </c>
      <c r="C85">
        <v>2.8</v>
      </c>
      <c r="D85">
        <v>0</v>
      </c>
    </row>
    <row r="86" spans="1:4" x14ac:dyDescent="0.25">
      <c r="A86" t="s">
        <v>829</v>
      </c>
      <c r="B86" t="s">
        <v>25</v>
      </c>
      <c r="C86">
        <v>2.8</v>
      </c>
      <c r="D86">
        <v>0</v>
      </c>
    </row>
    <row r="87" spans="1:4" x14ac:dyDescent="0.25">
      <c r="A87" t="s">
        <v>829</v>
      </c>
      <c r="B87" t="s">
        <v>25</v>
      </c>
      <c r="C87">
        <v>2.8</v>
      </c>
      <c r="D87">
        <v>0</v>
      </c>
    </row>
    <row r="88" spans="1:4" x14ac:dyDescent="0.25">
      <c r="A88" t="s">
        <v>829</v>
      </c>
      <c r="B88" t="s">
        <v>25</v>
      </c>
      <c r="C88">
        <v>2.8</v>
      </c>
      <c r="D88">
        <v>0</v>
      </c>
    </row>
    <row r="89" spans="1:4" x14ac:dyDescent="0.25">
      <c r="A89" t="s">
        <v>829</v>
      </c>
      <c r="B89" t="s">
        <v>25</v>
      </c>
      <c r="C89">
        <v>2.8</v>
      </c>
      <c r="D89">
        <v>0</v>
      </c>
    </row>
    <row r="90" spans="1:4" x14ac:dyDescent="0.25">
      <c r="A90" t="s">
        <v>829</v>
      </c>
      <c r="B90" t="s">
        <v>25</v>
      </c>
      <c r="C90">
        <v>2.8</v>
      </c>
      <c r="D90">
        <v>0</v>
      </c>
    </row>
    <row r="91" spans="1:4" x14ac:dyDescent="0.25">
      <c r="A91" t="s">
        <v>829</v>
      </c>
      <c r="B91" t="s">
        <v>25</v>
      </c>
      <c r="C91">
        <v>2.8</v>
      </c>
      <c r="D91">
        <v>0</v>
      </c>
    </row>
    <row r="92" spans="1:4" x14ac:dyDescent="0.25">
      <c r="A92" t="s">
        <v>829</v>
      </c>
      <c r="B92" t="s">
        <v>25</v>
      </c>
      <c r="C92">
        <v>2.8</v>
      </c>
      <c r="D92">
        <v>0</v>
      </c>
    </row>
    <row r="93" spans="1:4" x14ac:dyDescent="0.25">
      <c r="A93" t="s">
        <v>829</v>
      </c>
      <c r="B93" t="s">
        <v>25</v>
      </c>
      <c r="C93">
        <v>2.8</v>
      </c>
      <c r="D93">
        <v>0</v>
      </c>
    </row>
    <row r="94" spans="1:4" x14ac:dyDescent="0.25">
      <c r="A94" t="s">
        <v>829</v>
      </c>
      <c r="B94" t="s">
        <v>25</v>
      </c>
      <c r="C94">
        <v>2.8</v>
      </c>
      <c r="D94">
        <v>0</v>
      </c>
    </row>
    <row r="95" spans="1:4" x14ac:dyDescent="0.25">
      <c r="A95" t="s">
        <v>829</v>
      </c>
      <c r="B95" t="s">
        <v>25</v>
      </c>
      <c r="C95">
        <v>2.8</v>
      </c>
      <c r="D95">
        <v>0</v>
      </c>
    </row>
    <row r="96" spans="1:4" x14ac:dyDescent="0.25">
      <c r="A96" t="s">
        <v>829</v>
      </c>
      <c r="B96" t="s">
        <v>25</v>
      </c>
      <c r="C96">
        <v>2.8</v>
      </c>
      <c r="D96">
        <v>0</v>
      </c>
    </row>
    <row r="97" spans="1:4" x14ac:dyDescent="0.25">
      <c r="A97" t="s">
        <v>829</v>
      </c>
      <c r="B97" t="s">
        <v>25</v>
      </c>
      <c r="C97">
        <v>2.8</v>
      </c>
      <c r="D97">
        <v>0</v>
      </c>
    </row>
    <row r="98" spans="1:4" x14ac:dyDescent="0.25">
      <c r="A98" t="s">
        <v>829</v>
      </c>
      <c r="B98" t="s">
        <v>25</v>
      </c>
      <c r="C98">
        <v>2.8</v>
      </c>
      <c r="D98">
        <v>0</v>
      </c>
    </row>
    <row r="99" spans="1:4" x14ac:dyDescent="0.25">
      <c r="A99" t="s">
        <v>829</v>
      </c>
      <c r="B99" t="s">
        <v>25</v>
      </c>
      <c r="C99">
        <v>2.8</v>
      </c>
      <c r="D99">
        <v>0</v>
      </c>
    </row>
    <row r="100" spans="1:4" x14ac:dyDescent="0.25">
      <c r="A100" t="s">
        <v>829</v>
      </c>
      <c r="B100" t="s">
        <v>25</v>
      </c>
      <c r="C100">
        <v>2.8</v>
      </c>
      <c r="D100">
        <v>0</v>
      </c>
    </row>
    <row r="101" spans="1:4" x14ac:dyDescent="0.25">
      <c r="A101" t="s">
        <v>829</v>
      </c>
      <c r="B101" t="s">
        <v>25</v>
      </c>
      <c r="C101">
        <v>2.8</v>
      </c>
      <c r="D101">
        <v>0</v>
      </c>
    </row>
    <row r="102" spans="1:4" x14ac:dyDescent="0.25">
      <c r="A102" t="s">
        <v>829</v>
      </c>
      <c r="B102" t="s">
        <v>25</v>
      </c>
      <c r="C102">
        <v>2.8</v>
      </c>
      <c r="D102">
        <v>0</v>
      </c>
    </row>
    <row r="103" spans="1:4" x14ac:dyDescent="0.25">
      <c r="A103" t="s">
        <v>829</v>
      </c>
      <c r="B103" t="s">
        <v>25</v>
      </c>
      <c r="C103">
        <v>2.8</v>
      </c>
      <c r="D103">
        <v>0</v>
      </c>
    </row>
    <row r="104" spans="1:4" x14ac:dyDescent="0.25">
      <c r="A104" t="s">
        <v>829</v>
      </c>
      <c r="B104" t="s">
        <v>25</v>
      </c>
      <c r="C104">
        <v>2.8</v>
      </c>
      <c r="D104">
        <v>0</v>
      </c>
    </row>
    <row r="105" spans="1:4" x14ac:dyDescent="0.25">
      <c r="A105" t="s">
        <v>829</v>
      </c>
      <c r="B105" t="s">
        <v>25</v>
      </c>
      <c r="C105">
        <v>2.8</v>
      </c>
      <c r="D105">
        <v>0</v>
      </c>
    </row>
    <row r="106" spans="1:4" x14ac:dyDescent="0.25">
      <c r="A106" t="s">
        <v>829</v>
      </c>
      <c r="B106" t="s">
        <v>25</v>
      </c>
      <c r="C106">
        <v>2.8</v>
      </c>
      <c r="D106">
        <v>0</v>
      </c>
    </row>
    <row r="107" spans="1:4" x14ac:dyDescent="0.25">
      <c r="A107" t="s">
        <v>830</v>
      </c>
      <c r="B107" t="s">
        <v>16</v>
      </c>
      <c r="C107">
        <v>0.93</v>
      </c>
      <c r="D107">
        <v>0</v>
      </c>
    </row>
    <row r="108" spans="1:4" x14ac:dyDescent="0.25">
      <c r="A108" t="s">
        <v>830</v>
      </c>
      <c r="B108" t="s">
        <v>16</v>
      </c>
      <c r="C108">
        <v>0.93</v>
      </c>
      <c r="D108">
        <v>0</v>
      </c>
    </row>
    <row r="109" spans="1:4" x14ac:dyDescent="0.25">
      <c r="A109" t="s">
        <v>830</v>
      </c>
      <c r="B109" t="s">
        <v>16</v>
      </c>
      <c r="C109">
        <v>0.93</v>
      </c>
      <c r="D109">
        <v>0</v>
      </c>
    </row>
    <row r="110" spans="1:4" x14ac:dyDescent="0.25">
      <c r="A110" t="s">
        <v>830</v>
      </c>
      <c r="B110" t="s">
        <v>16</v>
      </c>
      <c r="C110">
        <v>0.93</v>
      </c>
      <c r="D110">
        <v>0</v>
      </c>
    </row>
    <row r="111" spans="1:4" x14ac:dyDescent="0.25">
      <c r="A111" t="s">
        <v>830</v>
      </c>
      <c r="B111" t="s">
        <v>16</v>
      </c>
      <c r="C111">
        <v>0.93</v>
      </c>
      <c r="D111">
        <v>0</v>
      </c>
    </row>
    <row r="112" spans="1:4" x14ac:dyDescent="0.25">
      <c r="A112" t="s">
        <v>830</v>
      </c>
      <c r="B112" t="s">
        <v>16</v>
      </c>
      <c r="C112">
        <v>0.93</v>
      </c>
      <c r="D112">
        <v>0</v>
      </c>
    </row>
    <row r="113" spans="1:4" x14ac:dyDescent="0.25">
      <c r="A113" t="s">
        <v>830</v>
      </c>
      <c r="B113" t="s">
        <v>16</v>
      </c>
      <c r="C113">
        <v>0.93</v>
      </c>
      <c r="D113">
        <v>0</v>
      </c>
    </row>
    <row r="114" spans="1:4" x14ac:dyDescent="0.25">
      <c r="A114" t="s">
        <v>830</v>
      </c>
      <c r="B114" t="s">
        <v>16</v>
      </c>
      <c r="C114">
        <v>0.93</v>
      </c>
      <c r="D114">
        <v>0</v>
      </c>
    </row>
    <row r="115" spans="1:4" x14ac:dyDescent="0.25">
      <c r="A115" t="s">
        <v>830</v>
      </c>
      <c r="B115" t="s">
        <v>16</v>
      </c>
      <c r="C115">
        <v>0.93</v>
      </c>
      <c r="D115">
        <v>0</v>
      </c>
    </row>
    <row r="116" spans="1:4" x14ac:dyDescent="0.25">
      <c r="A116" t="s">
        <v>830</v>
      </c>
      <c r="B116" t="s">
        <v>16</v>
      </c>
      <c r="C116">
        <v>0.93</v>
      </c>
      <c r="D116">
        <v>0</v>
      </c>
    </row>
    <row r="117" spans="1:4" x14ac:dyDescent="0.25">
      <c r="A117" t="s">
        <v>830</v>
      </c>
      <c r="B117" t="s">
        <v>16</v>
      </c>
      <c r="C117">
        <v>0.93</v>
      </c>
      <c r="D117">
        <v>0</v>
      </c>
    </row>
    <row r="118" spans="1:4" x14ac:dyDescent="0.25">
      <c r="A118" t="s">
        <v>830</v>
      </c>
      <c r="B118" t="s">
        <v>16</v>
      </c>
      <c r="C118">
        <v>0.93</v>
      </c>
      <c r="D118">
        <v>0</v>
      </c>
    </row>
    <row r="119" spans="1:4" x14ac:dyDescent="0.25">
      <c r="A119" t="s">
        <v>830</v>
      </c>
      <c r="B119" t="s">
        <v>16</v>
      </c>
      <c r="C119">
        <v>0.93</v>
      </c>
      <c r="D119">
        <v>0</v>
      </c>
    </row>
    <row r="120" spans="1:4" x14ac:dyDescent="0.25">
      <c r="A120" t="s">
        <v>830</v>
      </c>
      <c r="B120" t="s">
        <v>16</v>
      </c>
      <c r="C120">
        <v>0.93</v>
      </c>
      <c r="D120">
        <v>0</v>
      </c>
    </row>
    <row r="121" spans="1:4" x14ac:dyDescent="0.25">
      <c r="A121" t="s">
        <v>830</v>
      </c>
      <c r="B121" t="s">
        <v>16</v>
      </c>
      <c r="C121">
        <v>0.93</v>
      </c>
      <c r="D121">
        <v>0</v>
      </c>
    </row>
    <row r="122" spans="1:4" x14ac:dyDescent="0.25">
      <c r="A122" t="s">
        <v>830</v>
      </c>
      <c r="B122" t="s">
        <v>16</v>
      </c>
      <c r="C122">
        <v>0.93</v>
      </c>
      <c r="D122">
        <v>0</v>
      </c>
    </row>
    <row r="123" spans="1:4" x14ac:dyDescent="0.25">
      <c r="A123" t="s">
        <v>830</v>
      </c>
      <c r="B123" t="s">
        <v>16</v>
      </c>
      <c r="C123">
        <v>0.93</v>
      </c>
      <c r="D123">
        <v>0</v>
      </c>
    </row>
    <row r="124" spans="1:4" x14ac:dyDescent="0.25">
      <c r="A124" t="s">
        <v>830</v>
      </c>
      <c r="B124" t="s">
        <v>16</v>
      </c>
      <c r="C124">
        <v>0.93</v>
      </c>
      <c r="D124">
        <v>0</v>
      </c>
    </row>
    <row r="125" spans="1:4" x14ac:dyDescent="0.25">
      <c r="A125" t="s">
        <v>830</v>
      </c>
      <c r="B125" t="s">
        <v>16</v>
      </c>
      <c r="C125">
        <v>0.93</v>
      </c>
      <c r="D125">
        <v>0</v>
      </c>
    </row>
    <row r="126" spans="1:4" x14ac:dyDescent="0.25">
      <c r="A126" t="s">
        <v>830</v>
      </c>
      <c r="B126" t="s">
        <v>16</v>
      </c>
      <c r="C126">
        <v>0.93</v>
      </c>
      <c r="D126">
        <v>0</v>
      </c>
    </row>
    <row r="127" spans="1:4" x14ac:dyDescent="0.25">
      <c r="A127" t="s">
        <v>830</v>
      </c>
      <c r="B127" t="s">
        <v>16</v>
      </c>
      <c r="C127">
        <v>0.93</v>
      </c>
      <c r="D127">
        <v>0</v>
      </c>
    </row>
    <row r="128" spans="1:4" x14ac:dyDescent="0.25">
      <c r="A128" t="s">
        <v>830</v>
      </c>
      <c r="B128" t="s">
        <v>16</v>
      </c>
      <c r="C128">
        <v>0.93</v>
      </c>
      <c r="D128">
        <v>0</v>
      </c>
    </row>
    <row r="129" spans="1:4" x14ac:dyDescent="0.25">
      <c r="A129" t="s">
        <v>830</v>
      </c>
      <c r="B129" t="s">
        <v>16</v>
      </c>
      <c r="C129">
        <v>0.93</v>
      </c>
      <c r="D129">
        <v>0</v>
      </c>
    </row>
    <row r="130" spans="1:4" x14ac:dyDescent="0.25">
      <c r="A130" t="s">
        <v>830</v>
      </c>
      <c r="B130" t="s">
        <v>16</v>
      </c>
      <c r="C130">
        <v>0.93</v>
      </c>
      <c r="D130">
        <v>0</v>
      </c>
    </row>
    <row r="131" spans="1:4" x14ac:dyDescent="0.25">
      <c r="A131" t="s">
        <v>830</v>
      </c>
      <c r="B131" t="s">
        <v>16</v>
      </c>
      <c r="C131">
        <v>0.93</v>
      </c>
      <c r="D131">
        <v>0</v>
      </c>
    </row>
    <row r="132" spans="1:4" x14ac:dyDescent="0.25">
      <c r="A132" t="s">
        <v>830</v>
      </c>
      <c r="B132" t="s">
        <v>16</v>
      </c>
      <c r="C132">
        <v>0.93</v>
      </c>
      <c r="D132">
        <v>0</v>
      </c>
    </row>
    <row r="133" spans="1:4" x14ac:dyDescent="0.25">
      <c r="A133" t="s">
        <v>830</v>
      </c>
      <c r="B133" t="s">
        <v>16</v>
      </c>
      <c r="C133">
        <v>0.93</v>
      </c>
      <c r="D133">
        <v>0</v>
      </c>
    </row>
    <row r="134" spans="1:4" x14ac:dyDescent="0.25">
      <c r="A134" t="s">
        <v>830</v>
      </c>
      <c r="B134" t="s">
        <v>16</v>
      </c>
      <c r="C134">
        <v>0.93</v>
      </c>
      <c r="D134">
        <v>0</v>
      </c>
    </row>
    <row r="135" spans="1:4" x14ac:dyDescent="0.25">
      <c r="A135" t="s">
        <v>830</v>
      </c>
      <c r="B135" t="s">
        <v>16</v>
      </c>
      <c r="C135">
        <v>0.93</v>
      </c>
      <c r="D135">
        <v>0</v>
      </c>
    </row>
    <row r="136" spans="1:4" x14ac:dyDescent="0.25">
      <c r="A136" t="s">
        <v>830</v>
      </c>
      <c r="B136" t="s">
        <v>16</v>
      </c>
      <c r="C136">
        <v>0.93</v>
      </c>
      <c r="D136">
        <v>0</v>
      </c>
    </row>
    <row r="137" spans="1:4" x14ac:dyDescent="0.25">
      <c r="A137" t="s">
        <v>830</v>
      </c>
      <c r="B137" t="s">
        <v>16</v>
      </c>
      <c r="C137">
        <v>0.93</v>
      </c>
      <c r="D137">
        <v>0</v>
      </c>
    </row>
    <row r="138" spans="1:4" x14ac:dyDescent="0.25">
      <c r="A138" t="s">
        <v>830</v>
      </c>
      <c r="B138" t="s">
        <v>16</v>
      </c>
      <c r="C138">
        <v>0.93</v>
      </c>
      <c r="D138">
        <v>0</v>
      </c>
    </row>
    <row r="139" spans="1:4" x14ac:dyDescent="0.25">
      <c r="A139" t="s">
        <v>830</v>
      </c>
      <c r="B139" t="s">
        <v>16</v>
      </c>
      <c r="C139">
        <v>0.93</v>
      </c>
      <c r="D139">
        <v>0</v>
      </c>
    </row>
    <row r="140" spans="1:4" x14ac:dyDescent="0.25">
      <c r="A140" t="s">
        <v>832</v>
      </c>
      <c r="B140" t="s">
        <v>24</v>
      </c>
      <c r="C140">
        <v>0</v>
      </c>
      <c r="D140">
        <v>0.19</v>
      </c>
    </row>
    <row r="141" spans="1:4" x14ac:dyDescent="0.25">
      <c r="A141" t="s">
        <v>832</v>
      </c>
      <c r="B141" t="s">
        <v>24</v>
      </c>
      <c r="C141">
        <v>0</v>
      </c>
      <c r="D141">
        <v>0.19</v>
      </c>
    </row>
    <row r="142" spans="1:4" x14ac:dyDescent="0.25">
      <c r="A142" t="s">
        <v>832</v>
      </c>
      <c r="B142" t="s">
        <v>24</v>
      </c>
      <c r="C142">
        <v>0</v>
      </c>
      <c r="D142">
        <v>0.19</v>
      </c>
    </row>
    <row r="143" spans="1:4" x14ac:dyDescent="0.25">
      <c r="A143" t="s">
        <v>832</v>
      </c>
      <c r="B143" t="s">
        <v>24</v>
      </c>
      <c r="C143">
        <v>0</v>
      </c>
      <c r="D143">
        <v>0.19</v>
      </c>
    </row>
    <row r="144" spans="1:4" x14ac:dyDescent="0.25">
      <c r="A144" t="s">
        <v>832</v>
      </c>
      <c r="B144" t="s">
        <v>24</v>
      </c>
      <c r="C144">
        <v>0</v>
      </c>
      <c r="D144">
        <v>0.19</v>
      </c>
    </row>
    <row r="145" spans="1:4" x14ac:dyDescent="0.25">
      <c r="A145" t="s">
        <v>832</v>
      </c>
      <c r="B145" t="s">
        <v>24</v>
      </c>
      <c r="C145">
        <v>0</v>
      </c>
      <c r="D145">
        <v>0.19</v>
      </c>
    </row>
    <row r="146" spans="1:4" x14ac:dyDescent="0.25">
      <c r="A146" t="s">
        <v>832</v>
      </c>
      <c r="B146" t="s">
        <v>24</v>
      </c>
      <c r="C146">
        <v>0</v>
      </c>
      <c r="D146">
        <v>0.19</v>
      </c>
    </row>
    <row r="147" spans="1:4" x14ac:dyDescent="0.25">
      <c r="A147" t="s">
        <v>832</v>
      </c>
      <c r="B147" t="s">
        <v>24</v>
      </c>
      <c r="C147">
        <v>0</v>
      </c>
      <c r="D147">
        <v>0.19</v>
      </c>
    </row>
    <row r="148" spans="1:4" x14ac:dyDescent="0.25">
      <c r="A148" t="s">
        <v>832</v>
      </c>
      <c r="B148" t="s">
        <v>24</v>
      </c>
      <c r="C148">
        <v>0</v>
      </c>
      <c r="D148">
        <v>0.19</v>
      </c>
    </row>
    <row r="149" spans="1:4" x14ac:dyDescent="0.25">
      <c r="A149" t="s">
        <v>832</v>
      </c>
      <c r="B149" t="s">
        <v>24</v>
      </c>
      <c r="C149">
        <v>0</v>
      </c>
      <c r="D149">
        <v>0.19</v>
      </c>
    </row>
    <row r="150" spans="1:4" x14ac:dyDescent="0.25">
      <c r="A150" t="s">
        <v>832</v>
      </c>
      <c r="B150" t="s">
        <v>24</v>
      </c>
      <c r="C150">
        <v>0</v>
      </c>
      <c r="D150">
        <v>0.19</v>
      </c>
    </row>
    <row r="151" spans="1:4" x14ac:dyDescent="0.25">
      <c r="A151" t="s">
        <v>832</v>
      </c>
      <c r="B151" t="s">
        <v>24</v>
      </c>
      <c r="C151">
        <v>0</v>
      </c>
      <c r="D151">
        <v>0.19</v>
      </c>
    </row>
    <row r="152" spans="1:4" x14ac:dyDescent="0.25">
      <c r="A152" t="s">
        <v>832</v>
      </c>
      <c r="B152" t="s">
        <v>24</v>
      </c>
      <c r="C152">
        <v>0</v>
      </c>
      <c r="D152">
        <v>0.13</v>
      </c>
    </row>
    <row r="153" spans="1:4" x14ac:dyDescent="0.25">
      <c r="A153" t="s">
        <v>832</v>
      </c>
      <c r="B153" t="s">
        <v>24</v>
      </c>
      <c r="C153">
        <v>0</v>
      </c>
      <c r="D153">
        <v>0.19</v>
      </c>
    </row>
    <row r="154" spans="1:4" x14ac:dyDescent="0.25">
      <c r="A154" t="s">
        <v>832</v>
      </c>
      <c r="B154" t="s">
        <v>24</v>
      </c>
      <c r="C154">
        <v>0</v>
      </c>
      <c r="D154">
        <v>0.19</v>
      </c>
    </row>
    <row r="155" spans="1:4" x14ac:dyDescent="0.25">
      <c r="A155" t="s">
        <v>832</v>
      </c>
      <c r="B155" t="s">
        <v>24</v>
      </c>
      <c r="C155">
        <v>0</v>
      </c>
      <c r="D155">
        <v>0.19</v>
      </c>
    </row>
    <row r="156" spans="1:4" x14ac:dyDescent="0.25">
      <c r="A156" t="s">
        <v>832</v>
      </c>
      <c r="B156" t="s">
        <v>24</v>
      </c>
      <c r="C156">
        <v>0</v>
      </c>
      <c r="D156">
        <v>0.19</v>
      </c>
    </row>
    <row r="157" spans="1:4" x14ac:dyDescent="0.25">
      <c r="A157" t="s">
        <v>832</v>
      </c>
      <c r="B157" t="s">
        <v>24</v>
      </c>
      <c r="C157">
        <v>0</v>
      </c>
      <c r="D157">
        <v>0.19</v>
      </c>
    </row>
    <row r="158" spans="1:4" x14ac:dyDescent="0.25">
      <c r="A158" t="s">
        <v>832</v>
      </c>
      <c r="B158" t="s">
        <v>24</v>
      </c>
      <c r="C158">
        <v>0</v>
      </c>
      <c r="D158">
        <v>0.19</v>
      </c>
    </row>
    <row r="159" spans="1:4" x14ac:dyDescent="0.25">
      <c r="A159" t="s">
        <v>832</v>
      </c>
      <c r="B159" t="s">
        <v>24</v>
      </c>
      <c r="C159">
        <v>0</v>
      </c>
      <c r="D159">
        <v>0.19</v>
      </c>
    </row>
    <row r="160" spans="1:4" x14ac:dyDescent="0.25">
      <c r="A160" t="s">
        <v>832</v>
      </c>
      <c r="B160" t="s">
        <v>24</v>
      </c>
      <c r="C160">
        <v>0</v>
      </c>
      <c r="D160">
        <v>0.19</v>
      </c>
    </row>
    <row r="161" spans="1:4" x14ac:dyDescent="0.25">
      <c r="A161" t="s">
        <v>832</v>
      </c>
      <c r="B161" t="s">
        <v>24</v>
      </c>
      <c r="C161">
        <v>0</v>
      </c>
      <c r="D161">
        <v>0.19</v>
      </c>
    </row>
    <row r="162" spans="1:4" x14ac:dyDescent="0.25">
      <c r="A162" t="s">
        <v>832</v>
      </c>
      <c r="B162" t="s">
        <v>24</v>
      </c>
      <c r="C162">
        <v>0</v>
      </c>
      <c r="D162">
        <v>0.19</v>
      </c>
    </row>
    <row r="163" spans="1:4" x14ac:dyDescent="0.25">
      <c r="A163" t="s">
        <v>832</v>
      </c>
      <c r="B163" t="s">
        <v>24</v>
      </c>
      <c r="C163">
        <v>0</v>
      </c>
      <c r="D163">
        <v>0.19</v>
      </c>
    </row>
    <row r="164" spans="1:4" x14ac:dyDescent="0.25">
      <c r="A164" t="s">
        <v>832</v>
      </c>
      <c r="B164" t="s">
        <v>24</v>
      </c>
      <c r="C164">
        <v>0</v>
      </c>
      <c r="D164">
        <v>0.19</v>
      </c>
    </row>
    <row r="165" spans="1:4" x14ac:dyDescent="0.25">
      <c r="A165" t="s">
        <v>832</v>
      </c>
      <c r="B165" t="s">
        <v>24</v>
      </c>
      <c r="C165">
        <v>0</v>
      </c>
      <c r="D165">
        <v>0.19</v>
      </c>
    </row>
    <row r="166" spans="1:4" x14ac:dyDescent="0.25">
      <c r="A166" t="s">
        <v>832</v>
      </c>
      <c r="B166" t="s">
        <v>24</v>
      </c>
      <c r="C166">
        <v>0</v>
      </c>
      <c r="D166">
        <v>0.19</v>
      </c>
    </row>
    <row r="167" spans="1:4" x14ac:dyDescent="0.25">
      <c r="A167" t="s">
        <v>832</v>
      </c>
      <c r="B167" t="s">
        <v>24</v>
      </c>
      <c r="C167">
        <v>0</v>
      </c>
      <c r="D167">
        <v>0.19</v>
      </c>
    </row>
    <row r="168" spans="1:4" x14ac:dyDescent="0.25">
      <c r="A168" t="s">
        <v>832</v>
      </c>
      <c r="B168" t="s">
        <v>24</v>
      </c>
      <c r="C168">
        <v>0</v>
      </c>
      <c r="D168">
        <v>0.19</v>
      </c>
    </row>
    <row r="169" spans="1:4" x14ac:dyDescent="0.25">
      <c r="A169" t="s">
        <v>832</v>
      </c>
      <c r="B169" t="s">
        <v>24</v>
      </c>
      <c r="C169">
        <v>0</v>
      </c>
      <c r="D169">
        <v>0.19</v>
      </c>
    </row>
    <row r="170" spans="1:4" x14ac:dyDescent="0.25">
      <c r="A170" t="s">
        <v>832</v>
      </c>
      <c r="B170" t="s">
        <v>24</v>
      </c>
      <c r="C170">
        <v>0</v>
      </c>
      <c r="D170">
        <v>0.19</v>
      </c>
    </row>
    <row r="171" spans="1:4" x14ac:dyDescent="0.25">
      <c r="A171" t="s">
        <v>832</v>
      </c>
      <c r="B171" t="s">
        <v>24</v>
      </c>
      <c r="C171">
        <v>0</v>
      </c>
      <c r="D171">
        <v>0.19</v>
      </c>
    </row>
    <row r="172" spans="1:4" x14ac:dyDescent="0.25">
      <c r="A172" t="s">
        <v>832</v>
      </c>
      <c r="B172" t="s">
        <v>24</v>
      </c>
      <c r="C172">
        <v>0</v>
      </c>
      <c r="D172">
        <v>0.19</v>
      </c>
    </row>
    <row r="173" spans="1:4" x14ac:dyDescent="0.25">
      <c r="A173" t="s">
        <v>833</v>
      </c>
      <c r="B173" t="s">
        <v>22</v>
      </c>
      <c r="C173">
        <v>0</v>
      </c>
      <c r="D173">
        <v>0.02</v>
      </c>
    </row>
    <row r="174" spans="1:4" x14ac:dyDescent="0.25">
      <c r="A174" t="s">
        <v>833</v>
      </c>
      <c r="B174" t="s">
        <v>22</v>
      </c>
      <c r="C174">
        <v>0</v>
      </c>
      <c r="D174">
        <v>0.02</v>
      </c>
    </row>
    <row r="175" spans="1:4" x14ac:dyDescent="0.25">
      <c r="A175" t="s">
        <v>833</v>
      </c>
      <c r="B175" t="s">
        <v>22</v>
      </c>
      <c r="C175">
        <v>0</v>
      </c>
      <c r="D175">
        <v>0.02</v>
      </c>
    </row>
    <row r="176" spans="1:4" x14ac:dyDescent="0.25">
      <c r="A176" t="s">
        <v>833</v>
      </c>
      <c r="B176" t="s">
        <v>22</v>
      </c>
      <c r="C176">
        <v>0</v>
      </c>
      <c r="D176">
        <v>0.02</v>
      </c>
    </row>
    <row r="177" spans="1:4" x14ac:dyDescent="0.25">
      <c r="A177" t="s">
        <v>833</v>
      </c>
      <c r="B177" t="s">
        <v>22</v>
      </c>
      <c r="C177">
        <v>0</v>
      </c>
      <c r="D177">
        <v>0.02</v>
      </c>
    </row>
    <row r="178" spans="1:4" x14ac:dyDescent="0.25">
      <c r="A178" t="s">
        <v>833</v>
      </c>
      <c r="B178" t="s">
        <v>22</v>
      </c>
      <c r="C178">
        <v>0</v>
      </c>
      <c r="D178">
        <v>0.02</v>
      </c>
    </row>
    <row r="179" spans="1:4" x14ac:dyDescent="0.25">
      <c r="A179" t="s">
        <v>833</v>
      </c>
      <c r="B179" t="s">
        <v>22</v>
      </c>
      <c r="C179">
        <v>0</v>
      </c>
      <c r="D179">
        <v>0.02</v>
      </c>
    </row>
    <row r="180" spans="1:4" x14ac:dyDescent="0.25">
      <c r="A180" t="s">
        <v>833</v>
      </c>
      <c r="B180" t="s">
        <v>22</v>
      </c>
      <c r="C180">
        <v>0</v>
      </c>
      <c r="D180">
        <v>0.02</v>
      </c>
    </row>
    <row r="181" spans="1:4" x14ac:dyDescent="0.25">
      <c r="A181" t="s">
        <v>833</v>
      </c>
      <c r="B181" t="s">
        <v>22</v>
      </c>
      <c r="C181">
        <v>0</v>
      </c>
      <c r="D181">
        <v>0.02</v>
      </c>
    </row>
    <row r="182" spans="1:4" x14ac:dyDescent="0.25">
      <c r="A182" t="s">
        <v>833</v>
      </c>
      <c r="B182" t="s">
        <v>22</v>
      </c>
      <c r="C182">
        <v>0</v>
      </c>
      <c r="D182">
        <v>0.02</v>
      </c>
    </row>
    <row r="183" spans="1:4" x14ac:dyDescent="0.25">
      <c r="A183" t="s">
        <v>833</v>
      </c>
      <c r="B183" t="s">
        <v>22</v>
      </c>
      <c r="C183">
        <v>0</v>
      </c>
      <c r="D183">
        <v>0.02</v>
      </c>
    </row>
    <row r="184" spans="1:4" x14ac:dyDescent="0.25">
      <c r="A184" t="s">
        <v>833</v>
      </c>
      <c r="B184" t="s">
        <v>22</v>
      </c>
      <c r="C184">
        <v>0</v>
      </c>
      <c r="D184">
        <v>0.02</v>
      </c>
    </row>
    <row r="185" spans="1:4" x14ac:dyDescent="0.25">
      <c r="A185" t="s">
        <v>833</v>
      </c>
      <c r="B185" t="s">
        <v>22</v>
      </c>
      <c r="C185">
        <v>0</v>
      </c>
      <c r="D185">
        <v>0.02</v>
      </c>
    </row>
    <row r="186" spans="1:4" x14ac:dyDescent="0.25">
      <c r="A186" t="s">
        <v>833</v>
      </c>
      <c r="B186" t="s">
        <v>22</v>
      </c>
      <c r="C186">
        <v>0</v>
      </c>
      <c r="D186">
        <v>0.02</v>
      </c>
    </row>
    <row r="187" spans="1:4" x14ac:dyDescent="0.25">
      <c r="A187" t="s">
        <v>833</v>
      </c>
      <c r="B187" t="s">
        <v>22</v>
      </c>
      <c r="C187">
        <v>0</v>
      </c>
      <c r="D187">
        <v>0.02</v>
      </c>
    </row>
    <row r="188" spans="1:4" x14ac:dyDescent="0.25">
      <c r="A188" t="s">
        <v>833</v>
      </c>
      <c r="B188" t="s">
        <v>22</v>
      </c>
      <c r="C188">
        <v>0</v>
      </c>
      <c r="D188">
        <v>0.02</v>
      </c>
    </row>
    <row r="189" spans="1:4" x14ac:dyDescent="0.25">
      <c r="A189" t="s">
        <v>833</v>
      </c>
      <c r="B189" t="s">
        <v>22</v>
      </c>
      <c r="C189">
        <v>0</v>
      </c>
      <c r="D189">
        <v>0.02</v>
      </c>
    </row>
    <row r="190" spans="1:4" x14ac:dyDescent="0.25">
      <c r="A190" t="s">
        <v>833</v>
      </c>
      <c r="B190" t="s">
        <v>22</v>
      </c>
      <c r="C190">
        <v>0</v>
      </c>
      <c r="D190">
        <v>0.02</v>
      </c>
    </row>
    <row r="191" spans="1:4" x14ac:dyDescent="0.25">
      <c r="A191" t="s">
        <v>833</v>
      </c>
      <c r="B191" t="s">
        <v>22</v>
      </c>
      <c r="C191">
        <v>0</v>
      </c>
      <c r="D191">
        <v>0.02</v>
      </c>
    </row>
    <row r="192" spans="1:4" x14ac:dyDescent="0.25">
      <c r="A192" t="s">
        <v>833</v>
      </c>
      <c r="B192" t="s">
        <v>22</v>
      </c>
      <c r="C192">
        <v>0</v>
      </c>
      <c r="D192">
        <v>0.02</v>
      </c>
    </row>
    <row r="193" spans="1:4" x14ac:dyDescent="0.25">
      <c r="A193" t="s">
        <v>833</v>
      </c>
      <c r="B193" t="s">
        <v>22</v>
      </c>
      <c r="C193">
        <v>0</v>
      </c>
      <c r="D193">
        <v>0.02</v>
      </c>
    </row>
    <row r="194" spans="1:4" x14ac:dyDescent="0.25">
      <c r="A194" t="s">
        <v>833</v>
      </c>
      <c r="B194" t="s">
        <v>22</v>
      </c>
      <c r="C194">
        <v>0</v>
      </c>
      <c r="D194">
        <v>0.02</v>
      </c>
    </row>
    <row r="195" spans="1:4" x14ac:dyDescent="0.25">
      <c r="A195" t="s">
        <v>833</v>
      </c>
      <c r="B195" t="s">
        <v>22</v>
      </c>
      <c r="C195">
        <v>0</v>
      </c>
      <c r="D195">
        <v>0.02</v>
      </c>
    </row>
    <row r="196" spans="1:4" x14ac:dyDescent="0.25">
      <c r="A196" t="s">
        <v>833</v>
      </c>
      <c r="B196" t="s">
        <v>22</v>
      </c>
      <c r="C196">
        <v>0</v>
      </c>
      <c r="D196">
        <v>0.02</v>
      </c>
    </row>
    <row r="197" spans="1:4" x14ac:dyDescent="0.25">
      <c r="A197" t="s">
        <v>833</v>
      </c>
      <c r="B197" t="s">
        <v>22</v>
      </c>
      <c r="C197">
        <v>0</v>
      </c>
      <c r="D197">
        <v>0.02</v>
      </c>
    </row>
    <row r="198" spans="1:4" x14ac:dyDescent="0.25">
      <c r="A198" t="s">
        <v>833</v>
      </c>
      <c r="B198" t="s">
        <v>22</v>
      </c>
      <c r="C198">
        <v>0</v>
      </c>
      <c r="D198">
        <v>0.02</v>
      </c>
    </row>
    <row r="199" spans="1:4" x14ac:dyDescent="0.25">
      <c r="A199" t="s">
        <v>833</v>
      </c>
      <c r="B199" t="s">
        <v>22</v>
      </c>
      <c r="C199">
        <v>0</v>
      </c>
      <c r="D199">
        <v>0.02</v>
      </c>
    </row>
    <row r="200" spans="1:4" x14ac:dyDescent="0.25">
      <c r="A200" t="s">
        <v>833</v>
      </c>
      <c r="B200" t="s">
        <v>22</v>
      </c>
      <c r="C200">
        <v>0</v>
      </c>
      <c r="D200">
        <v>0.02</v>
      </c>
    </row>
    <row r="201" spans="1:4" x14ac:dyDescent="0.25">
      <c r="A201" t="s">
        <v>833</v>
      </c>
      <c r="B201" t="s">
        <v>22</v>
      </c>
      <c r="C201">
        <v>0</v>
      </c>
      <c r="D201">
        <v>0.02</v>
      </c>
    </row>
    <row r="202" spans="1:4" x14ac:dyDescent="0.25">
      <c r="A202" t="s">
        <v>833</v>
      </c>
      <c r="B202" t="s">
        <v>22</v>
      </c>
      <c r="C202">
        <v>0</v>
      </c>
      <c r="D202">
        <v>0.02</v>
      </c>
    </row>
    <row r="203" spans="1:4" x14ac:dyDescent="0.25">
      <c r="A203" t="s">
        <v>833</v>
      </c>
      <c r="B203" t="s">
        <v>22</v>
      </c>
      <c r="C203">
        <v>0</v>
      </c>
      <c r="D203">
        <v>0.02</v>
      </c>
    </row>
    <row r="204" spans="1:4" x14ac:dyDescent="0.25">
      <c r="A204" t="s">
        <v>833</v>
      </c>
      <c r="B204" t="s">
        <v>22</v>
      </c>
      <c r="C204">
        <v>0</v>
      </c>
      <c r="D204">
        <v>0.02</v>
      </c>
    </row>
    <row r="205" spans="1:4" x14ac:dyDescent="0.25">
      <c r="A205" t="s">
        <v>833</v>
      </c>
      <c r="B205" t="s">
        <v>22</v>
      </c>
      <c r="C205">
        <v>0</v>
      </c>
      <c r="D205">
        <v>0.02</v>
      </c>
    </row>
  </sheetData>
  <autoFilter ref="A1:N1" xr:uid="{866AF3E0-2DB3-406D-A22C-D3FA3EF7CAE8}">
    <sortState ref="A2:J205">
      <sortCondition ref="A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78383-5F30-4942-BC79-9EFD8349194C}">
  <dimension ref="A1:J207"/>
  <sheetViews>
    <sheetView tabSelected="1" topLeftCell="A55" workbookViewId="0">
      <selection activeCell="A3" sqref="A3:B81"/>
    </sheetView>
  </sheetViews>
  <sheetFormatPr baseColWidth="10" defaultRowHeight="15" x14ac:dyDescent="0.25"/>
  <cols>
    <col min="1" max="1" width="11.42578125" style="7"/>
    <col min="2" max="3" width="11.42578125" style="6"/>
    <col min="4" max="4" width="73" style="6" bestFit="1" customWidth="1"/>
    <col min="5" max="5" width="12.5703125" style="9" bestFit="1" customWidth="1"/>
    <col min="6" max="6" width="13.85546875" style="9" bestFit="1" customWidth="1"/>
    <col min="7" max="7" width="18.28515625" style="6" bestFit="1" customWidth="1"/>
    <col min="8" max="10" width="11.42578125" style="6"/>
    <col min="11" max="16384" width="11.42578125" style="32"/>
  </cols>
  <sheetData>
    <row r="1" spans="1:9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</row>
    <row r="2" spans="1:9" x14ac:dyDescent="0.25">
      <c r="A2" s="7">
        <v>44620</v>
      </c>
      <c r="B2" s="6" t="s">
        <v>908</v>
      </c>
      <c r="C2" s="8" t="s">
        <v>17</v>
      </c>
      <c r="D2" s="90" t="s">
        <v>32</v>
      </c>
      <c r="E2" s="91">
        <v>10.849999999999996</v>
      </c>
      <c r="F2" s="91">
        <v>0</v>
      </c>
      <c r="G2" s="6" t="s">
        <v>11</v>
      </c>
      <c r="H2" s="6" t="s">
        <v>12</v>
      </c>
      <c r="I2" s="5" t="s">
        <v>907</v>
      </c>
    </row>
    <row r="3" spans="1:9" x14ac:dyDescent="0.25">
      <c r="A3" s="7">
        <v>44620</v>
      </c>
      <c r="B3" s="6" t="s">
        <v>908</v>
      </c>
      <c r="C3" s="8" t="s">
        <v>9</v>
      </c>
      <c r="D3" s="90" t="s">
        <v>10</v>
      </c>
      <c r="E3" s="91">
        <v>5.99</v>
      </c>
      <c r="F3" s="91">
        <v>0</v>
      </c>
      <c r="G3" s="6" t="s">
        <v>11</v>
      </c>
      <c r="H3" s="6" t="s">
        <v>12</v>
      </c>
    </row>
    <row r="4" spans="1:9" x14ac:dyDescent="0.25">
      <c r="A4" s="7">
        <v>44620</v>
      </c>
      <c r="B4" s="6" t="s">
        <v>908</v>
      </c>
      <c r="C4" s="5" t="s">
        <v>9</v>
      </c>
      <c r="D4" s="90" t="s">
        <v>33</v>
      </c>
      <c r="E4" s="91">
        <v>0</v>
      </c>
      <c r="F4" s="91">
        <v>3.05</v>
      </c>
      <c r="G4" s="6" t="s">
        <v>11</v>
      </c>
      <c r="H4" s="6" t="s">
        <v>12</v>
      </c>
    </row>
    <row r="5" spans="1:9" x14ac:dyDescent="0.25">
      <c r="A5" s="7">
        <v>44620</v>
      </c>
      <c r="B5" s="6" t="s">
        <v>908</v>
      </c>
      <c r="C5" s="10" t="s">
        <v>9</v>
      </c>
      <c r="D5" s="90" t="s">
        <v>837</v>
      </c>
      <c r="E5" s="91">
        <v>0</v>
      </c>
      <c r="F5" s="91">
        <v>1.86</v>
      </c>
      <c r="G5" s="6" t="s">
        <v>11</v>
      </c>
      <c r="H5" s="6" t="s">
        <v>12</v>
      </c>
    </row>
    <row r="6" spans="1:9" x14ac:dyDescent="0.25">
      <c r="A6" s="7">
        <v>44620</v>
      </c>
      <c r="B6" s="6" t="s">
        <v>908</v>
      </c>
      <c r="C6" s="5" t="s">
        <v>15</v>
      </c>
      <c r="D6" s="90" t="s">
        <v>16</v>
      </c>
      <c r="E6" s="91">
        <v>27.899999999999995</v>
      </c>
      <c r="F6" s="91">
        <v>0</v>
      </c>
      <c r="G6" s="6" t="s">
        <v>11</v>
      </c>
      <c r="H6" s="6" t="s">
        <v>12</v>
      </c>
    </row>
    <row r="7" spans="1:9" x14ac:dyDescent="0.25">
      <c r="A7" s="7">
        <v>44620</v>
      </c>
      <c r="B7" s="6" t="s">
        <v>908</v>
      </c>
      <c r="C7" s="8" t="s">
        <v>17</v>
      </c>
      <c r="D7" s="90" t="s">
        <v>18</v>
      </c>
      <c r="E7" s="91">
        <v>17.499999999999993</v>
      </c>
      <c r="F7" s="91">
        <v>0</v>
      </c>
      <c r="G7" s="6" t="s">
        <v>11</v>
      </c>
      <c r="H7" s="6" t="s">
        <v>12</v>
      </c>
    </row>
    <row r="8" spans="1:9" x14ac:dyDescent="0.25">
      <c r="A8" s="7">
        <v>44620</v>
      </c>
      <c r="B8" s="6" t="s">
        <v>908</v>
      </c>
      <c r="C8" s="8" t="s">
        <v>19</v>
      </c>
      <c r="D8" s="90" t="s">
        <v>20</v>
      </c>
      <c r="E8" s="91">
        <v>0</v>
      </c>
      <c r="F8" s="91">
        <v>0.90000000000000058</v>
      </c>
      <c r="G8" s="6" t="s">
        <v>11</v>
      </c>
      <c r="H8" s="6" t="s">
        <v>12</v>
      </c>
    </row>
    <row r="9" spans="1:9" x14ac:dyDescent="0.25">
      <c r="A9" s="7">
        <v>44620</v>
      </c>
      <c r="B9" s="6" t="s">
        <v>908</v>
      </c>
      <c r="C9" s="10" t="s">
        <v>21</v>
      </c>
      <c r="D9" s="90" t="s">
        <v>22</v>
      </c>
      <c r="E9" s="91">
        <v>0</v>
      </c>
      <c r="F9" s="91">
        <v>0.59000000000000019</v>
      </c>
      <c r="G9" s="6" t="s">
        <v>11</v>
      </c>
      <c r="H9" s="6" t="s">
        <v>12</v>
      </c>
    </row>
    <row r="10" spans="1:9" x14ac:dyDescent="0.25">
      <c r="A10" s="7">
        <v>44620</v>
      </c>
      <c r="B10" s="6" t="s">
        <v>908</v>
      </c>
      <c r="C10" s="8" t="s">
        <v>23</v>
      </c>
      <c r="D10" s="90" t="s">
        <v>24</v>
      </c>
      <c r="E10" s="91">
        <v>0</v>
      </c>
      <c r="F10" s="91">
        <v>3.8299999999999979</v>
      </c>
      <c r="G10" s="6" t="s">
        <v>11</v>
      </c>
      <c r="H10" s="6" t="s">
        <v>12</v>
      </c>
    </row>
    <row r="11" spans="1:9" ht="15" customHeight="1" x14ac:dyDescent="0.25">
      <c r="A11" s="7">
        <v>44620</v>
      </c>
      <c r="B11" s="6" t="s">
        <v>908</v>
      </c>
      <c r="C11" s="10" t="s">
        <v>9</v>
      </c>
      <c r="D11" s="90" t="s">
        <v>25</v>
      </c>
      <c r="E11" s="91">
        <v>77.099999999999966</v>
      </c>
      <c r="F11" s="91">
        <v>0</v>
      </c>
      <c r="G11" s="16" t="s">
        <v>11</v>
      </c>
      <c r="H11" s="12" t="s">
        <v>12</v>
      </c>
    </row>
    <row r="12" spans="1:9" ht="15" customHeight="1" x14ac:dyDescent="0.2">
      <c r="A12" s="7">
        <v>44620</v>
      </c>
      <c r="B12" s="6" t="s">
        <v>908</v>
      </c>
      <c r="C12" s="12" t="s">
        <v>34</v>
      </c>
      <c r="D12" s="13" t="s">
        <v>843</v>
      </c>
      <c r="E12" s="14"/>
      <c r="F12" s="15">
        <v>129.11000000000001</v>
      </c>
      <c r="G12" s="16" t="s">
        <v>11</v>
      </c>
      <c r="H12" s="12" t="s">
        <v>12</v>
      </c>
    </row>
    <row r="13" spans="1:9" ht="15" customHeight="1" x14ac:dyDescent="0.2">
      <c r="A13" s="7">
        <v>44620</v>
      </c>
      <c r="B13" s="6" t="s">
        <v>908</v>
      </c>
      <c r="C13" s="13">
        <v>6111006</v>
      </c>
      <c r="D13" s="13" t="s">
        <v>902</v>
      </c>
      <c r="E13" s="9">
        <v>44.5</v>
      </c>
      <c r="G13" s="6" t="s">
        <v>903</v>
      </c>
      <c r="H13" s="12" t="s">
        <v>12</v>
      </c>
    </row>
    <row r="14" spans="1:9" ht="15" customHeight="1" x14ac:dyDescent="0.2">
      <c r="A14" s="7">
        <v>44620</v>
      </c>
      <c r="B14" s="6" t="s">
        <v>908</v>
      </c>
      <c r="C14" s="12" t="s">
        <v>34</v>
      </c>
      <c r="D14" s="13" t="s">
        <v>902</v>
      </c>
      <c r="F14" s="9">
        <v>44.5</v>
      </c>
      <c r="G14" s="6" t="s">
        <v>903</v>
      </c>
      <c r="H14" s="12" t="s">
        <v>12</v>
      </c>
    </row>
    <row r="15" spans="1:9" ht="15" customHeight="1" x14ac:dyDescent="0.2">
      <c r="A15" s="7">
        <v>44620</v>
      </c>
      <c r="B15" s="6" t="s">
        <v>908</v>
      </c>
      <c r="C15" s="17" t="s">
        <v>29</v>
      </c>
      <c r="D15" s="13" t="s">
        <v>904</v>
      </c>
      <c r="E15" s="9">
        <v>1333.73</v>
      </c>
      <c r="G15" s="6" t="s">
        <v>905</v>
      </c>
      <c r="H15" s="12" t="s">
        <v>12</v>
      </c>
    </row>
    <row r="16" spans="1:9" ht="15" customHeight="1" x14ac:dyDescent="0.2">
      <c r="A16" s="7">
        <v>44620</v>
      </c>
      <c r="B16" s="6" t="s">
        <v>908</v>
      </c>
      <c r="C16" s="12" t="s">
        <v>34</v>
      </c>
      <c r="D16" s="13" t="s">
        <v>904</v>
      </c>
      <c r="F16" s="9">
        <v>1333.73</v>
      </c>
      <c r="G16" s="6" t="s">
        <v>905</v>
      </c>
      <c r="H16" s="12" t="s">
        <v>12</v>
      </c>
    </row>
    <row r="17" spans="1:8" ht="15" customHeight="1" x14ac:dyDescent="0.25">
      <c r="A17" s="7">
        <v>44620</v>
      </c>
      <c r="B17" s="6" t="s">
        <v>908</v>
      </c>
      <c r="C17" s="5" t="s">
        <v>9</v>
      </c>
      <c r="D17" s="90" t="s">
        <v>33</v>
      </c>
      <c r="E17" s="91">
        <v>0</v>
      </c>
      <c r="F17" s="91">
        <v>1.1599999999999999</v>
      </c>
      <c r="G17" s="16" t="s">
        <v>11</v>
      </c>
      <c r="H17" s="12" t="s">
        <v>844</v>
      </c>
    </row>
    <row r="18" spans="1:8" ht="15" customHeight="1" x14ac:dyDescent="0.25">
      <c r="A18" s="7">
        <v>44620</v>
      </c>
      <c r="B18" s="6" t="s">
        <v>908</v>
      </c>
      <c r="C18" s="10" t="s">
        <v>9</v>
      </c>
      <c r="D18" s="90" t="s">
        <v>837</v>
      </c>
      <c r="E18" s="91">
        <v>0</v>
      </c>
      <c r="F18" s="91">
        <v>1.64</v>
      </c>
      <c r="G18" s="16" t="s">
        <v>11</v>
      </c>
      <c r="H18" s="12" t="s">
        <v>844</v>
      </c>
    </row>
    <row r="19" spans="1:8" ht="15" customHeight="1" x14ac:dyDescent="0.25">
      <c r="A19" s="7">
        <v>44620</v>
      </c>
      <c r="B19" s="6" t="s">
        <v>908</v>
      </c>
      <c r="C19" s="5" t="s">
        <v>15</v>
      </c>
      <c r="D19" s="90" t="s">
        <v>16</v>
      </c>
      <c r="E19" s="91">
        <v>30.689999999999994</v>
      </c>
      <c r="F19" s="91">
        <v>0</v>
      </c>
      <c r="G19" s="16" t="s">
        <v>11</v>
      </c>
      <c r="H19" s="12" t="s">
        <v>844</v>
      </c>
    </row>
    <row r="20" spans="1:8" ht="15" customHeight="1" x14ac:dyDescent="0.25">
      <c r="A20" s="7">
        <v>44620</v>
      </c>
      <c r="B20" s="6" t="s">
        <v>908</v>
      </c>
      <c r="C20" s="8" t="s">
        <v>17</v>
      </c>
      <c r="D20" s="90" t="s">
        <v>18</v>
      </c>
      <c r="E20" s="91">
        <v>31.500000000000011</v>
      </c>
      <c r="F20" s="91">
        <v>0</v>
      </c>
      <c r="G20" s="16" t="s">
        <v>11</v>
      </c>
      <c r="H20" s="6" t="s">
        <v>844</v>
      </c>
    </row>
    <row r="21" spans="1:8" ht="15" customHeight="1" x14ac:dyDescent="0.25">
      <c r="A21" s="7">
        <v>44620</v>
      </c>
      <c r="B21" s="6" t="s">
        <v>908</v>
      </c>
      <c r="C21" s="8" t="s">
        <v>19</v>
      </c>
      <c r="D21" s="90" t="s">
        <v>20</v>
      </c>
      <c r="E21" s="91">
        <v>0</v>
      </c>
      <c r="F21" s="91">
        <v>0.99000000000000066</v>
      </c>
      <c r="G21" s="16" t="s">
        <v>11</v>
      </c>
      <c r="H21" s="6" t="s">
        <v>844</v>
      </c>
    </row>
    <row r="22" spans="1:8" ht="15" customHeight="1" x14ac:dyDescent="0.25">
      <c r="A22" s="7">
        <v>44620</v>
      </c>
      <c r="B22" s="6" t="s">
        <v>908</v>
      </c>
      <c r="C22" s="10" t="s">
        <v>21</v>
      </c>
      <c r="D22" s="90" t="s">
        <v>22</v>
      </c>
      <c r="E22" s="91">
        <v>0</v>
      </c>
      <c r="F22" s="91">
        <v>0.66000000000000025</v>
      </c>
      <c r="G22" s="16" t="s">
        <v>11</v>
      </c>
      <c r="H22" s="6" t="s">
        <v>844</v>
      </c>
    </row>
    <row r="23" spans="1:8" x14ac:dyDescent="0.25">
      <c r="A23" s="7">
        <v>44620</v>
      </c>
      <c r="B23" s="6" t="s">
        <v>908</v>
      </c>
      <c r="C23" s="8" t="s">
        <v>23</v>
      </c>
      <c r="D23" s="90" t="s">
        <v>24</v>
      </c>
      <c r="E23" s="91">
        <v>0</v>
      </c>
      <c r="F23" s="91">
        <v>6.2100000000000035</v>
      </c>
      <c r="G23" s="16" t="s">
        <v>11</v>
      </c>
      <c r="H23" s="6" t="s">
        <v>844</v>
      </c>
    </row>
    <row r="24" spans="1:8" x14ac:dyDescent="0.25">
      <c r="A24" s="7">
        <v>44620</v>
      </c>
      <c r="B24" s="6" t="s">
        <v>908</v>
      </c>
      <c r="C24" s="10" t="s">
        <v>9</v>
      </c>
      <c r="D24" s="90" t="s">
        <v>25</v>
      </c>
      <c r="E24" s="91">
        <v>92.399999999999949</v>
      </c>
      <c r="F24" s="91">
        <v>0</v>
      </c>
      <c r="G24" s="16" t="s">
        <v>11</v>
      </c>
      <c r="H24" s="6" t="s">
        <v>844</v>
      </c>
    </row>
    <row r="25" spans="1:8" x14ac:dyDescent="0.25">
      <c r="A25" s="7">
        <v>44620</v>
      </c>
      <c r="B25" s="6" t="s">
        <v>908</v>
      </c>
      <c r="C25" s="6" t="s">
        <v>34</v>
      </c>
      <c r="D25" s="19" t="s">
        <v>845</v>
      </c>
      <c r="F25" s="20">
        <v>143.93</v>
      </c>
      <c r="G25" s="16" t="s">
        <v>11</v>
      </c>
      <c r="H25" s="6" t="s">
        <v>844</v>
      </c>
    </row>
    <row r="26" spans="1:8" x14ac:dyDescent="0.2">
      <c r="A26" s="7">
        <v>44620</v>
      </c>
      <c r="B26" s="6" t="s">
        <v>908</v>
      </c>
      <c r="C26" s="13">
        <v>6111006</v>
      </c>
      <c r="D26" s="13" t="s">
        <v>906</v>
      </c>
      <c r="E26" s="14">
        <v>52.1</v>
      </c>
      <c r="F26" s="15"/>
      <c r="G26" s="16" t="s">
        <v>903</v>
      </c>
      <c r="H26" s="6" t="s">
        <v>844</v>
      </c>
    </row>
    <row r="27" spans="1:8" x14ac:dyDescent="0.2">
      <c r="A27" s="7">
        <v>44620</v>
      </c>
      <c r="B27" s="6" t="s">
        <v>908</v>
      </c>
      <c r="C27" s="12" t="s">
        <v>34</v>
      </c>
      <c r="D27" s="13" t="s">
        <v>906</v>
      </c>
      <c r="E27" s="14"/>
      <c r="F27" s="15">
        <v>52.1</v>
      </c>
      <c r="G27" s="16" t="s">
        <v>903</v>
      </c>
      <c r="H27" s="6" t="s">
        <v>844</v>
      </c>
    </row>
    <row r="28" spans="1:8" x14ac:dyDescent="0.2">
      <c r="A28" s="7">
        <v>44620</v>
      </c>
      <c r="B28" s="6" t="s">
        <v>908</v>
      </c>
      <c r="C28" s="17" t="s">
        <v>29</v>
      </c>
      <c r="D28" s="13" t="s">
        <v>904</v>
      </c>
      <c r="E28" s="14">
        <v>1400.7</v>
      </c>
      <c r="F28" s="15"/>
      <c r="G28" s="16" t="s">
        <v>905</v>
      </c>
      <c r="H28" s="6" t="s">
        <v>844</v>
      </c>
    </row>
    <row r="29" spans="1:8" x14ac:dyDescent="0.2">
      <c r="A29" s="7">
        <v>44620</v>
      </c>
      <c r="B29" s="6" t="s">
        <v>908</v>
      </c>
      <c r="C29" s="12" t="s">
        <v>34</v>
      </c>
      <c r="D29" s="13" t="s">
        <v>904</v>
      </c>
      <c r="E29" s="14"/>
      <c r="F29" s="15">
        <v>1400.7</v>
      </c>
      <c r="G29" s="16" t="s">
        <v>905</v>
      </c>
      <c r="H29" s="6" t="s">
        <v>844</v>
      </c>
    </row>
    <row r="30" spans="1:8" x14ac:dyDescent="0.25">
      <c r="A30" s="7">
        <v>44620</v>
      </c>
      <c r="B30" s="6" t="s">
        <v>908</v>
      </c>
      <c r="C30" s="13">
        <v>6111001</v>
      </c>
      <c r="D30" s="13" t="s">
        <v>870</v>
      </c>
      <c r="E30" s="9">
        <v>10.73</v>
      </c>
      <c r="F30" s="20"/>
      <c r="G30" s="18" t="s">
        <v>874</v>
      </c>
      <c r="H30" s="6" t="s">
        <v>875</v>
      </c>
    </row>
    <row r="31" spans="1:8" x14ac:dyDescent="0.25">
      <c r="A31" s="7">
        <v>44620</v>
      </c>
      <c r="B31" s="6" t="s">
        <v>908</v>
      </c>
      <c r="C31" s="13">
        <v>2151003</v>
      </c>
      <c r="D31" s="13" t="s">
        <v>20</v>
      </c>
      <c r="F31" s="20">
        <v>0.1</v>
      </c>
      <c r="G31" s="18" t="s">
        <v>874</v>
      </c>
      <c r="H31" s="6" t="s">
        <v>875</v>
      </c>
    </row>
    <row r="32" spans="1:8" x14ac:dyDescent="0.25">
      <c r="A32" s="7">
        <v>44620</v>
      </c>
      <c r="B32" s="6" t="s">
        <v>908</v>
      </c>
      <c r="C32" s="13">
        <v>2151002</v>
      </c>
      <c r="D32" s="13" t="s">
        <v>22</v>
      </c>
      <c r="F32" s="20">
        <v>0.05</v>
      </c>
      <c r="G32" s="18" t="s">
        <v>874</v>
      </c>
      <c r="H32" s="6" t="s">
        <v>875</v>
      </c>
    </row>
    <row r="33" spans="1:8" x14ac:dyDescent="0.25">
      <c r="A33" s="7">
        <v>44620</v>
      </c>
      <c r="B33" s="6" t="s">
        <v>908</v>
      </c>
      <c r="C33" s="13">
        <v>2151001</v>
      </c>
      <c r="D33" s="13" t="s">
        <v>24</v>
      </c>
      <c r="F33" s="92">
        <v>0.3</v>
      </c>
      <c r="G33" s="18" t="s">
        <v>874</v>
      </c>
      <c r="H33" s="6" t="s">
        <v>875</v>
      </c>
    </row>
    <row r="34" spans="1:8" x14ac:dyDescent="0.25">
      <c r="A34" s="7">
        <v>44620</v>
      </c>
      <c r="B34" s="6" t="s">
        <v>908</v>
      </c>
      <c r="C34" s="13">
        <v>6111006</v>
      </c>
      <c r="D34" s="13" t="s">
        <v>871</v>
      </c>
      <c r="E34" s="9">
        <v>3.5</v>
      </c>
      <c r="F34" s="20"/>
      <c r="G34" s="18" t="s">
        <v>874</v>
      </c>
      <c r="H34" s="6" t="s">
        <v>875</v>
      </c>
    </row>
    <row r="35" spans="1:8" x14ac:dyDescent="0.2">
      <c r="A35" s="7">
        <v>44620</v>
      </c>
      <c r="B35" s="6" t="s">
        <v>908</v>
      </c>
      <c r="C35" s="17" t="s">
        <v>29</v>
      </c>
      <c r="D35" s="17" t="s">
        <v>872</v>
      </c>
      <c r="E35" s="9">
        <v>637.01</v>
      </c>
      <c r="F35" s="20"/>
      <c r="G35" s="18" t="s">
        <v>874</v>
      </c>
      <c r="H35" s="6" t="s">
        <v>875</v>
      </c>
    </row>
    <row r="36" spans="1:8" x14ac:dyDescent="0.25">
      <c r="A36" s="7">
        <v>44620</v>
      </c>
      <c r="B36" s="6" t="s">
        <v>908</v>
      </c>
      <c r="C36" s="6" t="s">
        <v>34</v>
      </c>
      <c r="D36" s="19" t="s">
        <v>873</v>
      </c>
      <c r="F36" s="20">
        <v>650.79</v>
      </c>
      <c r="G36" s="18" t="s">
        <v>874</v>
      </c>
      <c r="H36" s="6" t="s">
        <v>875</v>
      </c>
    </row>
    <row r="37" spans="1:8" x14ac:dyDescent="0.25">
      <c r="A37" s="7">
        <v>44620</v>
      </c>
      <c r="B37" s="6" t="s">
        <v>908</v>
      </c>
      <c r="C37" s="13">
        <v>6111001</v>
      </c>
      <c r="D37" s="13" t="s">
        <v>876</v>
      </c>
      <c r="E37" s="9">
        <v>12.5</v>
      </c>
      <c r="F37" s="20"/>
      <c r="G37" s="18" t="s">
        <v>879</v>
      </c>
      <c r="H37" s="6" t="s">
        <v>880</v>
      </c>
    </row>
    <row r="38" spans="1:8" x14ac:dyDescent="0.25">
      <c r="A38" s="7">
        <v>44620</v>
      </c>
      <c r="B38" s="6" t="s">
        <v>908</v>
      </c>
      <c r="C38" s="13">
        <v>2151003</v>
      </c>
      <c r="D38" s="13" t="s">
        <v>20</v>
      </c>
      <c r="F38" s="20">
        <v>0.1</v>
      </c>
      <c r="G38" s="18" t="s">
        <v>879</v>
      </c>
      <c r="H38" s="6" t="s">
        <v>880</v>
      </c>
    </row>
    <row r="39" spans="1:8" x14ac:dyDescent="0.25">
      <c r="A39" s="7">
        <v>44620</v>
      </c>
      <c r="B39" s="6" t="s">
        <v>908</v>
      </c>
      <c r="C39" s="13">
        <v>2151002</v>
      </c>
      <c r="D39" s="13" t="s">
        <v>22</v>
      </c>
      <c r="F39" s="20">
        <v>0.05</v>
      </c>
      <c r="G39" s="18" t="s">
        <v>879</v>
      </c>
      <c r="H39" s="6" t="s">
        <v>880</v>
      </c>
    </row>
    <row r="40" spans="1:8" x14ac:dyDescent="0.25">
      <c r="A40" s="7">
        <v>44620</v>
      </c>
      <c r="B40" s="6" t="s">
        <v>908</v>
      </c>
      <c r="C40" s="13">
        <v>2151001</v>
      </c>
      <c r="D40" s="13" t="s">
        <v>24</v>
      </c>
      <c r="F40" s="92">
        <v>0.3</v>
      </c>
      <c r="G40" s="18" t="s">
        <v>879</v>
      </c>
      <c r="H40" s="6" t="s">
        <v>880</v>
      </c>
    </row>
    <row r="41" spans="1:8" x14ac:dyDescent="0.25">
      <c r="A41" s="7">
        <v>44620</v>
      </c>
      <c r="B41" s="6" t="s">
        <v>908</v>
      </c>
      <c r="C41" s="13">
        <v>6111006</v>
      </c>
      <c r="D41" s="13" t="s">
        <v>877</v>
      </c>
      <c r="E41" s="9">
        <v>3.5</v>
      </c>
      <c r="F41" s="20"/>
      <c r="G41" s="18" t="s">
        <v>879</v>
      </c>
      <c r="H41" s="6" t="s">
        <v>880</v>
      </c>
    </row>
    <row r="42" spans="1:8" x14ac:dyDescent="0.2">
      <c r="A42" s="7">
        <v>44620</v>
      </c>
      <c r="B42" s="6" t="s">
        <v>908</v>
      </c>
      <c r="C42" s="17" t="s">
        <v>29</v>
      </c>
      <c r="D42" s="17" t="s">
        <v>878</v>
      </c>
      <c r="E42" s="9">
        <v>772.5</v>
      </c>
      <c r="F42" s="20"/>
      <c r="G42" s="18" t="s">
        <v>879</v>
      </c>
      <c r="H42" s="6" t="s">
        <v>880</v>
      </c>
    </row>
    <row r="43" spans="1:8" x14ac:dyDescent="0.25">
      <c r="A43" s="7">
        <v>44620</v>
      </c>
      <c r="B43" s="6" t="s">
        <v>908</v>
      </c>
      <c r="C43" s="6" t="s">
        <v>34</v>
      </c>
      <c r="D43" s="19" t="s">
        <v>873</v>
      </c>
      <c r="F43" s="20">
        <v>788.05</v>
      </c>
      <c r="G43" s="18" t="s">
        <v>879</v>
      </c>
      <c r="H43" s="6" t="s">
        <v>880</v>
      </c>
    </row>
    <row r="44" spans="1:8" x14ac:dyDescent="0.25">
      <c r="A44" s="7">
        <v>44620</v>
      </c>
      <c r="B44" s="6" t="s">
        <v>908</v>
      </c>
      <c r="C44" s="13">
        <v>6111001</v>
      </c>
      <c r="D44" s="13" t="s">
        <v>882</v>
      </c>
      <c r="E44" s="9">
        <v>10.050000000000001</v>
      </c>
      <c r="F44" s="20"/>
      <c r="G44" s="18" t="s">
        <v>888</v>
      </c>
      <c r="H44" s="6" t="s">
        <v>889</v>
      </c>
    </row>
    <row r="45" spans="1:8" x14ac:dyDescent="0.25">
      <c r="A45" s="7">
        <v>44620</v>
      </c>
      <c r="B45" s="6" t="s">
        <v>908</v>
      </c>
      <c r="C45" s="13">
        <v>2151003</v>
      </c>
      <c r="D45" s="13" t="s">
        <v>20</v>
      </c>
      <c r="F45" s="20">
        <v>0.1</v>
      </c>
      <c r="G45" s="18" t="s">
        <v>888</v>
      </c>
      <c r="H45" s="6" t="s">
        <v>889</v>
      </c>
    </row>
    <row r="46" spans="1:8" x14ac:dyDescent="0.25">
      <c r="A46" s="7">
        <v>44620</v>
      </c>
      <c r="B46" s="6" t="s">
        <v>908</v>
      </c>
      <c r="C46" s="13">
        <v>2151002</v>
      </c>
      <c r="D46" s="13" t="s">
        <v>22</v>
      </c>
      <c r="F46" s="20">
        <v>0.05</v>
      </c>
      <c r="G46" s="18" t="s">
        <v>888</v>
      </c>
      <c r="H46" s="6" t="s">
        <v>889</v>
      </c>
    </row>
    <row r="47" spans="1:8" x14ac:dyDescent="0.25">
      <c r="A47" s="7">
        <v>44620</v>
      </c>
      <c r="B47" s="6" t="s">
        <v>908</v>
      </c>
      <c r="C47" s="13">
        <v>2151001</v>
      </c>
      <c r="D47" s="13" t="s">
        <v>24</v>
      </c>
      <c r="F47" s="92">
        <v>0.3</v>
      </c>
      <c r="G47" s="18" t="s">
        <v>888</v>
      </c>
      <c r="H47" s="6" t="s">
        <v>889</v>
      </c>
    </row>
    <row r="48" spans="1:8" x14ac:dyDescent="0.25">
      <c r="A48" s="7">
        <v>44620</v>
      </c>
      <c r="B48" s="6" t="s">
        <v>908</v>
      </c>
      <c r="C48" s="13">
        <v>6111006</v>
      </c>
      <c r="D48" s="13" t="s">
        <v>883</v>
      </c>
      <c r="E48" s="9">
        <v>3.5</v>
      </c>
      <c r="F48" s="20"/>
      <c r="G48" s="18" t="s">
        <v>888</v>
      </c>
      <c r="H48" s="6" t="s">
        <v>889</v>
      </c>
    </row>
    <row r="49" spans="1:8" x14ac:dyDescent="0.2">
      <c r="A49" s="7">
        <v>44620</v>
      </c>
      <c r="B49" s="6" t="s">
        <v>908</v>
      </c>
      <c r="C49" s="17" t="s">
        <v>29</v>
      </c>
      <c r="D49" s="17" t="s">
        <v>884</v>
      </c>
      <c r="E49" s="9">
        <v>516.54999999999995</v>
      </c>
      <c r="F49" s="20"/>
      <c r="G49" s="18" t="s">
        <v>888</v>
      </c>
      <c r="H49" s="6" t="s">
        <v>889</v>
      </c>
    </row>
    <row r="50" spans="1:8" x14ac:dyDescent="0.25">
      <c r="A50" s="7">
        <v>44620</v>
      </c>
      <c r="B50" s="6" t="s">
        <v>908</v>
      </c>
      <c r="C50" s="6" t="s">
        <v>34</v>
      </c>
      <c r="D50" s="19" t="s">
        <v>873</v>
      </c>
      <c r="F50" s="20">
        <v>529.65</v>
      </c>
      <c r="G50" s="18" t="s">
        <v>888</v>
      </c>
      <c r="H50" s="6" t="s">
        <v>889</v>
      </c>
    </row>
    <row r="51" spans="1:8" x14ac:dyDescent="0.25">
      <c r="A51" s="7">
        <v>44620</v>
      </c>
      <c r="B51" s="6" t="s">
        <v>908</v>
      </c>
      <c r="C51" s="13">
        <v>6111001</v>
      </c>
      <c r="D51" s="13" t="s">
        <v>885</v>
      </c>
      <c r="E51" s="9">
        <v>10.050000000000001</v>
      </c>
      <c r="F51" s="20"/>
      <c r="G51" s="18" t="s">
        <v>890</v>
      </c>
      <c r="H51" s="6" t="s">
        <v>891</v>
      </c>
    </row>
    <row r="52" spans="1:8" x14ac:dyDescent="0.25">
      <c r="A52" s="7">
        <v>44620</v>
      </c>
      <c r="B52" s="6" t="s">
        <v>908</v>
      </c>
      <c r="C52" s="13">
        <v>2151003</v>
      </c>
      <c r="D52" s="13" t="s">
        <v>20</v>
      </c>
      <c r="F52" s="20">
        <v>0.1</v>
      </c>
      <c r="G52" s="18" t="s">
        <v>890</v>
      </c>
      <c r="H52" s="6" t="s">
        <v>891</v>
      </c>
    </row>
    <row r="53" spans="1:8" x14ac:dyDescent="0.25">
      <c r="A53" s="7">
        <v>44620</v>
      </c>
      <c r="B53" s="6" t="s">
        <v>908</v>
      </c>
      <c r="C53" s="13">
        <v>2151002</v>
      </c>
      <c r="D53" s="13" t="s">
        <v>22</v>
      </c>
      <c r="F53" s="20">
        <v>0.05</v>
      </c>
      <c r="G53" s="18" t="s">
        <v>890</v>
      </c>
      <c r="H53" s="6" t="s">
        <v>891</v>
      </c>
    </row>
    <row r="54" spans="1:8" x14ac:dyDescent="0.25">
      <c r="A54" s="7">
        <v>44620</v>
      </c>
      <c r="B54" s="6" t="s">
        <v>908</v>
      </c>
      <c r="C54" s="13">
        <v>2151001</v>
      </c>
      <c r="D54" s="13" t="s">
        <v>24</v>
      </c>
      <c r="F54" s="92">
        <v>0.3</v>
      </c>
      <c r="G54" s="18" t="s">
        <v>890</v>
      </c>
      <c r="H54" s="6" t="s">
        <v>891</v>
      </c>
    </row>
    <row r="55" spans="1:8" x14ac:dyDescent="0.25">
      <c r="A55" s="7">
        <v>44620</v>
      </c>
      <c r="B55" s="6" t="s">
        <v>908</v>
      </c>
      <c r="C55" s="13">
        <v>6111006</v>
      </c>
      <c r="D55" s="13" t="s">
        <v>886</v>
      </c>
      <c r="E55" s="9">
        <v>3.5</v>
      </c>
      <c r="F55" s="20"/>
      <c r="G55" s="18" t="s">
        <v>890</v>
      </c>
      <c r="H55" s="6" t="s">
        <v>891</v>
      </c>
    </row>
    <row r="56" spans="1:8" x14ac:dyDescent="0.2">
      <c r="A56" s="7">
        <v>44620</v>
      </c>
      <c r="B56" s="6" t="s">
        <v>908</v>
      </c>
      <c r="C56" s="17" t="s">
        <v>29</v>
      </c>
      <c r="D56" s="17" t="s">
        <v>887</v>
      </c>
      <c r="E56" s="9">
        <v>516.54999999999995</v>
      </c>
      <c r="F56" s="20"/>
      <c r="G56" s="18" t="s">
        <v>890</v>
      </c>
      <c r="H56" s="6" t="s">
        <v>891</v>
      </c>
    </row>
    <row r="57" spans="1:8" x14ac:dyDescent="0.25">
      <c r="A57" s="7">
        <v>44620</v>
      </c>
      <c r="B57" s="6" t="s">
        <v>908</v>
      </c>
      <c r="C57" s="6" t="s">
        <v>34</v>
      </c>
      <c r="D57" s="19" t="s">
        <v>873</v>
      </c>
      <c r="F57" s="20">
        <v>529.65</v>
      </c>
      <c r="G57" s="18" t="s">
        <v>890</v>
      </c>
      <c r="H57" s="6" t="s">
        <v>891</v>
      </c>
    </row>
    <row r="58" spans="1:8" x14ac:dyDescent="0.2">
      <c r="A58" s="7">
        <v>44620</v>
      </c>
      <c r="B58" s="6" t="s">
        <v>908</v>
      </c>
      <c r="C58" s="17" t="s">
        <v>571</v>
      </c>
      <c r="D58" s="17" t="s">
        <v>892</v>
      </c>
      <c r="E58" s="9">
        <v>7.86</v>
      </c>
      <c r="F58" s="20"/>
      <c r="G58" s="16" t="s">
        <v>893</v>
      </c>
      <c r="H58" s="6" t="s">
        <v>894</v>
      </c>
    </row>
    <row r="59" spans="1:8" ht="15" customHeight="1" x14ac:dyDescent="0.2">
      <c r="A59" s="7">
        <v>44620</v>
      </c>
      <c r="B59" s="6" t="s">
        <v>908</v>
      </c>
      <c r="C59" s="17" t="s">
        <v>567</v>
      </c>
      <c r="D59" s="17" t="s">
        <v>892</v>
      </c>
      <c r="E59" s="14">
        <v>1.73</v>
      </c>
      <c r="F59" s="15"/>
      <c r="G59" s="16" t="s">
        <v>893</v>
      </c>
      <c r="H59" s="6" t="s">
        <v>894</v>
      </c>
    </row>
    <row r="60" spans="1:8" ht="15" customHeight="1" x14ac:dyDescent="0.2">
      <c r="A60" s="7">
        <v>44620</v>
      </c>
      <c r="B60" s="6" t="s">
        <v>908</v>
      </c>
      <c r="C60" s="17" t="s">
        <v>900</v>
      </c>
      <c r="D60" s="17" t="s">
        <v>892</v>
      </c>
      <c r="E60" s="14">
        <v>0.65</v>
      </c>
      <c r="F60" s="15"/>
      <c r="G60" s="16" t="s">
        <v>893</v>
      </c>
      <c r="H60" s="6" t="s">
        <v>894</v>
      </c>
    </row>
    <row r="61" spans="1:8" ht="15" customHeight="1" x14ac:dyDescent="0.2">
      <c r="A61" s="7">
        <v>44620</v>
      </c>
      <c r="B61" s="6" t="s">
        <v>908</v>
      </c>
      <c r="C61" s="17" t="s">
        <v>567</v>
      </c>
      <c r="D61" s="17" t="s">
        <v>892</v>
      </c>
      <c r="E61" s="14">
        <v>1.73</v>
      </c>
      <c r="F61" s="15"/>
      <c r="G61" s="16" t="s">
        <v>893</v>
      </c>
      <c r="H61" s="6" t="s">
        <v>894</v>
      </c>
    </row>
    <row r="62" spans="1:8" ht="15" customHeight="1" x14ac:dyDescent="0.2">
      <c r="A62" s="7">
        <v>44620</v>
      </c>
      <c r="B62" s="6" t="s">
        <v>908</v>
      </c>
      <c r="C62" s="12" t="s">
        <v>34</v>
      </c>
      <c r="D62" s="17" t="s">
        <v>892</v>
      </c>
      <c r="E62" s="14"/>
      <c r="F62" s="15">
        <v>11.97</v>
      </c>
      <c r="G62" s="16" t="s">
        <v>893</v>
      </c>
      <c r="H62" s="6" t="s">
        <v>894</v>
      </c>
    </row>
    <row r="63" spans="1:8" x14ac:dyDescent="0.2">
      <c r="A63" s="7">
        <v>44620</v>
      </c>
      <c r="B63" s="6" t="s">
        <v>908</v>
      </c>
      <c r="C63" s="17" t="s">
        <v>571</v>
      </c>
      <c r="D63" s="19" t="s">
        <v>896</v>
      </c>
      <c r="E63" s="9">
        <v>23.4</v>
      </c>
      <c r="F63" s="20"/>
      <c r="G63" s="16" t="s">
        <v>893</v>
      </c>
      <c r="H63" s="6" t="s">
        <v>894</v>
      </c>
    </row>
    <row r="64" spans="1:8" x14ac:dyDescent="0.2">
      <c r="A64" s="7">
        <v>44620</v>
      </c>
      <c r="B64" s="6" t="s">
        <v>908</v>
      </c>
      <c r="C64" s="17" t="s">
        <v>567</v>
      </c>
      <c r="D64" s="19" t="s">
        <v>896</v>
      </c>
      <c r="E64" s="9">
        <v>1.95</v>
      </c>
      <c r="F64" s="20"/>
      <c r="G64" s="16" t="s">
        <v>893</v>
      </c>
      <c r="H64" s="6" t="s">
        <v>894</v>
      </c>
    </row>
    <row r="65" spans="1:8" x14ac:dyDescent="0.2">
      <c r="A65" s="7">
        <v>44620</v>
      </c>
      <c r="B65" s="6" t="s">
        <v>908</v>
      </c>
      <c r="C65" s="17" t="s">
        <v>567</v>
      </c>
      <c r="D65" s="19" t="s">
        <v>896</v>
      </c>
      <c r="E65" s="9">
        <v>1.95</v>
      </c>
      <c r="F65" s="20"/>
      <c r="G65" s="16" t="s">
        <v>893</v>
      </c>
      <c r="H65" s="6" t="s">
        <v>894</v>
      </c>
    </row>
    <row r="66" spans="1:8" x14ac:dyDescent="0.25">
      <c r="A66" s="7">
        <v>44620</v>
      </c>
      <c r="B66" s="6" t="s">
        <v>908</v>
      </c>
      <c r="C66" s="6" t="s">
        <v>895</v>
      </c>
      <c r="D66" s="19" t="s">
        <v>896</v>
      </c>
      <c r="E66" s="9">
        <v>0.65</v>
      </c>
      <c r="F66" s="21"/>
      <c r="G66" s="16" t="s">
        <v>893</v>
      </c>
      <c r="H66" s="6" t="s">
        <v>894</v>
      </c>
    </row>
    <row r="67" spans="1:8" x14ac:dyDescent="0.25">
      <c r="A67" s="7">
        <v>44620</v>
      </c>
      <c r="B67" s="6" t="s">
        <v>908</v>
      </c>
      <c r="C67" s="6" t="s">
        <v>9</v>
      </c>
      <c r="D67" s="19" t="s">
        <v>896</v>
      </c>
      <c r="E67" s="9">
        <v>1.1499999999999999</v>
      </c>
      <c r="F67" s="21"/>
      <c r="G67" s="16" t="s">
        <v>893</v>
      </c>
      <c r="H67" s="6" t="s">
        <v>894</v>
      </c>
    </row>
    <row r="68" spans="1:8" x14ac:dyDescent="0.25">
      <c r="A68" s="7">
        <v>44620</v>
      </c>
      <c r="B68" s="6" t="s">
        <v>908</v>
      </c>
      <c r="C68" s="6" t="s">
        <v>15</v>
      </c>
      <c r="D68" s="19" t="s">
        <v>896</v>
      </c>
      <c r="E68" s="9">
        <v>0.92</v>
      </c>
      <c r="F68" s="21"/>
      <c r="G68" s="16" t="s">
        <v>893</v>
      </c>
      <c r="H68" s="6" t="s">
        <v>894</v>
      </c>
    </row>
    <row r="69" spans="1:8" x14ac:dyDescent="0.25">
      <c r="A69" s="7">
        <v>44620</v>
      </c>
      <c r="B69" s="6" t="s">
        <v>908</v>
      </c>
      <c r="C69" s="6" t="s">
        <v>17</v>
      </c>
      <c r="D69" s="19" t="s">
        <v>896</v>
      </c>
      <c r="E69" s="9">
        <v>0.7</v>
      </c>
      <c r="F69" s="21"/>
      <c r="G69" s="16" t="s">
        <v>893</v>
      </c>
      <c r="H69" s="6" t="s">
        <v>894</v>
      </c>
    </row>
    <row r="70" spans="1:8" x14ac:dyDescent="0.2">
      <c r="A70" s="7">
        <v>44620</v>
      </c>
      <c r="B70" s="6" t="s">
        <v>908</v>
      </c>
      <c r="C70" s="17" t="s">
        <v>28</v>
      </c>
      <c r="D70" s="19" t="s">
        <v>896</v>
      </c>
      <c r="E70" s="9">
        <v>0.9</v>
      </c>
      <c r="F70" s="21"/>
      <c r="G70" s="16" t="s">
        <v>893</v>
      </c>
      <c r="H70" s="6" t="s">
        <v>894</v>
      </c>
    </row>
    <row r="71" spans="1:8" x14ac:dyDescent="0.2">
      <c r="A71" s="7">
        <v>44620</v>
      </c>
      <c r="B71" s="6" t="s">
        <v>908</v>
      </c>
      <c r="C71" s="33" t="s">
        <v>900</v>
      </c>
      <c r="D71" s="19" t="s">
        <v>896</v>
      </c>
      <c r="E71" s="9">
        <v>3.03</v>
      </c>
      <c r="F71" s="21"/>
      <c r="G71" s="16" t="s">
        <v>893</v>
      </c>
      <c r="H71" s="6" t="s">
        <v>894</v>
      </c>
    </row>
    <row r="72" spans="1:8" x14ac:dyDescent="0.25">
      <c r="A72" s="7">
        <v>44620</v>
      </c>
      <c r="B72" s="6" t="s">
        <v>908</v>
      </c>
      <c r="C72" s="6" t="s">
        <v>34</v>
      </c>
      <c r="D72" s="19" t="s">
        <v>896</v>
      </c>
      <c r="F72" s="21">
        <v>34.65</v>
      </c>
      <c r="G72" s="16" t="s">
        <v>893</v>
      </c>
      <c r="H72" s="6" t="s">
        <v>894</v>
      </c>
    </row>
    <row r="73" spans="1:8" x14ac:dyDescent="0.25">
      <c r="A73" s="7">
        <v>44620</v>
      </c>
      <c r="B73" s="6" t="s">
        <v>908</v>
      </c>
      <c r="C73" s="6" t="s">
        <v>897</v>
      </c>
      <c r="D73" s="6" t="s">
        <v>901</v>
      </c>
      <c r="E73" s="9">
        <v>15.72</v>
      </c>
      <c r="F73" s="21"/>
      <c r="G73" s="16" t="s">
        <v>893</v>
      </c>
      <c r="H73" s="6" t="s">
        <v>894</v>
      </c>
    </row>
    <row r="74" spans="1:8" x14ac:dyDescent="0.25">
      <c r="A74" s="7">
        <v>44620</v>
      </c>
      <c r="B74" s="6" t="s">
        <v>908</v>
      </c>
      <c r="C74" s="6" t="s">
        <v>898</v>
      </c>
      <c r="D74" s="6" t="s">
        <v>901</v>
      </c>
      <c r="E74" s="9">
        <v>2.88</v>
      </c>
      <c r="F74" s="21"/>
      <c r="G74" s="16" t="s">
        <v>893</v>
      </c>
      <c r="H74" s="6" t="s">
        <v>894</v>
      </c>
    </row>
    <row r="75" spans="1:8" x14ac:dyDescent="0.25">
      <c r="A75" s="7">
        <v>44620</v>
      </c>
      <c r="B75" s="6" t="s">
        <v>908</v>
      </c>
      <c r="C75" s="6" t="s">
        <v>898</v>
      </c>
      <c r="D75" s="6" t="s">
        <v>901</v>
      </c>
      <c r="E75" s="9">
        <v>2.88</v>
      </c>
      <c r="F75" s="20"/>
      <c r="G75" s="16" t="s">
        <v>893</v>
      </c>
      <c r="H75" s="6" t="s">
        <v>894</v>
      </c>
    </row>
    <row r="76" spans="1:8" ht="15.75" customHeight="1" x14ac:dyDescent="0.25">
      <c r="A76" s="7">
        <v>44620</v>
      </c>
      <c r="B76" s="6" t="s">
        <v>908</v>
      </c>
      <c r="C76" s="6" t="s">
        <v>9</v>
      </c>
      <c r="D76" s="6" t="s">
        <v>901</v>
      </c>
      <c r="E76" s="9">
        <v>1.1499999999999999</v>
      </c>
      <c r="F76" s="21"/>
      <c r="G76" s="16" t="s">
        <v>893</v>
      </c>
      <c r="H76" s="6" t="s">
        <v>894</v>
      </c>
    </row>
    <row r="77" spans="1:8" x14ac:dyDescent="0.25">
      <c r="A77" s="7">
        <v>44620</v>
      </c>
      <c r="B77" s="6" t="s">
        <v>908</v>
      </c>
      <c r="C77" s="6" t="s">
        <v>15</v>
      </c>
      <c r="D77" s="6" t="s">
        <v>901</v>
      </c>
      <c r="E77" s="9">
        <v>0.69</v>
      </c>
      <c r="F77" s="21"/>
      <c r="G77" s="16" t="s">
        <v>893</v>
      </c>
      <c r="H77" s="6" t="s">
        <v>894</v>
      </c>
    </row>
    <row r="78" spans="1:8" x14ac:dyDescent="0.25">
      <c r="A78" s="7">
        <v>44620</v>
      </c>
      <c r="B78" s="6" t="s">
        <v>908</v>
      </c>
      <c r="C78" s="6" t="s">
        <v>17</v>
      </c>
      <c r="D78" s="6" t="s">
        <v>901</v>
      </c>
      <c r="E78" s="9">
        <v>0.35</v>
      </c>
      <c r="F78" s="21"/>
      <c r="G78" s="16" t="s">
        <v>893</v>
      </c>
      <c r="H78" s="6" t="s">
        <v>894</v>
      </c>
    </row>
    <row r="79" spans="1:8" x14ac:dyDescent="0.25">
      <c r="A79" s="7">
        <v>44620</v>
      </c>
      <c r="B79" s="6" t="s">
        <v>908</v>
      </c>
      <c r="C79" s="6" t="s">
        <v>899</v>
      </c>
      <c r="D79" s="6" t="s">
        <v>901</v>
      </c>
      <c r="E79" s="9">
        <v>0.8</v>
      </c>
      <c r="F79" s="21"/>
      <c r="G79" s="16" t="s">
        <v>893</v>
      </c>
      <c r="H79" s="6" t="s">
        <v>894</v>
      </c>
    </row>
    <row r="80" spans="1:8" x14ac:dyDescent="0.25">
      <c r="A80" s="7">
        <v>44620</v>
      </c>
      <c r="B80" s="6" t="s">
        <v>908</v>
      </c>
      <c r="C80" s="6" t="s">
        <v>900</v>
      </c>
      <c r="D80" s="6" t="s">
        <v>901</v>
      </c>
      <c r="E80" s="9">
        <v>2</v>
      </c>
      <c r="F80" s="21"/>
      <c r="G80" s="16" t="s">
        <v>893</v>
      </c>
      <c r="H80" s="6" t="s">
        <v>894</v>
      </c>
    </row>
    <row r="81" spans="1:8" x14ac:dyDescent="0.25">
      <c r="A81" s="7">
        <v>44620</v>
      </c>
      <c r="B81" s="6" t="s">
        <v>908</v>
      </c>
      <c r="C81" s="6" t="s">
        <v>34</v>
      </c>
      <c r="D81" s="6" t="s">
        <v>901</v>
      </c>
      <c r="F81" s="21">
        <v>26.47</v>
      </c>
      <c r="G81" s="16" t="s">
        <v>893</v>
      </c>
      <c r="H81" s="6" t="s">
        <v>894</v>
      </c>
    </row>
    <row r="82" spans="1:8" x14ac:dyDescent="0.25">
      <c r="D82" s="19"/>
      <c r="F82" s="22"/>
      <c r="G82" s="18"/>
    </row>
    <row r="83" spans="1:8" x14ac:dyDescent="0.25">
      <c r="D83" s="19"/>
      <c r="F83" s="22"/>
      <c r="G83" s="18"/>
    </row>
    <row r="84" spans="1:8" x14ac:dyDescent="0.25">
      <c r="D84" s="19"/>
      <c r="F84" s="22"/>
      <c r="G84" s="18"/>
    </row>
    <row r="85" spans="1:8" x14ac:dyDescent="0.25">
      <c r="D85" s="19"/>
      <c r="F85" s="22"/>
      <c r="G85" s="18"/>
    </row>
    <row r="86" spans="1:8" x14ac:dyDescent="0.25">
      <c r="D86" s="19"/>
      <c r="F86" s="22"/>
      <c r="G86" s="18"/>
    </row>
    <row r="87" spans="1:8" x14ac:dyDescent="0.25">
      <c r="D87" s="19"/>
      <c r="F87" s="22"/>
      <c r="G87" s="18"/>
    </row>
    <row r="88" spans="1:8" x14ac:dyDescent="0.25">
      <c r="D88" s="19"/>
      <c r="F88" s="22"/>
      <c r="G88" s="18"/>
    </row>
    <row r="89" spans="1:8" x14ac:dyDescent="0.25">
      <c r="D89" s="19"/>
      <c r="F89" s="22"/>
      <c r="G89" s="18"/>
    </row>
    <row r="90" spans="1:8" x14ac:dyDescent="0.25">
      <c r="D90" s="19"/>
      <c r="F90" s="20"/>
      <c r="G90" s="18"/>
    </row>
    <row r="91" spans="1:8" x14ac:dyDescent="0.25">
      <c r="D91" s="19"/>
      <c r="E91" s="20"/>
      <c r="G91" s="18"/>
    </row>
    <row r="92" spans="1:8" x14ac:dyDescent="0.2">
      <c r="A92" s="11"/>
      <c r="B92" s="12"/>
      <c r="C92" s="17"/>
      <c r="D92" s="17"/>
      <c r="F92" s="22"/>
      <c r="G92" s="18"/>
    </row>
    <row r="93" spans="1:8" x14ac:dyDescent="0.2">
      <c r="C93" s="17"/>
      <c r="D93" s="17"/>
      <c r="F93" s="22"/>
      <c r="G93" s="18"/>
    </row>
    <row r="94" spans="1:8" ht="15" customHeight="1" x14ac:dyDescent="0.25">
      <c r="D94" s="19"/>
      <c r="F94" s="22"/>
      <c r="G94" s="18"/>
    </row>
    <row r="95" spans="1:8" ht="15" customHeight="1" x14ac:dyDescent="0.2">
      <c r="D95" s="19"/>
      <c r="E95" s="24"/>
      <c r="F95" s="24"/>
      <c r="G95" s="13"/>
    </row>
    <row r="96" spans="1:8" ht="15" customHeight="1" x14ac:dyDescent="0.2">
      <c r="D96" s="19"/>
      <c r="E96" s="24"/>
      <c r="F96" s="24"/>
      <c r="G96" s="13"/>
    </row>
    <row r="97" spans="1:8" x14ac:dyDescent="0.2">
      <c r="A97" s="11"/>
      <c r="B97" s="12"/>
      <c r="C97" s="12"/>
      <c r="D97" s="23"/>
      <c r="E97" s="24"/>
      <c r="F97" s="24"/>
      <c r="G97" s="13"/>
      <c r="H97" s="13"/>
    </row>
    <row r="98" spans="1:8" x14ac:dyDescent="0.2">
      <c r="A98" s="11"/>
      <c r="B98" s="12"/>
      <c r="C98" s="12"/>
      <c r="D98" s="23"/>
      <c r="E98" s="24"/>
      <c r="F98" s="24"/>
      <c r="G98" s="13"/>
      <c r="H98" s="13"/>
    </row>
    <row r="99" spans="1:8" x14ac:dyDescent="0.2">
      <c r="A99" s="11"/>
      <c r="B99" s="12"/>
      <c r="C99" s="12"/>
      <c r="D99" s="23"/>
      <c r="E99" s="24"/>
      <c r="F99" s="24"/>
      <c r="G99" s="13"/>
      <c r="H99" s="13"/>
    </row>
    <row r="100" spans="1:8" x14ac:dyDescent="0.2">
      <c r="A100" s="11"/>
      <c r="B100" s="12"/>
      <c r="C100" s="12"/>
      <c r="D100" s="23"/>
      <c r="E100" s="24"/>
      <c r="F100" s="24"/>
      <c r="G100" s="13"/>
      <c r="H100" s="13"/>
    </row>
    <row r="101" spans="1:8" x14ac:dyDescent="0.2">
      <c r="A101" s="11"/>
      <c r="B101" s="12"/>
      <c r="C101" s="12"/>
      <c r="D101" s="23"/>
      <c r="E101" s="24"/>
      <c r="F101" s="24"/>
      <c r="G101" s="13"/>
      <c r="H101" s="13"/>
    </row>
    <row r="102" spans="1:8" x14ac:dyDescent="0.2">
      <c r="A102" s="11"/>
      <c r="B102" s="12"/>
      <c r="C102" s="12"/>
      <c r="D102" s="23"/>
      <c r="E102" s="24"/>
      <c r="F102" s="24"/>
      <c r="G102" s="13"/>
      <c r="H102" s="13"/>
    </row>
    <row r="103" spans="1:8" x14ac:dyDescent="0.2">
      <c r="A103" s="11"/>
      <c r="B103" s="12"/>
      <c r="C103" s="12"/>
      <c r="D103" s="23"/>
      <c r="E103" s="24"/>
      <c r="F103" s="24"/>
      <c r="G103" s="13"/>
      <c r="H103" s="13"/>
    </row>
    <row r="104" spans="1:8" x14ac:dyDescent="0.2">
      <c r="A104" s="11"/>
      <c r="B104" s="12"/>
      <c r="C104" s="12"/>
      <c r="D104" s="23"/>
      <c r="E104" s="25"/>
      <c r="F104" s="15"/>
      <c r="G104" s="16"/>
      <c r="H104" s="13"/>
    </row>
    <row r="105" spans="1:8" x14ac:dyDescent="0.2">
      <c r="A105" s="11"/>
      <c r="B105" s="12"/>
      <c r="C105" s="12"/>
      <c r="D105" s="23"/>
      <c r="E105" s="14"/>
      <c r="F105" s="14"/>
      <c r="G105" s="12"/>
      <c r="H105" s="13"/>
    </row>
    <row r="106" spans="1:8" x14ac:dyDescent="0.2">
      <c r="A106" s="11"/>
      <c r="B106" s="12"/>
      <c r="C106" s="12"/>
      <c r="D106" s="13"/>
      <c r="E106" s="14"/>
      <c r="F106" s="14"/>
      <c r="G106" s="12"/>
      <c r="H106" s="13"/>
    </row>
    <row r="107" spans="1:8" x14ac:dyDescent="0.2">
      <c r="A107" s="11"/>
      <c r="B107" s="12"/>
      <c r="C107" s="17"/>
      <c r="D107" s="17"/>
      <c r="E107" s="14"/>
      <c r="F107" s="14"/>
      <c r="G107" s="12"/>
      <c r="H107" s="12"/>
    </row>
    <row r="108" spans="1:8" x14ac:dyDescent="0.2">
      <c r="A108" s="11"/>
      <c r="B108" s="12"/>
      <c r="C108" s="13"/>
      <c r="D108" s="12"/>
      <c r="E108" s="14"/>
      <c r="F108" s="14"/>
      <c r="G108" s="12"/>
      <c r="H108" s="12"/>
    </row>
    <row r="109" spans="1:8" x14ac:dyDescent="0.2">
      <c r="A109" s="11"/>
      <c r="B109" s="12"/>
      <c r="C109" s="17"/>
      <c r="D109" s="17"/>
      <c r="E109" s="14"/>
      <c r="F109" s="14"/>
      <c r="G109" s="12"/>
      <c r="H109" s="12"/>
    </row>
    <row r="110" spans="1:8" ht="15.75" customHeight="1" x14ac:dyDescent="0.2">
      <c r="A110" s="11"/>
      <c r="B110" s="12"/>
      <c r="C110" s="12"/>
      <c r="D110" s="12"/>
      <c r="E110" s="14"/>
      <c r="F110" s="14"/>
      <c r="G110" s="12"/>
      <c r="H110" s="12"/>
    </row>
    <row r="111" spans="1:8" ht="15.75" customHeight="1" x14ac:dyDescent="0.2">
      <c r="A111" s="11"/>
      <c r="B111" s="12"/>
      <c r="C111" s="12"/>
      <c r="D111" s="12"/>
      <c r="E111" s="14"/>
      <c r="F111" s="14"/>
      <c r="G111" s="12"/>
      <c r="H111" s="12"/>
    </row>
    <row r="112" spans="1:8" ht="15.75" customHeight="1" x14ac:dyDescent="0.2">
      <c r="A112" s="11"/>
      <c r="B112" s="12"/>
      <c r="C112" s="12"/>
      <c r="D112" s="12"/>
      <c r="E112" s="14"/>
      <c r="F112" s="14"/>
      <c r="G112" s="12"/>
      <c r="H112" s="12"/>
    </row>
    <row r="113" spans="1:8" ht="15.75" customHeight="1" x14ac:dyDescent="0.2">
      <c r="A113" s="11"/>
      <c r="B113" s="12"/>
      <c r="C113" s="12"/>
      <c r="D113" s="12"/>
      <c r="E113" s="14"/>
      <c r="F113" s="14"/>
      <c r="G113" s="12"/>
      <c r="H113" s="12"/>
    </row>
    <row r="114" spans="1:8" ht="15.75" customHeight="1" x14ac:dyDescent="0.2">
      <c r="A114" s="11"/>
      <c r="B114" s="12"/>
      <c r="C114" s="12"/>
      <c r="D114" s="12"/>
      <c r="E114" s="25"/>
      <c r="F114" s="15"/>
      <c r="G114" s="12"/>
      <c r="H114" s="12"/>
    </row>
    <row r="115" spans="1:8" ht="15.75" customHeight="1" x14ac:dyDescent="0.2">
      <c r="A115" s="11"/>
      <c r="B115" s="12"/>
      <c r="C115" s="12"/>
      <c r="D115" s="12"/>
      <c r="E115" s="25"/>
      <c r="F115" s="15"/>
      <c r="G115" s="12"/>
      <c r="H115" s="12"/>
    </row>
    <row r="116" spans="1:8" ht="15.75" customHeight="1" x14ac:dyDescent="0.2">
      <c r="A116" s="11"/>
      <c r="B116" s="12"/>
      <c r="C116" s="17"/>
      <c r="D116" s="12"/>
      <c r="E116" s="25"/>
      <c r="F116" s="15"/>
      <c r="G116" s="16"/>
      <c r="H116" s="12"/>
    </row>
    <row r="117" spans="1:8" ht="15.75" customHeight="1" x14ac:dyDescent="0.2">
      <c r="A117" s="11"/>
      <c r="B117" s="12"/>
      <c r="C117" s="12"/>
      <c r="D117" s="12"/>
      <c r="E117" s="25"/>
      <c r="F117" s="15"/>
      <c r="G117" s="16"/>
      <c r="H117" s="12"/>
    </row>
    <row r="118" spans="1:8" ht="15.75" customHeight="1" x14ac:dyDescent="0.2">
      <c r="A118" s="11"/>
      <c r="B118" s="12"/>
      <c r="C118" s="12"/>
      <c r="D118" s="13"/>
      <c r="E118" s="25"/>
      <c r="F118" s="15"/>
      <c r="G118" s="16"/>
      <c r="H118" s="13"/>
    </row>
    <row r="119" spans="1:8" ht="15.75" customHeight="1" x14ac:dyDescent="0.2">
      <c r="A119" s="11"/>
      <c r="B119" s="12"/>
      <c r="C119" s="12"/>
      <c r="D119" s="13"/>
      <c r="E119" s="25"/>
      <c r="F119" s="15"/>
      <c r="G119" s="16"/>
      <c r="H119" s="13"/>
    </row>
    <row r="120" spans="1:8" ht="15.75" customHeight="1" x14ac:dyDescent="0.2">
      <c r="A120" s="11"/>
      <c r="B120" s="12"/>
      <c r="C120" s="12"/>
      <c r="D120" s="13"/>
      <c r="E120" s="25"/>
      <c r="F120" s="15"/>
      <c r="G120" s="16"/>
      <c r="H120" s="13"/>
    </row>
    <row r="121" spans="1:8" ht="15.75" customHeight="1" x14ac:dyDescent="0.2">
      <c r="A121" s="11"/>
      <c r="B121" s="12"/>
      <c r="C121" s="12"/>
      <c r="D121" s="13"/>
      <c r="E121" s="25"/>
      <c r="F121" s="15"/>
      <c r="G121" s="16"/>
      <c r="H121" s="13"/>
    </row>
    <row r="122" spans="1:8" x14ac:dyDescent="0.2">
      <c r="A122" s="11"/>
      <c r="B122" s="12"/>
      <c r="C122" s="12"/>
      <c r="D122" s="13"/>
      <c r="E122" s="25"/>
      <c r="F122" s="15"/>
      <c r="G122" s="16"/>
      <c r="H122" s="13"/>
    </row>
    <row r="123" spans="1:8" x14ac:dyDescent="0.2">
      <c r="A123" s="11"/>
      <c r="B123" s="12"/>
      <c r="C123" s="17"/>
      <c r="D123" s="13"/>
      <c r="E123" s="25"/>
      <c r="F123" s="15"/>
      <c r="G123" s="16"/>
      <c r="H123" s="13"/>
    </row>
    <row r="124" spans="1:8" x14ac:dyDescent="0.2">
      <c r="A124" s="11"/>
      <c r="B124" s="12"/>
      <c r="C124" s="12"/>
      <c r="D124" s="13"/>
      <c r="E124" s="25"/>
      <c r="F124" s="15"/>
      <c r="G124" s="16"/>
      <c r="H124" s="13"/>
    </row>
    <row r="125" spans="1:8" x14ac:dyDescent="0.2">
      <c r="A125" s="11"/>
      <c r="B125" s="12"/>
      <c r="C125" s="12"/>
      <c r="D125" s="13"/>
      <c r="E125" s="25"/>
      <c r="F125" s="15"/>
      <c r="G125" s="16"/>
      <c r="H125" s="13"/>
    </row>
    <row r="126" spans="1:8" x14ac:dyDescent="0.2">
      <c r="A126" s="11"/>
      <c r="B126" s="12"/>
      <c r="C126" s="12"/>
      <c r="D126" s="13"/>
      <c r="E126" s="25"/>
      <c r="F126" s="15"/>
      <c r="G126" s="16"/>
      <c r="H126" s="13"/>
    </row>
    <row r="127" spans="1:8" x14ac:dyDescent="0.2">
      <c r="A127" s="11"/>
      <c r="B127" s="12"/>
      <c r="C127" s="12"/>
      <c r="D127" s="13"/>
      <c r="E127" s="25"/>
      <c r="F127" s="15"/>
      <c r="G127" s="16"/>
      <c r="H127" s="13"/>
    </row>
    <row r="128" spans="1:8" x14ac:dyDescent="0.2">
      <c r="A128" s="11"/>
      <c r="B128" s="12"/>
      <c r="C128" s="12"/>
      <c r="D128" s="13"/>
      <c r="E128" s="25"/>
      <c r="F128" s="15"/>
      <c r="G128" s="16"/>
      <c r="H128" s="13"/>
    </row>
    <row r="129" spans="1:8" x14ac:dyDescent="0.2">
      <c r="A129" s="11"/>
      <c r="B129" s="12"/>
      <c r="C129" s="12"/>
      <c r="D129" s="13"/>
      <c r="E129" s="25"/>
      <c r="F129" s="15"/>
      <c r="G129" s="16"/>
      <c r="H129" s="13"/>
    </row>
    <row r="130" spans="1:8" x14ac:dyDescent="0.2">
      <c r="A130" s="11"/>
      <c r="B130" s="12"/>
      <c r="C130" s="12"/>
      <c r="D130" s="13"/>
      <c r="E130" s="25"/>
      <c r="F130" s="15"/>
      <c r="G130" s="16"/>
      <c r="H130" s="13"/>
    </row>
    <row r="131" spans="1:8" x14ac:dyDescent="0.2">
      <c r="A131" s="11"/>
      <c r="B131" s="12"/>
      <c r="C131" s="12"/>
      <c r="D131" s="13"/>
      <c r="E131" s="25"/>
      <c r="F131" s="15"/>
      <c r="G131" s="16"/>
      <c r="H131" s="13"/>
    </row>
    <row r="132" spans="1:8" x14ac:dyDescent="0.2">
      <c r="A132" s="11"/>
      <c r="B132" s="12"/>
      <c r="C132" s="17"/>
      <c r="D132" s="13"/>
      <c r="E132" s="25"/>
      <c r="F132" s="15"/>
      <c r="G132" s="16"/>
      <c r="H132" s="13"/>
    </row>
    <row r="133" spans="1:8" x14ac:dyDescent="0.2">
      <c r="A133" s="11"/>
      <c r="B133" s="12"/>
      <c r="C133" s="12"/>
      <c r="D133" s="13"/>
      <c r="E133" s="25"/>
      <c r="F133" s="15"/>
      <c r="G133" s="16"/>
      <c r="H133" s="13"/>
    </row>
    <row r="134" spans="1:8" x14ac:dyDescent="0.2">
      <c r="A134" s="11"/>
      <c r="B134" s="12"/>
      <c r="C134" s="12"/>
      <c r="D134" s="13"/>
      <c r="E134" s="25"/>
      <c r="F134" s="15"/>
      <c r="G134" s="16"/>
      <c r="H134" s="13"/>
    </row>
    <row r="135" spans="1:8" x14ac:dyDescent="0.2">
      <c r="A135" s="11"/>
      <c r="B135" s="12"/>
      <c r="C135" s="12"/>
      <c r="D135" s="13"/>
      <c r="E135" s="25"/>
      <c r="F135" s="15"/>
      <c r="G135" s="12"/>
      <c r="H135" s="13"/>
    </row>
    <row r="136" spans="1:8" x14ac:dyDescent="0.2">
      <c r="A136" s="11"/>
      <c r="B136" s="12"/>
      <c r="C136" s="12"/>
      <c r="D136" s="13"/>
      <c r="E136" s="25"/>
      <c r="F136" s="15"/>
      <c r="G136" s="12"/>
      <c r="H136" s="13"/>
    </row>
    <row r="137" spans="1:8" x14ac:dyDescent="0.2">
      <c r="A137" s="11"/>
      <c r="B137" s="12"/>
      <c r="C137" s="17"/>
      <c r="D137" s="13"/>
      <c r="E137" s="25"/>
      <c r="F137" s="25"/>
      <c r="G137" s="12"/>
      <c r="H137" s="13"/>
    </row>
    <row r="138" spans="1:8" x14ac:dyDescent="0.2">
      <c r="A138" s="11"/>
      <c r="B138" s="12"/>
      <c r="C138" s="12"/>
      <c r="D138" s="13"/>
      <c r="E138" s="25"/>
      <c r="F138" s="15"/>
      <c r="G138" s="12"/>
      <c r="H138" s="13"/>
    </row>
    <row r="139" spans="1:8" x14ac:dyDescent="0.2">
      <c r="A139" s="11"/>
      <c r="B139" s="12"/>
      <c r="C139" s="12"/>
      <c r="D139" s="13"/>
      <c r="E139" s="25"/>
      <c r="F139" s="15"/>
      <c r="G139" s="12"/>
      <c r="H139" s="13"/>
    </row>
    <row r="140" spans="1:8" x14ac:dyDescent="0.2">
      <c r="A140" s="11"/>
      <c r="B140" s="12"/>
      <c r="C140" s="12"/>
      <c r="D140" s="13"/>
      <c r="E140" s="26"/>
      <c r="F140" s="25"/>
      <c r="G140" s="16"/>
      <c r="H140" s="13"/>
    </row>
    <row r="141" spans="1:8" x14ac:dyDescent="0.2">
      <c r="A141" s="11"/>
      <c r="B141" s="12"/>
      <c r="C141" s="12"/>
      <c r="D141" s="13"/>
      <c r="E141" s="27"/>
      <c r="F141" s="26"/>
      <c r="G141" s="16"/>
      <c r="H141" s="13"/>
    </row>
    <row r="142" spans="1:8" x14ac:dyDescent="0.2">
      <c r="A142" s="11"/>
      <c r="B142" s="12"/>
      <c r="C142" s="13"/>
      <c r="D142" s="13"/>
      <c r="E142" s="25"/>
      <c r="F142" s="15"/>
      <c r="G142" s="16"/>
      <c r="H142" s="13"/>
    </row>
    <row r="143" spans="1:8" x14ac:dyDescent="0.2">
      <c r="A143" s="11"/>
      <c r="B143" s="12"/>
      <c r="C143" s="13"/>
      <c r="D143" s="13"/>
      <c r="E143" s="25"/>
      <c r="F143" s="15"/>
      <c r="G143" s="16"/>
      <c r="H143" s="13"/>
    </row>
    <row r="144" spans="1:8" x14ac:dyDescent="0.2">
      <c r="A144" s="11"/>
      <c r="B144" s="12"/>
      <c r="C144" s="13"/>
      <c r="D144" s="13"/>
      <c r="E144" s="25"/>
      <c r="F144" s="15"/>
      <c r="G144" s="16"/>
      <c r="H144" s="13"/>
    </row>
    <row r="145" spans="1:8" x14ac:dyDescent="0.2">
      <c r="A145" s="11"/>
      <c r="B145" s="12"/>
      <c r="C145" s="13"/>
      <c r="D145" s="13"/>
      <c r="E145" s="25"/>
      <c r="F145" s="15"/>
      <c r="G145" s="16"/>
      <c r="H145" s="13"/>
    </row>
    <row r="146" spans="1:8" x14ac:dyDescent="0.2">
      <c r="A146" s="11"/>
      <c r="B146" s="12"/>
      <c r="C146" s="13"/>
      <c r="D146" s="13"/>
      <c r="F146" s="22"/>
      <c r="G146" s="18"/>
      <c r="H146" s="13"/>
    </row>
    <row r="147" spans="1:8" x14ac:dyDescent="0.2">
      <c r="A147" s="11"/>
      <c r="B147" s="12"/>
      <c r="C147" s="17"/>
      <c r="D147" s="17"/>
      <c r="F147" s="22"/>
      <c r="G147" s="18"/>
      <c r="H147" s="13"/>
    </row>
    <row r="148" spans="1:8" ht="15" customHeight="1" x14ac:dyDescent="0.25">
      <c r="D148" s="19"/>
      <c r="F148" s="22"/>
      <c r="G148" s="18"/>
    </row>
    <row r="149" spans="1:8" ht="15" customHeight="1" x14ac:dyDescent="0.25">
      <c r="D149" s="19"/>
      <c r="F149" s="22"/>
      <c r="G149" s="18"/>
    </row>
    <row r="150" spans="1:8" ht="15" customHeight="1" x14ac:dyDescent="0.25">
      <c r="D150" s="19"/>
      <c r="F150" s="22"/>
      <c r="G150" s="18"/>
    </row>
    <row r="151" spans="1:8" ht="15" customHeight="1" x14ac:dyDescent="0.25">
      <c r="D151" s="19"/>
      <c r="F151" s="22"/>
      <c r="G151" s="18"/>
    </row>
    <row r="152" spans="1:8" ht="15" customHeight="1" x14ac:dyDescent="0.25">
      <c r="D152" s="19"/>
      <c r="F152" s="22"/>
      <c r="G152" s="18"/>
    </row>
    <row r="153" spans="1:8" ht="15" customHeight="1" x14ac:dyDescent="0.25">
      <c r="D153" s="19"/>
      <c r="F153" s="22"/>
      <c r="G153" s="18"/>
    </row>
    <row r="154" spans="1:8" ht="15" customHeight="1" x14ac:dyDescent="0.25">
      <c r="D154" s="19"/>
      <c r="F154" s="22"/>
      <c r="G154" s="18"/>
    </row>
    <row r="155" spans="1:8" ht="15" customHeight="1" x14ac:dyDescent="0.25">
      <c r="D155" s="19"/>
      <c r="F155" s="22"/>
      <c r="G155" s="18"/>
    </row>
    <row r="156" spans="1:8" ht="15" customHeight="1" x14ac:dyDescent="0.25">
      <c r="D156" s="19"/>
      <c r="F156" s="22"/>
      <c r="G156" s="18"/>
    </row>
    <row r="157" spans="1:8" ht="15" customHeight="1" x14ac:dyDescent="0.25">
      <c r="D157" s="19"/>
      <c r="F157" s="22"/>
      <c r="G157" s="18"/>
    </row>
    <row r="158" spans="1:8" ht="15" customHeight="1" x14ac:dyDescent="0.25">
      <c r="D158" s="19"/>
      <c r="E158" s="28"/>
      <c r="F158" s="20"/>
      <c r="G158" s="18"/>
    </row>
    <row r="159" spans="1:8" ht="15" customHeight="1" x14ac:dyDescent="0.25">
      <c r="D159" s="19"/>
      <c r="F159" s="20"/>
      <c r="G159" s="18"/>
    </row>
    <row r="160" spans="1:8" x14ac:dyDescent="0.25">
      <c r="C160" s="13"/>
      <c r="D160" s="13"/>
      <c r="F160" s="20"/>
      <c r="G160" s="18"/>
    </row>
    <row r="161" spans="3:7" x14ac:dyDescent="0.25">
      <c r="C161" s="13"/>
      <c r="D161" s="13"/>
      <c r="F161" s="20"/>
      <c r="G161" s="18"/>
    </row>
    <row r="162" spans="3:7" x14ac:dyDescent="0.25">
      <c r="C162" s="13"/>
      <c r="D162" s="13"/>
      <c r="F162" s="20"/>
      <c r="G162" s="18"/>
    </row>
    <row r="163" spans="3:7" x14ac:dyDescent="0.25">
      <c r="C163" s="13"/>
      <c r="D163" s="13"/>
      <c r="F163" s="20"/>
      <c r="G163" s="18"/>
    </row>
    <row r="164" spans="3:7" x14ac:dyDescent="0.25">
      <c r="C164" s="13"/>
      <c r="D164" s="13"/>
      <c r="F164" s="30"/>
      <c r="G164" s="31"/>
    </row>
    <row r="165" spans="3:7" ht="14.25" customHeight="1" x14ac:dyDescent="0.2">
      <c r="C165" s="17"/>
      <c r="D165" s="17"/>
      <c r="F165" s="30"/>
      <c r="G165" s="31"/>
    </row>
    <row r="166" spans="3:7" ht="14.25" customHeight="1" x14ac:dyDescent="0.2">
      <c r="C166" s="17"/>
      <c r="D166" s="29"/>
      <c r="F166" s="30"/>
      <c r="G166" s="31"/>
    </row>
    <row r="167" spans="3:7" ht="14.25" customHeight="1" x14ac:dyDescent="0.2">
      <c r="C167" s="17"/>
      <c r="D167" s="29"/>
      <c r="F167" s="30"/>
      <c r="G167" s="31"/>
    </row>
    <row r="168" spans="3:7" ht="14.25" customHeight="1" x14ac:dyDescent="0.2">
      <c r="C168" s="17"/>
      <c r="D168" s="29"/>
      <c r="F168" s="30"/>
      <c r="G168" s="31"/>
    </row>
    <row r="169" spans="3:7" ht="14.25" customHeight="1" x14ac:dyDescent="0.2">
      <c r="C169" s="17"/>
      <c r="D169" s="29"/>
      <c r="F169" s="30"/>
      <c r="G169" s="31"/>
    </row>
    <row r="170" spans="3:7" ht="14.25" customHeight="1" x14ac:dyDescent="0.2">
      <c r="C170" s="17"/>
      <c r="D170" s="29"/>
      <c r="F170" s="30"/>
      <c r="G170" s="31"/>
    </row>
    <row r="171" spans="3:7" ht="14.25" customHeight="1" x14ac:dyDescent="0.2">
      <c r="C171" s="17"/>
      <c r="D171" s="29"/>
      <c r="F171" s="30"/>
      <c r="G171" s="31"/>
    </row>
    <row r="172" spans="3:7" ht="14.25" customHeight="1" x14ac:dyDescent="0.2">
      <c r="C172" s="17"/>
      <c r="D172" s="29"/>
      <c r="F172" s="30"/>
      <c r="G172" s="31"/>
    </row>
    <row r="173" spans="3:7" ht="14.25" customHeight="1" x14ac:dyDescent="0.2">
      <c r="C173" s="17"/>
      <c r="D173" s="29"/>
      <c r="F173" s="30"/>
      <c r="G173" s="31"/>
    </row>
    <row r="174" spans="3:7" x14ac:dyDescent="0.2">
      <c r="C174" s="17"/>
      <c r="D174" s="29"/>
      <c r="F174" s="30"/>
      <c r="G174" s="31"/>
    </row>
    <row r="175" spans="3:7" x14ac:dyDescent="0.25">
      <c r="D175" s="29"/>
      <c r="F175" s="30"/>
      <c r="G175" s="31"/>
    </row>
    <row r="176" spans="3:7" x14ac:dyDescent="0.25">
      <c r="D176" s="29"/>
      <c r="F176" s="30"/>
      <c r="G176" s="31"/>
    </row>
    <row r="177" spans="3:7" x14ac:dyDescent="0.25">
      <c r="D177" s="29"/>
      <c r="F177" s="30"/>
      <c r="G177" s="31"/>
    </row>
    <row r="178" spans="3:7" x14ac:dyDescent="0.25">
      <c r="D178" s="29"/>
      <c r="F178" s="30"/>
      <c r="G178" s="31"/>
    </row>
    <row r="179" spans="3:7" x14ac:dyDescent="0.25">
      <c r="D179" s="29"/>
    </row>
    <row r="180" spans="3:7" x14ac:dyDescent="0.25">
      <c r="D180" s="29"/>
    </row>
    <row r="181" spans="3:7" x14ac:dyDescent="0.2">
      <c r="C181" s="17"/>
      <c r="D181" s="13"/>
    </row>
    <row r="182" spans="3:7" x14ac:dyDescent="0.25">
      <c r="C182" s="13"/>
      <c r="D182" s="13"/>
    </row>
    <row r="183" spans="3:7" x14ac:dyDescent="0.25">
      <c r="C183" s="13"/>
      <c r="D183" s="13"/>
    </row>
    <row r="184" spans="3:7" x14ac:dyDescent="0.25">
      <c r="C184" s="13"/>
      <c r="D184" s="13"/>
    </row>
    <row r="185" spans="3:7" x14ac:dyDescent="0.25">
      <c r="C185" s="13"/>
      <c r="D185" s="13"/>
    </row>
    <row r="186" spans="3:7" x14ac:dyDescent="0.25">
      <c r="C186" s="13"/>
      <c r="D186" s="13"/>
    </row>
    <row r="187" spans="3:7" x14ac:dyDescent="0.2">
      <c r="C187" s="17"/>
      <c r="D187" s="17"/>
    </row>
    <row r="188" spans="3:7" x14ac:dyDescent="0.2">
      <c r="C188" s="17"/>
      <c r="D188" s="13"/>
    </row>
    <row r="189" spans="3:7" x14ac:dyDescent="0.25">
      <c r="C189" s="13"/>
      <c r="D189" s="13"/>
    </row>
    <row r="190" spans="3:7" x14ac:dyDescent="0.25">
      <c r="C190" s="13"/>
      <c r="D190" s="13"/>
    </row>
    <row r="191" spans="3:7" x14ac:dyDescent="0.25">
      <c r="C191" s="13"/>
      <c r="D191" s="13"/>
    </row>
    <row r="192" spans="3:7" x14ac:dyDescent="0.25">
      <c r="C192" s="13"/>
      <c r="D192" s="13"/>
    </row>
    <row r="193" spans="3:6" x14ac:dyDescent="0.25">
      <c r="C193" s="13"/>
      <c r="D193" s="13"/>
    </row>
    <row r="194" spans="3:6" x14ac:dyDescent="0.2">
      <c r="C194" s="17"/>
      <c r="D194" s="17"/>
    </row>
    <row r="195" spans="3:6" x14ac:dyDescent="0.2">
      <c r="C195" s="17"/>
      <c r="D195" s="13"/>
    </row>
    <row r="196" spans="3:6" x14ac:dyDescent="0.2">
      <c r="C196" s="17"/>
      <c r="D196" s="13"/>
      <c r="E196" s="9">
        <f>SUBTOTAL(9,E2:E83)</f>
        <v>5697.9899999999971</v>
      </c>
      <c r="F196" s="9">
        <f>SUBTOTAL(9,F2:F83)</f>
        <v>5697.9900000000016</v>
      </c>
    </row>
    <row r="197" spans="3:6" x14ac:dyDescent="0.2">
      <c r="C197" s="17"/>
      <c r="D197" s="13"/>
      <c r="F197" s="9">
        <f>+E196-F196</f>
        <v>0</v>
      </c>
    </row>
    <row r="198" spans="3:6" x14ac:dyDescent="0.2">
      <c r="C198" s="17"/>
      <c r="D198" s="13"/>
    </row>
    <row r="199" spans="3:6" x14ac:dyDescent="0.2">
      <c r="C199" s="17"/>
      <c r="D199" s="13"/>
    </row>
    <row r="200" spans="3:6" x14ac:dyDescent="0.2">
      <c r="C200" s="17"/>
      <c r="D200" s="13"/>
    </row>
    <row r="201" spans="3:6" x14ac:dyDescent="0.2">
      <c r="C201" s="17"/>
      <c r="D201" s="13"/>
    </row>
    <row r="202" spans="3:6" x14ac:dyDescent="0.2">
      <c r="C202" s="17"/>
      <c r="D202" s="13"/>
    </row>
    <row r="203" spans="3:6" x14ac:dyDescent="0.2">
      <c r="C203" s="17"/>
      <c r="D203" s="13"/>
    </row>
    <row r="204" spans="3:6" x14ac:dyDescent="0.2">
      <c r="C204" s="17"/>
      <c r="D204" s="13"/>
    </row>
    <row r="205" spans="3:6" x14ac:dyDescent="0.2">
      <c r="C205" s="17"/>
      <c r="D205" s="13"/>
    </row>
    <row r="206" spans="3:6" x14ac:dyDescent="0.2">
      <c r="C206" s="17"/>
      <c r="D206" s="13"/>
    </row>
    <row r="207" spans="3:6" x14ac:dyDescent="0.2">
      <c r="C207" s="17"/>
      <c r="D207" s="13"/>
    </row>
  </sheetData>
  <autoFilter ref="A1:I195" xr:uid="{758E3CDC-EF79-418C-B184-29D16C183DD3}">
    <sortState ref="A20:I157">
      <sortCondition ref="F1:F193"/>
    </sortState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 DE CUENTA</vt:lpstr>
      <vt:lpstr>NOMINA DE PANADERO</vt:lpstr>
      <vt:lpstr>ASIENTO</vt:lpstr>
      <vt:lpstr>1Q</vt:lpstr>
      <vt:lpstr>2Q</vt:lpstr>
      <vt:lpstr>01-07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2022-05-05T20:25:01Z</dcterms:created>
  <dcterms:modified xsi:type="dcterms:W3CDTF">2022-05-30T15:52:07Z</dcterms:modified>
</cp:coreProperties>
</file>