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/>
  </bookViews>
  <sheets>
    <sheet name="GASTOS" sheetId="3" r:id="rId1"/>
    <sheet name="NOVIEMBRE" sheetId="2" r:id="rId2"/>
    <sheet name="CONTROL" sheetId="4" r:id="rId3"/>
    <sheet name="CXP DICIEMBRE" sheetId="5" r:id="rId4"/>
  </sheets>
  <definedNames>
    <definedName name="_xlnm._FilterDatabase" localSheetId="2" hidden="1">CONTROL!$A$8:$R$542</definedName>
    <definedName name="_xlnm._FilterDatabase" localSheetId="0" hidden="1">GASTOS!$A$8:$R$542</definedName>
    <definedName name="_xlnm._FilterDatabase" localSheetId="1" hidden="1">NOVIEMBRE!$A$8:$Q$542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5" l="1"/>
  <c r="I1070" i="4" l="1"/>
  <c r="I1071" i="4"/>
  <c r="I1072" i="4"/>
  <c r="I1073" i="4"/>
  <c r="I1074" i="4"/>
  <c r="I1075" i="4"/>
  <c r="I1076" i="4"/>
  <c r="I1077" i="4"/>
  <c r="I1078" i="4"/>
  <c r="I1079" i="4"/>
  <c r="I1080" i="4"/>
  <c r="I1081" i="4"/>
  <c r="I1082" i="4"/>
  <c r="I1005" i="4"/>
  <c r="I1006" i="4"/>
  <c r="I1007" i="4"/>
  <c r="I1008" i="4"/>
  <c r="I1009" i="4"/>
  <c r="I1010" i="4"/>
  <c r="I1011" i="4"/>
  <c r="I1012" i="4"/>
  <c r="I1013" i="4"/>
  <c r="I1014" i="4"/>
  <c r="I1015" i="4"/>
  <c r="I1016" i="4"/>
  <c r="I1017" i="4"/>
  <c r="I1018" i="4"/>
  <c r="I1019" i="4"/>
  <c r="I1020" i="4"/>
  <c r="I1021" i="4"/>
  <c r="I1022" i="4"/>
  <c r="I1023" i="4"/>
  <c r="I1024" i="4"/>
  <c r="I1025" i="4"/>
  <c r="I1026" i="4"/>
  <c r="I1027" i="4"/>
  <c r="I1028" i="4"/>
  <c r="I1029" i="4"/>
  <c r="I1030" i="4"/>
  <c r="I1031" i="4"/>
  <c r="I1032" i="4"/>
  <c r="I1033" i="4"/>
  <c r="I1034" i="4"/>
  <c r="I1035" i="4"/>
  <c r="I1036" i="4"/>
  <c r="I1037" i="4"/>
  <c r="I1038" i="4"/>
  <c r="I1039" i="4"/>
  <c r="I1040" i="4"/>
  <c r="I1041" i="4"/>
  <c r="I1042" i="4"/>
  <c r="I1043" i="4"/>
  <c r="I1044" i="4"/>
  <c r="I1045" i="4"/>
  <c r="I1046" i="4"/>
  <c r="I1047" i="4"/>
  <c r="I1048" i="4"/>
  <c r="I1049" i="4"/>
  <c r="I1050" i="4"/>
  <c r="I1051" i="4"/>
  <c r="I1052" i="4"/>
  <c r="I1053" i="4"/>
  <c r="I1054" i="4"/>
  <c r="I1055" i="4"/>
  <c r="I1056" i="4"/>
  <c r="I1057" i="4"/>
  <c r="I1058" i="4"/>
  <c r="I1059" i="4"/>
  <c r="I1060" i="4"/>
  <c r="I1061" i="4"/>
  <c r="I1062" i="4"/>
  <c r="I1063" i="4"/>
  <c r="I1064" i="4"/>
  <c r="I1065" i="4"/>
  <c r="I1066" i="4"/>
  <c r="I1067" i="4"/>
  <c r="I1068" i="4"/>
  <c r="I106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864" i="4"/>
  <c r="I865" i="4"/>
  <c r="I866" i="4"/>
  <c r="I867" i="4"/>
  <c r="I868" i="4"/>
  <c r="I869" i="4"/>
  <c r="I870" i="4"/>
  <c r="I871" i="4"/>
  <c r="I872" i="4"/>
  <c r="I873" i="4"/>
  <c r="I874" i="4"/>
  <c r="I875" i="4"/>
  <c r="I876" i="4"/>
  <c r="I877" i="4"/>
  <c r="I878" i="4"/>
  <c r="I879" i="4"/>
  <c r="I880" i="4"/>
  <c r="I881" i="4"/>
  <c r="I882" i="4"/>
  <c r="I883" i="4"/>
  <c r="I884" i="4"/>
  <c r="I885" i="4"/>
  <c r="I886" i="4"/>
  <c r="I887" i="4"/>
  <c r="I888" i="4"/>
  <c r="I889" i="4"/>
  <c r="I890" i="4"/>
  <c r="I891" i="4"/>
  <c r="I892" i="4"/>
  <c r="I893" i="4"/>
  <c r="I894" i="4"/>
  <c r="I895" i="4"/>
  <c r="I896" i="4"/>
  <c r="I897" i="4"/>
  <c r="I898" i="4"/>
  <c r="I899" i="4"/>
  <c r="I900" i="4"/>
  <c r="I901" i="4"/>
  <c r="I902" i="4"/>
  <c r="I903" i="4"/>
  <c r="I904" i="4"/>
  <c r="I905" i="4"/>
  <c r="I906" i="4"/>
  <c r="I907" i="4"/>
  <c r="I908" i="4"/>
  <c r="I909" i="4"/>
  <c r="I910" i="4"/>
  <c r="I911" i="4"/>
  <c r="I912" i="4"/>
  <c r="I913" i="4"/>
  <c r="I914" i="4"/>
  <c r="I915" i="4"/>
  <c r="I916" i="4"/>
  <c r="I917" i="4"/>
  <c r="I918" i="4"/>
  <c r="I919" i="4"/>
  <c r="I920" i="4"/>
  <c r="I921" i="4"/>
  <c r="I922" i="4"/>
  <c r="I923" i="4"/>
  <c r="I924" i="4"/>
  <c r="I925" i="4"/>
  <c r="I926" i="4"/>
  <c r="I927" i="4"/>
  <c r="I928" i="4"/>
  <c r="I929" i="4"/>
  <c r="I930" i="4"/>
  <c r="I931" i="4"/>
  <c r="I932" i="4"/>
  <c r="I933" i="4"/>
  <c r="I934" i="4"/>
  <c r="I935" i="4"/>
  <c r="I936" i="4"/>
  <c r="I937" i="4"/>
  <c r="I938" i="4"/>
  <c r="I939" i="4"/>
  <c r="I940" i="4"/>
  <c r="I941" i="4"/>
  <c r="I942" i="4"/>
  <c r="I943" i="4"/>
  <c r="I944" i="4"/>
  <c r="I945" i="4"/>
  <c r="I946" i="4"/>
  <c r="I947" i="4"/>
  <c r="I948" i="4"/>
  <c r="I949" i="4"/>
  <c r="I950" i="4"/>
  <c r="I951" i="4"/>
  <c r="I952" i="4"/>
  <c r="I953" i="4"/>
  <c r="I954" i="4"/>
  <c r="I955" i="4"/>
  <c r="I956" i="4"/>
  <c r="I957" i="4"/>
  <c r="I958" i="4"/>
  <c r="I959" i="4"/>
  <c r="I960" i="4"/>
  <c r="I961" i="4"/>
  <c r="I962" i="4"/>
  <c r="I963" i="4"/>
  <c r="I964" i="4"/>
  <c r="I965" i="4"/>
  <c r="I966" i="4"/>
  <c r="I967" i="4"/>
  <c r="I968" i="4"/>
  <c r="I969" i="4"/>
  <c r="I970" i="4"/>
  <c r="I971" i="4"/>
  <c r="I972" i="4"/>
  <c r="I973" i="4"/>
  <c r="I974" i="4"/>
  <c r="I975" i="4"/>
  <c r="I976" i="4"/>
  <c r="I977" i="4"/>
  <c r="I978" i="4"/>
  <c r="I979" i="4"/>
  <c r="I980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I1001" i="4"/>
  <c r="I1002" i="4"/>
  <c r="I1003" i="4"/>
  <c r="I1004" i="4"/>
  <c r="I549" i="4"/>
  <c r="P544" i="4"/>
  <c r="N544" i="4"/>
  <c r="L544" i="4"/>
  <c r="K544" i="4"/>
  <c r="M542" i="4"/>
  <c r="J542" i="4"/>
  <c r="M541" i="4"/>
  <c r="J541" i="4" s="1"/>
  <c r="M540" i="4"/>
  <c r="J540" i="4" s="1"/>
  <c r="J539" i="4"/>
  <c r="M538" i="4"/>
  <c r="J538" i="4" s="1"/>
  <c r="M537" i="4"/>
  <c r="J537" i="4" s="1"/>
  <c r="M536" i="4"/>
  <c r="J536" i="4" s="1"/>
  <c r="M535" i="4"/>
  <c r="J535" i="4" s="1"/>
  <c r="M534" i="4"/>
  <c r="J534" i="4" s="1"/>
  <c r="M533" i="4"/>
  <c r="J533" i="4" s="1"/>
  <c r="M532" i="4"/>
  <c r="J532" i="4" s="1"/>
  <c r="M531" i="4"/>
  <c r="J531" i="4" s="1"/>
  <c r="M530" i="4"/>
  <c r="J530" i="4" s="1"/>
  <c r="M529" i="4"/>
  <c r="J529" i="4" s="1"/>
  <c r="M528" i="4"/>
  <c r="J528" i="4" s="1"/>
  <c r="M527" i="4"/>
  <c r="J527" i="4" s="1"/>
  <c r="M526" i="4"/>
  <c r="J526" i="4" s="1"/>
  <c r="M525" i="4"/>
  <c r="J525" i="4" s="1"/>
  <c r="M524" i="4"/>
  <c r="J524" i="4" s="1"/>
  <c r="M523" i="4"/>
  <c r="J523" i="4" s="1"/>
  <c r="M522" i="4"/>
  <c r="J522" i="4" s="1"/>
  <c r="M521" i="4"/>
  <c r="J521" i="4" s="1"/>
  <c r="M520" i="4"/>
  <c r="J520" i="4" s="1"/>
  <c r="M519" i="4"/>
  <c r="J519" i="4" s="1"/>
  <c r="M518" i="4"/>
  <c r="J518" i="4" s="1"/>
  <c r="J517" i="4"/>
  <c r="M516" i="4"/>
  <c r="J516" i="4" s="1"/>
  <c r="M515" i="4"/>
  <c r="J515" i="4" s="1"/>
  <c r="M514" i="4"/>
  <c r="J514" i="4" s="1"/>
  <c r="M513" i="4"/>
  <c r="J513" i="4" s="1"/>
  <c r="M512" i="4"/>
  <c r="J512" i="4" s="1"/>
  <c r="M511" i="4"/>
  <c r="J511" i="4" s="1"/>
  <c r="M510" i="4"/>
  <c r="J510" i="4" s="1"/>
  <c r="M509" i="4"/>
  <c r="J509" i="4" s="1"/>
  <c r="M508" i="4"/>
  <c r="J508" i="4" s="1"/>
  <c r="M507" i="4"/>
  <c r="J507" i="4" s="1"/>
  <c r="M506" i="4"/>
  <c r="J506" i="4" s="1"/>
  <c r="M505" i="4"/>
  <c r="J505" i="4" s="1"/>
  <c r="M504" i="4"/>
  <c r="J504" i="4" s="1"/>
  <c r="M503" i="4"/>
  <c r="J503" i="4" s="1"/>
  <c r="J502" i="4"/>
  <c r="J501" i="4"/>
  <c r="M500" i="4"/>
  <c r="J500" i="4" s="1"/>
  <c r="M499" i="4"/>
  <c r="J499" i="4" s="1"/>
  <c r="M498" i="4"/>
  <c r="J498" i="4" s="1"/>
  <c r="M497" i="4"/>
  <c r="J497" i="4" s="1"/>
  <c r="M496" i="4"/>
  <c r="J496" i="4" s="1"/>
  <c r="M495" i="4"/>
  <c r="J495" i="4" s="1"/>
  <c r="M494" i="4"/>
  <c r="J494" i="4" s="1"/>
  <c r="M493" i="4"/>
  <c r="J493" i="4" s="1"/>
  <c r="M492" i="4"/>
  <c r="J492" i="4" s="1"/>
  <c r="M491" i="4"/>
  <c r="J491" i="4" s="1"/>
  <c r="M490" i="4"/>
  <c r="J490" i="4" s="1"/>
  <c r="M489" i="4"/>
  <c r="J489" i="4" s="1"/>
  <c r="M488" i="4"/>
  <c r="J488" i="4" s="1"/>
  <c r="M487" i="4"/>
  <c r="J487" i="4" s="1"/>
  <c r="M486" i="4"/>
  <c r="J486" i="4" s="1"/>
  <c r="M485" i="4"/>
  <c r="J485" i="4"/>
  <c r="M484" i="4"/>
  <c r="J484" i="4" s="1"/>
  <c r="M483" i="4"/>
  <c r="J483" i="4" s="1"/>
  <c r="M482" i="4"/>
  <c r="J482" i="4" s="1"/>
  <c r="M481" i="4"/>
  <c r="J481" i="4" s="1"/>
  <c r="M480" i="4"/>
  <c r="J480" i="4" s="1"/>
  <c r="M479" i="4"/>
  <c r="J479" i="4" s="1"/>
  <c r="M478" i="4"/>
  <c r="J478" i="4" s="1"/>
  <c r="M477" i="4"/>
  <c r="J477" i="4" s="1"/>
  <c r="M476" i="4"/>
  <c r="J476" i="4" s="1"/>
  <c r="M475" i="4"/>
  <c r="J475" i="4" s="1"/>
  <c r="M474" i="4"/>
  <c r="J474" i="4" s="1"/>
  <c r="M473" i="4"/>
  <c r="J473" i="4" s="1"/>
  <c r="M472" i="4"/>
  <c r="J472" i="4" s="1"/>
  <c r="M471" i="4"/>
  <c r="J471" i="4" s="1"/>
  <c r="M470" i="4"/>
  <c r="J470" i="4" s="1"/>
  <c r="M469" i="4"/>
  <c r="J469" i="4" s="1"/>
  <c r="M468" i="4"/>
  <c r="J468" i="4" s="1"/>
  <c r="M467" i="4"/>
  <c r="J467" i="4" s="1"/>
  <c r="M466" i="4"/>
  <c r="J466" i="4" s="1"/>
  <c r="M465" i="4"/>
  <c r="J465" i="4" s="1"/>
  <c r="M464" i="4"/>
  <c r="J464" i="4" s="1"/>
  <c r="M463" i="4"/>
  <c r="J463" i="4" s="1"/>
  <c r="M462" i="4"/>
  <c r="J462" i="4" s="1"/>
  <c r="M461" i="4"/>
  <c r="J461" i="4" s="1"/>
  <c r="M460" i="4"/>
  <c r="J460" i="4" s="1"/>
  <c r="M459" i="4"/>
  <c r="J459" i="4" s="1"/>
  <c r="M458" i="4"/>
  <c r="J458" i="4" s="1"/>
  <c r="M457" i="4"/>
  <c r="J457" i="4" s="1"/>
  <c r="M456" i="4"/>
  <c r="J456" i="4" s="1"/>
  <c r="M455" i="4"/>
  <c r="J455" i="4" s="1"/>
  <c r="M454" i="4"/>
  <c r="J454" i="4" s="1"/>
  <c r="M453" i="4"/>
  <c r="J453" i="4" s="1"/>
  <c r="M452" i="4"/>
  <c r="J452" i="4" s="1"/>
  <c r="M451" i="4"/>
  <c r="J451" i="4" s="1"/>
  <c r="M450" i="4"/>
  <c r="J450" i="4" s="1"/>
  <c r="M449" i="4"/>
  <c r="J449" i="4" s="1"/>
  <c r="M448" i="4"/>
  <c r="J448" i="4" s="1"/>
  <c r="M447" i="4"/>
  <c r="J447" i="4" s="1"/>
  <c r="M446" i="4"/>
  <c r="J446" i="4" s="1"/>
  <c r="M445" i="4"/>
  <c r="J445" i="4" s="1"/>
  <c r="M444" i="4"/>
  <c r="J444" i="4" s="1"/>
  <c r="M443" i="4"/>
  <c r="J443" i="4" s="1"/>
  <c r="M442" i="4"/>
  <c r="J442" i="4" s="1"/>
  <c r="M441" i="4"/>
  <c r="J441" i="4" s="1"/>
  <c r="M440" i="4"/>
  <c r="J440" i="4" s="1"/>
  <c r="M439" i="4"/>
  <c r="J439" i="4" s="1"/>
  <c r="M438" i="4"/>
  <c r="J438" i="4" s="1"/>
  <c r="M437" i="4"/>
  <c r="J437" i="4" s="1"/>
  <c r="M436" i="4"/>
  <c r="J436" i="4" s="1"/>
  <c r="M435" i="4"/>
  <c r="J435" i="4" s="1"/>
  <c r="M434" i="4"/>
  <c r="J434" i="4" s="1"/>
  <c r="M433" i="4"/>
  <c r="J433" i="4" s="1"/>
  <c r="M432" i="4"/>
  <c r="J432" i="4" s="1"/>
  <c r="M431" i="4"/>
  <c r="J431" i="4" s="1"/>
  <c r="M430" i="4"/>
  <c r="J430" i="4" s="1"/>
  <c r="M429" i="4"/>
  <c r="J429" i="4" s="1"/>
  <c r="M428" i="4"/>
  <c r="J428" i="4" s="1"/>
  <c r="M427" i="4"/>
  <c r="J427" i="4" s="1"/>
  <c r="M426" i="4"/>
  <c r="J426" i="4" s="1"/>
  <c r="M425" i="4"/>
  <c r="J425" i="4" s="1"/>
  <c r="M424" i="4"/>
  <c r="J424" i="4" s="1"/>
  <c r="M423" i="4"/>
  <c r="J423" i="4" s="1"/>
  <c r="M422" i="4"/>
  <c r="J422" i="4" s="1"/>
  <c r="M421" i="4"/>
  <c r="J421" i="4" s="1"/>
  <c r="M420" i="4"/>
  <c r="J420" i="4" s="1"/>
  <c r="M419" i="4"/>
  <c r="J419" i="4" s="1"/>
  <c r="M418" i="4"/>
  <c r="J418" i="4" s="1"/>
  <c r="M417" i="4"/>
  <c r="J417" i="4" s="1"/>
  <c r="M416" i="4"/>
  <c r="J416" i="4" s="1"/>
  <c r="M415" i="4"/>
  <c r="J415" i="4" s="1"/>
  <c r="M414" i="4"/>
  <c r="J414" i="4" s="1"/>
  <c r="M413" i="4"/>
  <c r="J413" i="4" s="1"/>
  <c r="M412" i="4"/>
  <c r="J412" i="4" s="1"/>
  <c r="M411" i="4"/>
  <c r="J411" i="4"/>
  <c r="M410" i="4"/>
  <c r="J410" i="4" s="1"/>
  <c r="M409" i="4"/>
  <c r="J409" i="4" s="1"/>
  <c r="M408" i="4"/>
  <c r="J408" i="4" s="1"/>
  <c r="M407" i="4"/>
  <c r="J407" i="4" s="1"/>
  <c r="M406" i="4"/>
  <c r="J406" i="4" s="1"/>
  <c r="M405" i="4"/>
  <c r="J405" i="4" s="1"/>
  <c r="M404" i="4"/>
  <c r="J404" i="4" s="1"/>
  <c r="M403" i="4"/>
  <c r="J403" i="4" s="1"/>
  <c r="M402" i="4"/>
  <c r="J402" i="4" s="1"/>
  <c r="M401" i="4"/>
  <c r="J401" i="4" s="1"/>
  <c r="M400" i="4"/>
  <c r="J400" i="4" s="1"/>
  <c r="M399" i="4"/>
  <c r="J399" i="4" s="1"/>
  <c r="M398" i="4"/>
  <c r="J398" i="4" s="1"/>
  <c r="M397" i="4"/>
  <c r="J397" i="4" s="1"/>
  <c r="M396" i="4"/>
  <c r="J396" i="4" s="1"/>
  <c r="M395" i="4"/>
  <c r="J395" i="4" s="1"/>
  <c r="M394" i="4"/>
  <c r="J394" i="4" s="1"/>
  <c r="M393" i="4"/>
  <c r="J393" i="4" s="1"/>
  <c r="M392" i="4"/>
  <c r="J392" i="4" s="1"/>
  <c r="M391" i="4"/>
  <c r="J391" i="4" s="1"/>
  <c r="J390" i="4"/>
  <c r="J389" i="4"/>
  <c r="M388" i="4"/>
  <c r="J388" i="4" s="1"/>
  <c r="J387" i="4"/>
  <c r="J386" i="4"/>
  <c r="M385" i="4"/>
  <c r="J385" i="4" s="1"/>
  <c r="M384" i="4"/>
  <c r="J384" i="4" s="1"/>
  <c r="J383" i="4"/>
  <c r="J382" i="4"/>
  <c r="J381" i="4"/>
  <c r="J380" i="4"/>
  <c r="J379" i="4"/>
  <c r="M378" i="4"/>
  <c r="J378" i="4" s="1"/>
  <c r="M377" i="4"/>
  <c r="J377" i="4" s="1"/>
  <c r="M376" i="4"/>
  <c r="J376" i="4" s="1"/>
  <c r="M375" i="4"/>
  <c r="J375" i="4" s="1"/>
  <c r="M374" i="4"/>
  <c r="J374" i="4" s="1"/>
  <c r="J373" i="4"/>
  <c r="M372" i="4"/>
  <c r="J372" i="4" s="1"/>
  <c r="M371" i="4"/>
  <c r="J371" i="4" s="1"/>
  <c r="M370" i="4"/>
  <c r="J370" i="4" s="1"/>
  <c r="M369" i="4"/>
  <c r="J369" i="4" s="1"/>
  <c r="J368" i="4"/>
  <c r="J367" i="4"/>
  <c r="J366" i="4"/>
  <c r="J365" i="4"/>
  <c r="J364" i="4"/>
  <c r="M363" i="4"/>
  <c r="J363" i="4" s="1"/>
  <c r="J362" i="4"/>
  <c r="J361" i="4"/>
  <c r="M360" i="4"/>
  <c r="J360" i="4" s="1"/>
  <c r="J359" i="4"/>
  <c r="M358" i="4"/>
  <c r="J358" i="4" s="1"/>
  <c r="J357" i="4"/>
  <c r="J356" i="4"/>
  <c r="J355" i="4"/>
  <c r="J354" i="4"/>
  <c r="J353" i="4"/>
  <c r="J352" i="4"/>
  <c r="J351" i="4"/>
  <c r="J350" i="4"/>
  <c r="J349" i="4"/>
  <c r="J348" i="4"/>
  <c r="J347" i="4"/>
  <c r="J346" i="4"/>
  <c r="M345" i="4"/>
  <c r="J345" i="4" s="1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M324" i="4"/>
  <c r="J324" i="4" s="1"/>
  <c r="J323" i="4"/>
  <c r="J322" i="4"/>
  <c r="J321" i="4"/>
  <c r="J320" i="4"/>
  <c r="M319" i="4"/>
  <c r="J319" i="4" s="1"/>
  <c r="M318" i="4"/>
  <c r="J318" i="4" s="1"/>
  <c r="M317" i="4"/>
  <c r="J317" i="4" s="1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M299" i="4"/>
  <c r="J299" i="4" s="1"/>
  <c r="J298" i="4"/>
  <c r="J297" i="4"/>
  <c r="J296" i="4"/>
  <c r="J295" i="4"/>
  <c r="J294" i="4"/>
  <c r="M293" i="4"/>
  <c r="J293" i="4" s="1"/>
  <c r="J292" i="4"/>
  <c r="J291" i="4"/>
  <c r="J290" i="4"/>
  <c r="J289" i="4"/>
  <c r="J288" i="4"/>
  <c r="J287" i="4"/>
  <c r="J286" i="4"/>
  <c r="M285" i="4"/>
  <c r="J285" i="4" s="1"/>
  <c r="M284" i="4"/>
  <c r="J284" i="4" s="1"/>
  <c r="J283" i="4"/>
  <c r="J282" i="4"/>
  <c r="J281" i="4"/>
  <c r="J280" i="4"/>
  <c r="J279" i="4"/>
  <c r="J278" i="4"/>
  <c r="J277" i="4"/>
  <c r="J276" i="4"/>
  <c r="J275" i="4"/>
  <c r="J274" i="4"/>
  <c r="J273" i="4"/>
  <c r="J272" i="4"/>
  <c r="M271" i="4"/>
  <c r="J271" i="4" s="1"/>
  <c r="M270" i="4"/>
  <c r="J270" i="4" s="1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M143" i="4"/>
  <c r="J143" i="4" s="1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O9" i="4"/>
  <c r="O544" i="4" s="1"/>
  <c r="M9" i="4"/>
  <c r="P544" i="3"/>
  <c r="N544" i="3"/>
  <c r="J555" i="3" s="1"/>
  <c r="L544" i="3"/>
  <c r="J553" i="3" s="1"/>
  <c r="K544" i="3"/>
  <c r="J551" i="3" s="1"/>
  <c r="M211" i="3"/>
  <c r="J211" i="3" s="1"/>
  <c r="M255" i="3"/>
  <c r="J255" i="3" s="1"/>
  <c r="M40" i="3"/>
  <c r="J40" i="3" s="1"/>
  <c r="J253" i="3"/>
  <c r="M309" i="3"/>
  <c r="J309" i="3" s="1"/>
  <c r="M389" i="3"/>
  <c r="J389" i="3" s="1"/>
  <c r="M329" i="3"/>
  <c r="J329" i="3" s="1"/>
  <c r="M487" i="3"/>
  <c r="J487" i="3" s="1"/>
  <c r="M522" i="3"/>
  <c r="J522" i="3" s="1"/>
  <c r="M14" i="3"/>
  <c r="J14" i="3" s="1"/>
  <c r="M318" i="3"/>
  <c r="J318" i="3" s="1"/>
  <c r="M317" i="3"/>
  <c r="J317" i="3" s="1"/>
  <c r="M316" i="3"/>
  <c r="J316" i="3" s="1"/>
  <c r="M273" i="3"/>
  <c r="J273" i="3" s="1"/>
  <c r="M308" i="3"/>
  <c r="J308" i="3" s="1"/>
  <c r="M533" i="3"/>
  <c r="J533" i="3" s="1"/>
  <c r="M47" i="3"/>
  <c r="J47" i="3" s="1"/>
  <c r="M46" i="3"/>
  <c r="J46" i="3" s="1"/>
  <c r="M45" i="3"/>
  <c r="J45" i="3" s="1"/>
  <c r="M90" i="3"/>
  <c r="J90" i="3" s="1"/>
  <c r="M89" i="3"/>
  <c r="J89" i="3" s="1"/>
  <c r="M189" i="3"/>
  <c r="J189" i="3" s="1"/>
  <c r="M88" i="3"/>
  <c r="J88" i="3" s="1"/>
  <c r="M499" i="3"/>
  <c r="J499" i="3" s="1"/>
  <c r="M135" i="3"/>
  <c r="J135" i="3" s="1"/>
  <c r="J252" i="3"/>
  <c r="M39" i="3"/>
  <c r="J39" i="3" s="1"/>
  <c r="M532" i="3"/>
  <c r="J532" i="3" s="1"/>
  <c r="M516" i="3"/>
  <c r="J516" i="3" s="1"/>
  <c r="M322" i="3"/>
  <c r="J322" i="3" s="1"/>
  <c r="M81" i="3"/>
  <c r="J81" i="3" s="1"/>
  <c r="M122" i="3"/>
  <c r="J122" i="3" s="1"/>
  <c r="M121" i="3"/>
  <c r="J121" i="3" s="1"/>
  <c r="M321" i="3"/>
  <c r="J321" i="3" s="1"/>
  <c r="M285" i="3"/>
  <c r="J285" i="3" s="1"/>
  <c r="M531" i="3"/>
  <c r="J531" i="3" s="1"/>
  <c r="M506" i="3"/>
  <c r="J506" i="3" s="1"/>
  <c r="M396" i="3"/>
  <c r="J396" i="3" s="1"/>
  <c r="M505" i="3"/>
  <c r="J505" i="3" s="1"/>
  <c r="M504" i="3"/>
  <c r="J504" i="3" s="1"/>
  <c r="J251" i="3"/>
  <c r="J541" i="3"/>
  <c r="M395" i="3"/>
  <c r="J395" i="3" s="1"/>
  <c r="M277" i="3"/>
  <c r="J277" i="3" s="1"/>
  <c r="M242" i="3"/>
  <c r="J242" i="3" s="1"/>
  <c r="M237" i="3"/>
  <c r="J237" i="3" s="1"/>
  <c r="M509" i="3"/>
  <c r="J509" i="3" s="1"/>
  <c r="M304" i="3"/>
  <c r="J304" i="3" s="1"/>
  <c r="M486" i="3"/>
  <c r="J486" i="3" s="1"/>
  <c r="M503" i="3"/>
  <c r="J503" i="3" s="1"/>
  <c r="M328" i="3"/>
  <c r="J328" i="3" s="1"/>
  <c r="M327" i="3"/>
  <c r="J327" i="3" s="1"/>
  <c r="M165" i="3"/>
  <c r="J165" i="3" s="1"/>
  <c r="M536" i="3"/>
  <c r="J536" i="3" s="1"/>
  <c r="M80" i="3"/>
  <c r="J80" i="3" s="1"/>
  <c r="M126" i="3"/>
  <c r="J126" i="3" s="1"/>
  <c r="M125" i="3"/>
  <c r="J125" i="3" s="1"/>
  <c r="M326" i="3"/>
  <c r="J326" i="3" s="1"/>
  <c r="M530" i="3"/>
  <c r="J530" i="3" s="1"/>
  <c r="M272" i="3"/>
  <c r="J272" i="3" s="1"/>
  <c r="M312" i="3"/>
  <c r="J312" i="3" s="1"/>
  <c r="M156" i="3"/>
  <c r="J156" i="3" s="1"/>
  <c r="M383" i="3"/>
  <c r="J383" i="3" s="1"/>
  <c r="M139" i="3"/>
  <c r="J139" i="3" s="1"/>
  <c r="M311" i="3"/>
  <c r="J311" i="3" s="1"/>
  <c r="M333" i="3"/>
  <c r="J333" i="3" s="1"/>
  <c r="M66" i="3"/>
  <c r="J66" i="3" s="1"/>
  <c r="M29" i="3"/>
  <c r="J29" i="3" s="1"/>
  <c r="M537" i="3"/>
  <c r="J537" i="3" s="1"/>
  <c r="M498" i="3"/>
  <c r="J498" i="3" s="1"/>
  <c r="M87" i="3"/>
  <c r="J87" i="3" s="1"/>
  <c r="M86" i="3"/>
  <c r="J86" i="3" s="1"/>
  <c r="M85" i="3"/>
  <c r="J85" i="3" s="1"/>
  <c r="M198" i="3"/>
  <c r="J198" i="3" s="1"/>
  <c r="M394" i="3"/>
  <c r="J394" i="3" s="1"/>
  <c r="M534" i="3"/>
  <c r="J534" i="3" s="1"/>
  <c r="M515" i="3"/>
  <c r="J515" i="3" s="1"/>
  <c r="M79" i="3"/>
  <c r="J79" i="3" s="1"/>
  <c r="M254" i="3"/>
  <c r="J254" i="3" s="1"/>
  <c r="M529" i="3"/>
  <c r="J529" i="3" s="1"/>
  <c r="M284" i="3"/>
  <c r="J284" i="3" s="1"/>
  <c r="M339" i="3"/>
  <c r="J339" i="3" s="1"/>
  <c r="M51" i="3"/>
  <c r="J51" i="3" s="1"/>
  <c r="M271" i="3"/>
  <c r="J271" i="3" s="1"/>
  <c r="M332" i="3"/>
  <c r="J332" i="3" s="1"/>
  <c r="M331" i="3"/>
  <c r="J331" i="3" s="1"/>
  <c r="M330" i="3"/>
  <c r="J330" i="3" s="1"/>
  <c r="M99" i="3"/>
  <c r="J99" i="3" s="1"/>
  <c r="M439" i="3"/>
  <c r="J439" i="3" s="1"/>
  <c r="M196" i="3"/>
  <c r="J196" i="3" s="1"/>
  <c r="M393" i="3"/>
  <c r="J393" i="3" s="1"/>
  <c r="M124" i="3"/>
  <c r="J124" i="3" s="1"/>
  <c r="M360" i="3"/>
  <c r="J360" i="3" s="1"/>
  <c r="M247" i="3"/>
  <c r="J247" i="3" s="1"/>
  <c r="M246" i="3"/>
  <c r="J246" i="3" s="1"/>
  <c r="M245" i="3"/>
  <c r="J245" i="3" s="1"/>
  <c r="M303" i="3"/>
  <c r="J303" i="3" s="1"/>
  <c r="M59" i="3"/>
  <c r="J59" i="3" s="1"/>
  <c r="M485" i="3"/>
  <c r="J485" i="3" s="1"/>
  <c r="M497" i="3"/>
  <c r="J497" i="3" s="1"/>
  <c r="M78" i="3"/>
  <c r="J78" i="3" s="1"/>
  <c r="M325" i="3"/>
  <c r="J325" i="3" s="1"/>
  <c r="M502" i="3"/>
  <c r="J502" i="3" s="1"/>
  <c r="M501" i="3"/>
  <c r="J501" i="3" s="1"/>
  <c r="M500" i="3"/>
  <c r="J500" i="3" s="1"/>
  <c r="M203" i="3"/>
  <c r="J203" i="3" s="1"/>
  <c r="M65" i="3"/>
  <c r="J65" i="3" s="1"/>
  <c r="M64" i="3"/>
  <c r="J64" i="3" s="1"/>
  <c r="M63" i="3"/>
  <c r="J63" i="3" s="1"/>
  <c r="M62" i="3"/>
  <c r="J62" i="3" s="1"/>
  <c r="M270" i="3"/>
  <c r="J270" i="3" s="1"/>
  <c r="M55" i="3"/>
  <c r="J55" i="3" s="1"/>
  <c r="M528" i="3"/>
  <c r="J528" i="3" s="1"/>
  <c r="M542" i="3"/>
  <c r="J542" i="3" s="1"/>
  <c r="M202" i="3"/>
  <c r="J202" i="3" s="1"/>
  <c r="M521" i="3"/>
  <c r="J521" i="3" s="1"/>
  <c r="M323" i="3"/>
  <c r="J323" i="3" s="1"/>
  <c r="M61" i="3"/>
  <c r="J61" i="3" s="1"/>
  <c r="M28" i="3"/>
  <c r="J28" i="3" s="1"/>
  <c r="M514" i="3"/>
  <c r="J514" i="3" s="1"/>
  <c r="M77" i="3"/>
  <c r="J77" i="3" s="1"/>
  <c r="M84" i="3"/>
  <c r="J84" i="3" s="1"/>
  <c r="M496" i="3"/>
  <c r="J496" i="3" s="1"/>
  <c r="M520" i="3"/>
  <c r="J520" i="3" s="1"/>
  <c r="M320" i="3"/>
  <c r="J320" i="3" s="1"/>
  <c r="M527" i="3"/>
  <c r="J527" i="3" s="1"/>
  <c r="M526" i="3"/>
  <c r="J526" i="3" s="1"/>
  <c r="M50" i="3"/>
  <c r="J50" i="3" s="1"/>
  <c r="M269" i="3"/>
  <c r="J269" i="3" s="1"/>
  <c r="M76" i="3"/>
  <c r="J76" i="3" s="1"/>
  <c r="M392" i="3"/>
  <c r="J392" i="3" s="1"/>
  <c r="M391" i="3"/>
  <c r="J391" i="3" s="1"/>
  <c r="M193" i="3"/>
  <c r="J193" i="3" s="1"/>
  <c r="M484" i="3"/>
  <c r="J484" i="3" s="1"/>
  <c r="M310" i="3"/>
  <c r="J310" i="3" s="1"/>
  <c r="M302" i="3"/>
  <c r="J302" i="3" s="1"/>
  <c r="M268" i="3"/>
  <c r="J268" i="3" s="1"/>
  <c r="M319" i="3"/>
  <c r="J319" i="3" s="1"/>
  <c r="M525" i="3"/>
  <c r="J525" i="3" s="1"/>
  <c r="M143" i="3"/>
  <c r="J143" i="3" s="1"/>
  <c r="M238" i="3"/>
  <c r="J238" i="3" s="1"/>
  <c r="M83" i="3"/>
  <c r="J83" i="3" s="1"/>
  <c r="M82" i="3"/>
  <c r="J82" i="3" s="1"/>
  <c r="M283" i="3"/>
  <c r="J283" i="3" s="1"/>
  <c r="M134" i="3"/>
  <c r="J134" i="3" s="1"/>
  <c r="M259" i="3"/>
  <c r="J259" i="3" s="1"/>
  <c r="M258" i="3"/>
  <c r="J258" i="3" s="1"/>
  <c r="M257" i="3"/>
  <c r="J257" i="3" s="1"/>
  <c r="M49" i="3"/>
  <c r="J49" i="3" s="1"/>
  <c r="M75" i="3"/>
  <c r="J75" i="3" s="1"/>
  <c r="M495" i="3"/>
  <c r="J495" i="3" s="1"/>
  <c r="M513" i="3"/>
  <c r="J513" i="3" s="1"/>
  <c r="J120" i="3"/>
  <c r="J236" i="3"/>
  <c r="M324" i="3"/>
  <c r="J324" i="3" s="1"/>
  <c r="J97" i="3"/>
  <c r="J241" i="3"/>
  <c r="M186" i="3"/>
  <c r="J186" i="3" s="1"/>
  <c r="M483" i="3"/>
  <c r="J483" i="3" s="1"/>
  <c r="J119" i="3"/>
  <c r="J435" i="3"/>
  <c r="J152" i="3"/>
  <c r="J151" i="3"/>
  <c r="J294" i="3"/>
  <c r="M388" i="3"/>
  <c r="J388" i="3" s="1"/>
  <c r="M387" i="3"/>
  <c r="J387" i="3" s="1"/>
  <c r="M489" i="3"/>
  <c r="J489" i="3" s="1"/>
  <c r="M508" i="3"/>
  <c r="J508" i="3" s="1"/>
  <c r="M123" i="3"/>
  <c r="J123" i="3" s="1"/>
  <c r="J307" i="3"/>
  <c r="M261" i="3"/>
  <c r="J261" i="3" s="1"/>
  <c r="M384" i="3"/>
  <c r="J384" i="3" s="1"/>
  <c r="M390" i="3"/>
  <c r="J390" i="3" s="1"/>
  <c r="M382" i="3"/>
  <c r="J382" i="3" s="1"/>
  <c r="J138" i="3"/>
  <c r="J366" i="3"/>
  <c r="J367" i="3"/>
  <c r="J434" i="3"/>
  <c r="J276" i="3"/>
  <c r="M535" i="3"/>
  <c r="J535" i="3" s="1"/>
  <c r="J519" i="3"/>
  <c r="J365" i="3"/>
  <c r="M512" i="3"/>
  <c r="J512" i="3" s="1"/>
  <c r="J175" i="3"/>
  <c r="M174" i="3"/>
  <c r="J174" i="3" s="1"/>
  <c r="J173" i="3"/>
  <c r="J172" i="3"/>
  <c r="J148" i="3"/>
  <c r="J197" i="3"/>
  <c r="J433" i="3"/>
  <c r="J118" i="3"/>
  <c r="J540" i="3"/>
  <c r="J518" i="3"/>
  <c r="J356" i="3"/>
  <c r="J511" i="3"/>
  <c r="J510" i="3"/>
  <c r="J54" i="3"/>
  <c r="M358" i="3"/>
  <c r="J358" i="3" s="1"/>
  <c r="J144" i="3"/>
  <c r="J184" i="3"/>
  <c r="J469" i="3"/>
  <c r="J438" i="3"/>
  <c r="J432" i="3"/>
  <c r="J183" i="3"/>
  <c r="J275" i="3"/>
  <c r="J38" i="3"/>
  <c r="J431" i="3"/>
  <c r="J351" i="3"/>
  <c r="J274" i="3"/>
  <c r="J430" i="3"/>
  <c r="J215" i="3"/>
  <c r="J467" i="3"/>
  <c r="J94" i="3"/>
  <c r="J468" i="3"/>
  <c r="J466" i="3"/>
  <c r="J117" i="3"/>
  <c r="J429" i="3"/>
  <c r="J338" i="3"/>
  <c r="M378" i="3"/>
  <c r="J378" i="3" s="1"/>
  <c r="J465" i="3"/>
  <c r="J464" i="3"/>
  <c r="J428" i="3"/>
  <c r="J427" i="3"/>
  <c r="M377" i="3"/>
  <c r="J377" i="3" s="1"/>
  <c r="M488" i="3"/>
  <c r="J488" i="3" s="1"/>
  <c r="M73" i="3"/>
  <c r="J73" i="3" s="1"/>
  <c r="J355" i="3"/>
  <c r="J185" i="3"/>
  <c r="J150" i="3"/>
  <c r="J349" i="3"/>
  <c r="J58" i="3"/>
  <c r="J142" i="3"/>
  <c r="J53" i="3"/>
  <c r="J52" i="3"/>
  <c r="J19" i="3"/>
  <c r="J463" i="3"/>
  <c r="J342" i="3"/>
  <c r="J426" i="3"/>
  <c r="J57" i="3"/>
  <c r="J18" i="3"/>
  <c r="J43" i="3"/>
  <c r="J116" i="3"/>
  <c r="J425" i="3"/>
  <c r="M72" i="3"/>
  <c r="J72" i="3" s="1"/>
  <c r="J293" i="3"/>
  <c r="J292" i="3"/>
  <c r="J93" i="3"/>
  <c r="J159" i="3"/>
  <c r="J267" i="3"/>
  <c r="M176" i="3"/>
  <c r="J176" i="3" s="1"/>
  <c r="J517" i="3"/>
  <c r="J217" i="3"/>
  <c r="J437" i="3"/>
  <c r="J424" i="3"/>
  <c r="J56" i="3"/>
  <c r="J42" i="3"/>
  <c r="J17" i="3"/>
  <c r="M71" i="3"/>
  <c r="J71" i="3" s="1"/>
  <c r="M133" i="3"/>
  <c r="J133" i="3" s="1"/>
  <c r="J266" i="3"/>
  <c r="J494" i="3"/>
  <c r="J195" i="3"/>
  <c r="J149" i="3"/>
  <c r="J182" i="3"/>
  <c r="J96" i="3"/>
  <c r="J41" i="3"/>
  <c r="J48" i="3"/>
  <c r="J282" i="3"/>
  <c r="J250" i="3"/>
  <c r="J131" i="3"/>
  <c r="J27" i="3"/>
  <c r="M70" i="3"/>
  <c r="J70" i="3" s="1"/>
  <c r="M69" i="3"/>
  <c r="J69" i="3" s="1"/>
  <c r="J157" i="3"/>
  <c r="J306" i="3"/>
  <c r="J462" i="3"/>
  <c r="J291" i="3"/>
  <c r="J290" i="3"/>
  <c r="J482" i="3"/>
  <c r="J260" i="3"/>
  <c r="J461" i="3"/>
  <c r="J244" i="3"/>
  <c r="J481" i="3"/>
  <c r="J301" i="3"/>
  <c r="J337" i="3"/>
  <c r="J128" i="3"/>
  <c r="J249" i="3"/>
  <c r="J265" i="3"/>
  <c r="J129" i="3"/>
  <c r="J181" i="3"/>
  <c r="J539" i="3"/>
  <c r="J60" i="3"/>
  <c r="J191" i="3"/>
  <c r="J190" i="3"/>
  <c r="J115" i="3"/>
  <c r="J423" i="3"/>
  <c r="J359" i="3"/>
  <c r="J264" i="3"/>
  <c r="J281" i="3"/>
  <c r="J213" i="3"/>
  <c r="J180" i="3"/>
  <c r="J24" i="3"/>
  <c r="J460" i="3"/>
  <c r="J114" i="3"/>
  <c r="J350" i="3"/>
  <c r="J480" i="3"/>
  <c r="J300" i="3"/>
  <c r="J507" i="3"/>
  <c r="J336" i="3"/>
  <c r="J335" i="3"/>
  <c r="J334" i="3"/>
  <c r="J289" i="3"/>
  <c r="J288" i="3"/>
  <c r="J263" i="3"/>
  <c r="J459" i="3"/>
  <c r="J493" i="3"/>
  <c r="J137" i="3"/>
  <c r="J458" i="3"/>
  <c r="J352" i="3"/>
  <c r="J422" i="3"/>
  <c r="J386" i="3"/>
  <c r="J280" i="3"/>
  <c r="J457" i="3"/>
  <c r="J113" i="3"/>
  <c r="J315" i="3"/>
  <c r="J421" i="3"/>
  <c r="J479" i="3"/>
  <c r="J299" i="3"/>
  <c r="J262" i="3"/>
  <c r="J164" i="3"/>
  <c r="J26" i="3"/>
  <c r="J214" i="3"/>
  <c r="J492" i="3"/>
  <c r="J136" i="3"/>
  <c r="J456" i="3"/>
  <c r="J235" i="3"/>
  <c r="J279" i="3"/>
  <c r="J420" i="3"/>
  <c r="J348" i="3"/>
  <c r="J354" i="3"/>
  <c r="J455" i="3"/>
  <c r="J234" i="3"/>
  <c r="J305" i="3"/>
  <c r="J419" i="3"/>
  <c r="J248" i="3"/>
  <c r="J478" i="3"/>
  <c r="J298" i="3"/>
  <c r="J376" i="3"/>
  <c r="J127" i="3"/>
  <c r="J287" i="3"/>
  <c r="J286" i="3"/>
  <c r="J92" i="3"/>
  <c r="J524" i="3"/>
  <c r="J491" i="3"/>
  <c r="J25" i="3"/>
  <c r="J418" i="3"/>
  <c r="J417" i="3"/>
  <c r="J112" i="3"/>
  <c r="J233" i="3"/>
  <c r="J454" i="3"/>
  <c r="J171" i="3"/>
  <c r="J170" i="3"/>
  <c r="J169" i="3"/>
  <c r="J168" i="3"/>
  <c r="J201" i="3"/>
  <c r="J297" i="3"/>
  <c r="J232" i="3"/>
  <c r="J453" i="3"/>
  <c r="J145" i="3"/>
  <c r="J200" i="3"/>
  <c r="J416" i="3"/>
  <c r="J477" i="3"/>
  <c r="J538" i="3"/>
  <c r="J296" i="3"/>
  <c r="J158" i="3"/>
  <c r="J490" i="3"/>
  <c r="J179" i="3"/>
  <c r="J243" i="3"/>
  <c r="J231" i="3"/>
  <c r="J452" i="3"/>
  <c r="J111" i="3"/>
  <c r="J415" i="3"/>
  <c r="J371" i="3"/>
  <c r="J451" i="3"/>
  <c r="J379" i="3"/>
  <c r="J450" i="3"/>
  <c r="J476" i="3"/>
  <c r="J295" i="3"/>
  <c r="J163" i="3"/>
  <c r="J110" i="3"/>
  <c r="J472" i="3"/>
  <c r="J449" i="3"/>
  <c r="J230" i="3"/>
  <c r="J448" i="3"/>
  <c r="J414" i="3"/>
  <c r="J413" i="3"/>
  <c r="J155" i="3"/>
  <c r="J374" i="3"/>
  <c r="J132" i="3"/>
  <c r="M68" i="3"/>
  <c r="J68" i="3" s="1"/>
  <c r="J67" i="3"/>
  <c r="J447" i="3"/>
  <c r="J412" i="3"/>
  <c r="J475" i="3"/>
  <c r="J446" i="3"/>
  <c r="J411" i="3"/>
  <c r="J30" i="3"/>
  <c r="J109" i="3"/>
  <c r="J229" i="3"/>
  <c r="J445" i="3"/>
  <c r="J210" i="3"/>
  <c r="J410" i="3"/>
  <c r="J385" i="3"/>
  <c r="J192" i="3"/>
  <c r="J364" i="3"/>
  <c r="J444" i="3"/>
  <c r="J409" i="3"/>
  <c r="J363" i="3"/>
  <c r="J228" i="3"/>
  <c r="J408" i="3"/>
  <c r="J74" i="3"/>
  <c r="J443" i="3"/>
  <c r="J108" i="3"/>
  <c r="J523" i="3"/>
  <c r="J212" i="3"/>
  <c r="J474" i="3"/>
  <c r="J473" i="3"/>
  <c r="J162" i="3"/>
  <c r="J471" i="3"/>
  <c r="J470" i="3"/>
  <c r="J362" i="3"/>
  <c r="J361" i="3"/>
  <c r="J442" i="3"/>
  <c r="J314" i="3"/>
  <c r="J407" i="3"/>
  <c r="J406" i="3"/>
  <c r="J375" i="3"/>
  <c r="J227" i="3"/>
  <c r="J441" i="3"/>
  <c r="J107" i="3"/>
  <c r="J106" i="3"/>
  <c r="J405" i="3"/>
  <c r="J370" i="3"/>
  <c r="J226" i="3"/>
  <c r="J440" i="3"/>
  <c r="J404" i="3"/>
  <c r="J141" i="3"/>
  <c r="J16" i="3"/>
  <c r="J340" i="3"/>
  <c r="J105" i="3"/>
  <c r="J225" i="3"/>
  <c r="J20" i="3"/>
  <c r="J403" i="3"/>
  <c r="J369" i="3"/>
  <c r="J372" i="3"/>
  <c r="J167" i="3"/>
  <c r="J166" i="3"/>
  <c r="J224" i="3"/>
  <c r="J402" i="3"/>
  <c r="J207" i="3"/>
  <c r="J256" i="3"/>
  <c r="J353" i="3"/>
  <c r="J401" i="3"/>
  <c r="J400" i="3"/>
  <c r="J223" i="3"/>
  <c r="J205" i="3"/>
  <c r="J399" i="3"/>
  <c r="J204" i="3"/>
  <c r="J21" i="3"/>
  <c r="J368" i="3"/>
  <c r="J222" i="3"/>
  <c r="J104" i="3"/>
  <c r="J44" i="3"/>
  <c r="J341" i="3"/>
  <c r="J398" i="3"/>
  <c r="J147" i="3"/>
  <c r="J216" i="3"/>
  <c r="J357" i="3"/>
  <c r="J154" i="3"/>
  <c r="J346" i="3"/>
  <c r="J345" i="3"/>
  <c r="J194" i="3"/>
  <c r="J33" i="3"/>
  <c r="J15" i="3"/>
  <c r="J91" i="3"/>
  <c r="J146" i="3"/>
  <c r="J35" i="3"/>
  <c r="J161" i="3"/>
  <c r="J221" i="3"/>
  <c r="J103" i="3"/>
  <c r="J397" i="3"/>
  <c r="J178" i="3"/>
  <c r="J13" i="3"/>
  <c r="J436" i="3"/>
  <c r="J373" i="3"/>
  <c r="J381" i="3"/>
  <c r="J98" i="3"/>
  <c r="J240" i="3"/>
  <c r="J130" i="3"/>
  <c r="J37" i="3"/>
  <c r="J188" i="3"/>
  <c r="J344" i="3"/>
  <c r="J209" i="3"/>
  <c r="J313" i="3"/>
  <c r="J208" i="3"/>
  <c r="J206" i="3"/>
  <c r="J22" i="3"/>
  <c r="J343" i="3"/>
  <c r="J102" i="3"/>
  <c r="J220" i="3"/>
  <c r="J199" i="3"/>
  <c r="J347" i="3"/>
  <c r="J23" i="3"/>
  <c r="J239" i="3"/>
  <c r="J219" i="3"/>
  <c r="J160" i="3"/>
  <c r="J101" i="3"/>
  <c r="J177" i="3"/>
  <c r="J218" i="3"/>
  <c r="J32" i="3"/>
  <c r="J380" i="3"/>
  <c r="J140" i="3"/>
  <c r="J278" i="3"/>
  <c r="J36" i="3"/>
  <c r="J100" i="3"/>
  <c r="J153" i="3"/>
  <c r="J187" i="3"/>
  <c r="J34" i="3"/>
  <c r="J95" i="3"/>
  <c r="J31" i="3"/>
  <c r="J12" i="3"/>
  <c r="J11" i="3"/>
  <c r="J10" i="3"/>
  <c r="O9" i="3"/>
  <c r="O544" i="3" s="1"/>
  <c r="K555" i="3" s="1"/>
  <c r="M9" i="3"/>
  <c r="K544" i="2"/>
  <c r="L544" i="2"/>
  <c r="N544" i="2"/>
  <c r="P544" i="2"/>
  <c r="M525" i="2"/>
  <c r="J525" i="2" s="1"/>
  <c r="M524" i="2"/>
  <c r="J524" i="2" s="1"/>
  <c r="M464" i="2"/>
  <c r="J464" i="2" s="1"/>
  <c r="J9" i="4" l="1"/>
  <c r="J544" i="4" s="1"/>
  <c r="M544" i="4"/>
  <c r="J9" i="3"/>
  <c r="J544" i="3" s="1"/>
  <c r="J559" i="3"/>
  <c r="M544" i="3"/>
  <c r="K553" i="3" s="1"/>
  <c r="K559" i="3" s="1"/>
  <c r="M345" i="2"/>
  <c r="J65" i="2"/>
  <c r="L563" i="3" l="1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34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6" i="2"/>
  <c r="J287" i="2"/>
  <c r="J288" i="2"/>
  <c r="J289" i="2"/>
  <c r="J290" i="2"/>
  <c r="J291" i="2"/>
  <c r="J292" i="2"/>
  <c r="J294" i="2"/>
  <c r="J295" i="2"/>
  <c r="J296" i="2"/>
  <c r="J297" i="2"/>
  <c r="J298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20" i="2"/>
  <c r="J321" i="2"/>
  <c r="J322" i="2"/>
  <c r="J323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9" i="2"/>
  <c r="J361" i="2"/>
  <c r="J362" i="2"/>
  <c r="J364" i="2"/>
  <c r="J365" i="2"/>
  <c r="J366" i="2"/>
  <c r="J367" i="2"/>
  <c r="J368" i="2"/>
  <c r="J373" i="2"/>
  <c r="J379" i="2"/>
  <c r="J380" i="2"/>
  <c r="J381" i="2"/>
  <c r="J382" i="2"/>
  <c r="J383" i="2"/>
  <c r="J386" i="2"/>
  <c r="J387" i="2"/>
  <c r="J389" i="2"/>
  <c r="J390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13" i="2"/>
  <c r="J551" i="2"/>
  <c r="J553" i="2"/>
  <c r="J555" i="2"/>
  <c r="M412" i="2"/>
  <c r="J412" i="2" s="1"/>
  <c r="M411" i="2"/>
  <c r="J411" i="2" s="1"/>
  <c r="M455" i="2"/>
  <c r="J455" i="2" s="1"/>
  <c r="M454" i="2"/>
  <c r="J454" i="2" s="1"/>
  <c r="M453" i="2"/>
  <c r="J453" i="2" s="1"/>
  <c r="J559" i="2" l="1"/>
  <c r="M452" i="2"/>
  <c r="J452" i="2" s="1"/>
  <c r="M540" i="2"/>
  <c r="J540" i="2" s="1"/>
  <c r="M469" i="2"/>
  <c r="J469" i="2" s="1"/>
  <c r="M410" i="2"/>
  <c r="J410" i="2" s="1"/>
  <c r="M479" i="2"/>
  <c r="J479" i="2" s="1"/>
  <c r="M542" i="2"/>
  <c r="J542" i="2" s="1"/>
  <c r="M468" i="2"/>
  <c r="J539" i="2"/>
  <c r="M533" i="2" l="1"/>
  <c r="J533" i="2" s="1"/>
  <c r="M516" i="2"/>
  <c r="J516" i="2" s="1"/>
  <c r="J517" i="2"/>
  <c r="J502" i="2"/>
  <c r="M467" i="2" l="1"/>
  <c r="J467" i="2" s="1"/>
  <c r="M398" i="2"/>
  <c r="J398" i="2" s="1"/>
  <c r="M522" i="2"/>
  <c r="J522" i="2" s="1"/>
  <c r="M317" i="2"/>
  <c r="J317" i="2" s="1"/>
  <c r="M299" i="2"/>
  <c r="J299" i="2" s="1"/>
  <c r="M285" i="2"/>
  <c r="J285" i="2" s="1"/>
  <c r="M271" i="2"/>
  <c r="J271" i="2" s="1"/>
  <c r="M270" i="2"/>
  <c r="J270" i="2" s="1"/>
  <c r="M143" i="2"/>
  <c r="J143" i="2" s="1"/>
  <c r="M372" i="2"/>
  <c r="J372" i="2" s="1"/>
  <c r="M385" i="2"/>
  <c r="J385" i="2" s="1"/>
  <c r="M358" i="2"/>
  <c r="J358" i="2" s="1"/>
  <c r="M363" i="2"/>
  <c r="J363" i="2" s="1"/>
  <c r="M489" i="2"/>
  <c r="J489" i="2" s="1"/>
  <c r="M360" i="2" l="1"/>
  <c r="J360" i="2" s="1"/>
  <c r="M496" i="2"/>
  <c r="J496" i="2" s="1"/>
  <c r="M370" i="2"/>
  <c r="J370" i="2" s="1"/>
  <c r="M371" i="2"/>
  <c r="J371" i="2" s="1"/>
  <c r="M377" i="2"/>
  <c r="J377" i="2" s="1"/>
  <c r="M537" i="2"/>
  <c r="J537" i="2" s="1"/>
  <c r="M480" i="2"/>
  <c r="J480" i="2" s="1"/>
  <c r="M369" i="2"/>
  <c r="J369" i="2" s="1"/>
  <c r="M319" i="2"/>
  <c r="J319" i="2" s="1"/>
  <c r="J10" i="2"/>
  <c r="J11" i="2"/>
  <c r="M324" i="2"/>
  <c r="J324" i="2" s="1"/>
  <c r="M492" i="2"/>
  <c r="J492" i="2" s="1"/>
  <c r="M485" i="2"/>
  <c r="J485" i="2" s="1"/>
  <c r="M491" i="2"/>
  <c r="J491" i="2" s="1"/>
  <c r="M486" i="2"/>
  <c r="J486" i="2" s="1"/>
  <c r="M384" i="2" l="1"/>
  <c r="J384" i="2" s="1"/>
  <c r="M409" i="2"/>
  <c r="J409" i="2" s="1"/>
  <c r="M392" i="2" l="1"/>
  <c r="J392" i="2" s="1"/>
  <c r="M393" i="2"/>
  <c r="J393" i="2" s="1"/>
  <c r="M394" i="2"/>
  <c r="J394" i="2" s="1"/>
  <c r="M395" i="2"/>
  <c r="J395" i="2" s="1"/>
  <c r="M396" i="2"/>
  <c r="J396" i="2" s="1"/>
  <c r="M397" i="2"/>
  <c r="J397" i="2" s="1"/>
  <c r="M284" i="2"/>
  <c r="J284" i="2" s="1"/>
  <c r="M399" i="2"/>
  <c r="J399" i="2" s="1"/>
  <c r="M400" i="2"/>
  <c r="J400" i="2" s="1"/>
  <c r="M401" i="2"/>
  <c r="J401" i="2" s="1"/>
  <c r="M402" i="2"/>
  <c r="J402" i="2" s="1"/>
  <c r="M403" i="2"/>
  <c r="J403" i="2" s="1"/>
  <c r="M404" i="2"/>
  <c r="J404" i="2" s="1"/>
  <c r="M405" i="2"/>
  <c r="J405" i="2" s="1"/>
  <c r="M406" i="2"/>
  <c r="J406" i="2" s="1"/>
  <c r="M407" i="2"/>
  <c r="J407" i="2" s="1"/>
  <c r="M408" i="2"/>
  <c r="J408" i="2" s="1"/>
  <c r="M413" i="2"/>
  <c r="J413" i="2" s="1"/>
  <c r="M414" i="2"/>
  <c r="J414" i="2" s="1"/>
  <c r="M415" i="2"/>
  <c r="J415" i="2" s="1"/>
  <c r="M416" i="2"/>
  <c r="J416" i="2" s="1"/>
  <c r="M417" i="2"/>
  <c r="J417" i="2" s="1"/>
  <c r="M418" i="2"/>
  <c r="J418" i="2" s="1"/>
  <c r="M419" i="2"/>
  <c r="J419" i="2" s="1"/>
  <c r="M420" i="2"/>
  <c r="J420" i="2" s="1"/>
  <c r="M421" i="2"/>
  <c r="J421" i="2" s="1"/>
  <c r="M422" i="2"/>
  <c r="J422" i="2" s="1"/>
  <c r="M423" i="2"/>
  <c r="J423" i="2" s="1"/>
  <c r="M424" i="2"/>
  <c r="J424" i="2" s="1"/>
  <c r="M425" i="2"/>
  <c r="J425" i="2" s="1"/>
  <c r="M426" i="2"/>
  <c r="J426" i="2" s="1"/>
  <c r="M427" i="2"/>
  <c r="J427" i="2" s="1"/>
  <c r="M428" i="2"/>
  <c r="J428" i="2" s="1"/>
  <c r="M430" i="2"/>
  <c r="J430" i="2" s="1"/>
  <c r="M431" i="2"/>
  <c r="J431" i="2" s="1"/>
  <c r="M432" i="2"/>
  <c r="J432" i="2" s="1"/>
  <c r="M433" i="2"/>
  <c r="J433" i="2" s="1"/>
  <c r="M434" i="2"/>
  <c r="J434" i="2" s="1"/>
  <c r="M435" i="2"/>
  <c r="J435" i="2" s="1"/>
  <c r="M436" i="2"/>
  <c r="J436" i="2" s="1"/>
  <c r="M429" i="2"/>
  <c r="J429" i="2" s="1"/>
  <c r="M437" i="2"/>
  <c r="J437" i="2" s="1"/>
  <c r="M438" i="2"/>
  <c r="J438" i="2" s="1"/>
  <c r="M439" i="2"/>
  <c r="J439" i="2" s="1"/>
  <c r="M440" i="2"/>
  <c r="J440" i="2" s="1"/>
  <c r="M441" i="2"/>
  <c r="J441" i="2" s="1"/>
  <c r="M442" i="2"/>
  <c r="J442" i="2" s="1"/>
  <c r="M443" i="2"/>
  <c r="J443" i="2" s="1"/>
  <c r="M444" i="2"/>
  <c r="J444" i="2" s="1"/>
  <c r="M445" i="2"/>
  <c r="J445" i="2" s="1"/>
  <c r="M446" i="2"/>
  <c r="J446" i="2" s="1"/>
  <c r="M447" i="2"/>
  <c r="J447" i="2" s="1"/>
  <c r="M448" i="2"/>
  <c r="J448" i="2" s="1"/>
  <c r="M449" i="2"/>
  <c r="J449" i="2" s="1"/>
  <c r="M450" i="2"/>
  <c r="J450" i="2" s="1"/>
  <c r="M451" i="2"/>
  <c r="J451" i="2" s="1"/>
  <c r="M456" i="2"/>
  <c r="J456" i="2" s="1"/>
  <c r="M457" i="2"/>
  <c r="J457" i="2" s="1"/>
  <c r="M458" i="2"/>
  <c r="J458" i="2" s="1"/>
  <c r="M459" i="2"/>
  <c r="J459" i="2" s="1"/>
  <c r="M460" i="2"/>
  <c r="J460" i="2" s="1"/>
  <c r="M461" i="2"/>
  <c r="J461" i="2" s="1"/>
  <c r="M462" i="2"/>
  <c r="J462" i="2" s="1"/>
  <c r="M463" i="2"/>
  <c r="J463" i="2" s="1"/>
  <c r="M541" i="2"/>
  <c r="J541" i="2" s="1"/>
  <c r="M465" i="2"/>
  <c r="J465" i="2" s="1"/>
  <c r="M466" i="2"/>
  <c r="J466" i="2" s="1"/>
  <c r="M318" i="2"/>
  <c r="J318" i="2" s="1"/>
  <c r="M470" i="2"/>
  <c r="J470" i="2" s="1"/>
  <c r="M471" i="2"/>
  <c r="J471" i="2" s="1"/>
  <c r="M472" i="2"/>
  <c r="J472" i="2" s="1"/>
  <c r="M473" i="2"/>
  <c r="J473" i="2" s="1"/>
  <c r="M474" i="2"/>
  <c r="J474" i="2" s="1"/>
  <c r="M475" i="2"/>
  <c r="J475" i="2" s="1"/>
  <c r="M476" i="2"/>
  <c r="J476" i="2" s="1"/>
  <c r="M477" i="2"/>
  <c r="J477" i="2" s="1"/>
  <c r="M478" i="2"/>
  <c r="J478" i="2" s="1"/>
  <c r="M481" i="2"/>
  <c r="J481" i="2" s="1"/>
  <c r="M482" i="2"/>
  <c r="J482" i="2" s="1"/>
  <c r="M483" i="2"/>
  <c r="J483" i="2" s="1"/>
  <c r="M484" i="2"/>
  <c r="J484" i="2" s="1"/>
  <c r="M374" i="2"/>
  <c r="J374" i="2" s="1"/>
  <c r="M487" i="2"/>
  <c r="J487" i="2" s="1"/>
  <c r="M488" i="2"/>
  <c r="J488" i="2" s="1"/>
  <c r="M293" i="2"/>
  <c r="J293" i="2" s="1"/>
  <c r="M490" i="2"/>
  <c r="J490" i="2" s="1"/>
  <c r="M388" i="2"/>
  <c r="J388" i="2" s="1"/>
  <c r="M493" i="2"/>
  <c r="J493" i="2" s="1"/>
  <c r="M494" i="2"/>
  <c r="J494" i="2" s="1"/>
  <c r="M495" i="2"/>
  <c r="J495" i="2" s="1"/>
  <c r="M375" i="2"/>
  <c r="J375" i="2" s="1"/>
  <c r="M497" i="2"/>
  <c r="J497" i="2" s="1"/>
  <c r="M498" i="2"/>
  <c r="J498" i="2" s="1"/>
  <c r="M499" i="2"/>
  <c r="J499" i="2" s="1"/>
  <c r="M500" i="2"/>
  <c r="J500" i="2" s="1"/>
  <c r="M503" i="2"/>
  <c r="J503" i="2" s="1"/>
  <c r="M504" i="2"/>
  <c r="J504" i="2" s="1"/>
  <c r="M505" i="2"/>
  <c r="J505" i="2" s="1"/>
  <c r="M506" i="2"/>
  <c r="J506" i="2" s="1"/>
  <c r="M507" i="2"/>
  <c r="J507" i="2" s="1"/>
  <c r="M508" i="2"/>
  <c r="J508" i="2" s="1"/>
  <c r="M509" i="2"/>
  <c r="J509" i="2" s="1"/>
  <c r="M510" i="2"/>
  <c r="J510" i="2" s="1"/>
  <c r="M511" i="2"/>
  <c r="J511" i="2" s="1"/>
  <c r="M512" i="2"/>
  <c r="J512" i="2" s="1"/>
  <c r="M513" i="2"/>
  <c r="J513" i="2" s="1"/>
  <c r="M514" i="2"/>
  <c r="J514" i="2" s="1"/>
  <c r="M515" i="2"/>
  <c r="J515" i="2" s="1"/>
  <c r="M376" i="2"/>
  <c r="J376" i="2" s="1"/>
  <c r="M518" i="2"/>
  <c r="J518" i="2" s="1"/>
  <c r="M519" i="2"/>
  <c r="J519" i="2" s="1"/>
  <c r="M520" i="2"/>
  <c r="J520" i="2" s="1"/>
  <c r="M521" i="2"/>
  <c r="J521" i="2" s="1"/>
  <c r="M523" i="2"/>
  <c r="J523" i="2" s="1"/>
  <c r="M526" i="2"/>
  <c r="J526" i="2" s="1"/>
  <c r="M527" i="2"/>
  <c r="J527" i="2" s="1"/>
  <c r="M528" i="2"/>
  <c r="J528" i="2" s="1"/>
  <c r="M529" i="2"/>
  <c r="J529" i="2" s="1"/>
  <c r="M530" i="2"/>
  <c r="J530" i="2" s="1"/>
  <c r="M531" i="2"/>
  <c r="J531" i="2" s="1"/>
  <c r="M532" i="2"/>
  <c r="J532" i="2" s="1"/>
  <c r="M534" i="2"/>
  <c r="J534" i="2" s="1"/>
  <c r="M535" i="2"/>
  <c r="J535" i="2" s="1"/>
  <c r="M536" i="2"/>
  <c r="J536" i="2" s="1"/>
  <c r="M378" i="2"/>
  <c r="J378" i="2" s="1"/>
  <c r="M538" i="2"/>
  <c r="J538" i="2" s="1"/>
  <c r="M391" i="2"/>
  <c r="J391" i="2" s="1"/>
  <c r="J501" i="2" l="1"/>
  <c r="J468" i="2"/>
  <c r="J12" i="2"/>
  <c r="O9" i="2"/>
  <c r="O544" i="2" s="1"/>
  <c r="M9" i="2"/>
  <c r="M544" i="2" l="1"/>
  <c r="K553" i="2" s="1"/>
  <c r="K555" i="2"/>
  <c r="J9" i="2"/>
  <c r="J544" i="2" s="1"/>
  <c r="K559" i="2" l="1"/>
  <c r="L563" i="2" s="1"/>
</calcChain>
</file>

<file path=xl/comments1.xml><?xml version="1.0" encoding="utf-8"?>
<comments xmlns="http://schemas.openxmlformats.org/spreadsheetml/2006/main">
  <authors>
    <author>Usuario</author>
    <author>CONTABILIDAD-01</author>
  </authors>
  <commentList>
    <comment ref="I14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 PAGO CON LA C 6068
</t>
        </r>
      </text>
    </comment>
    <comment ref="I263" authorId="1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ESTA CON LA FT 4107 LINEA 234</t>
        </r>
      </text>
    </comment>
    <comment ref="I52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AGO CON LA D04786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CONTABILIDAD-01</author>
  </authors>
  <commentList>
    <comment ref="I19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AGO CON LA D04786</t>
        </r>
      </text>
    </comment>
    <comment ref="I229" authorId="1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ESTA CON LA FT 4107 LINEA 234</t>
        </r>
      </text>
    </comment>
    <comment ref="I35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 PAGO CON LA C 6068
</t>
        </r>
      </text>
    </comment>
    <comment ref="I43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11.1/468
</t>
        </r>
      </text>
    </comment>
    <comment ref="I43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1.1/468
</t>
        </r>
      </text>
    </comment>
    <comment ref="I44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11.1/439
</t>
        </r>
      </text>
    </comment>
    <comment ref="I44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11.1/439
</t>
        </r>
      </text>
    </comment>
    <comment ref="I47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11.1/474
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CONTABILIDAD-01</author>
  </authors>
  <commentList>
    <comment ref="I19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AGO CON LA D04786</t>
        </r>
      </text>
    </comment>
    <comment ref="I229" authorId="1">
      <text>
        <r>
          <rPr>
            <b/>
            <sz val="9"/>
            <color indexed="81"/>
            <rFont val="Tahoma"/>
            <family val="2"/>
          </rPr>
          <t>CONTABILIDAD-01:</t>
        </r>
        <r>
          <rPr>
            <sz val="9"/>
            <color indexed="81"/>
            <rFont val="Tahoma"/>
            <family val="2"/>
          </rPr>
          <t xml:space="preserve">
ESTA CON LA FT 4107 LINEA 234</t>
        </r>
      </text>
    </comment>
    <comment ref="I35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 PAGO CON LA C 6068
</t>
        </r>
      </text>
    </comment>
    <comment ref="I43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11.1/468
</t>
        </r>
      </text>
    </comment>
    <comment ref="I43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1.1/468
</t>
        </r>
      </text>
    </comment>
    <comment ref="I44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11.1/439
</t>
        </r>
      </text>
    </comment>
    <comment ref="I44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11.1/439
</t>
        </r>
      </text>
    </comment>
    <comment ref="I47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11.1/474
</t>
        </r>
      </text>
    </comment>
  </commentList>
</comments>
</file>

<file path=xl/sharedStrings.xml><?xml version="1.0" encoding="utf-8"?>
<sst xmlns="http://schemas.openxmlformats.org/spreadsheetml/2006/main" count="11013" uniqueCount="2355">
  <si>
    <t>INVERSIONES REGALEIRA, C.A.</t>
  </si>
  <si>
    <t>Linea</t>
  </si>
  <si>
    <t>Fecha</t>
  </si>
  <si>
    <t>Concepto</t>
  </si>
  <si>
    <t>No. Factura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</si>
  <si>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</si>
  <si>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</si>
  <si>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</si>
  <si>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</si>
  <si>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</si>
  <si>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</si>
  <si>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</si>
  <si>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</si>
  <si>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</si>
  <si>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</si>
  <si>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I.V.A. Recibido</t>
  </si>
  <si>
    <t>No. Comprobante</t>
  </si>
  <si>
    <t>FC</t>
  </si>
  <si>
    <t>18881</t>
  </si>
  <si>
    <t/>
  </si>
  <si>
    <t>00-015381</t>
  </si>
  <si>
    <t>V118191524</t>
  </si>
  <si>
    <t>ALEJANDRO JOSE DOMINGUEZ PADILLA</t>
  </si>
  <si>
    <t>178656</t>
  </si>
  <si>
    <t>00-211283</t>
  </si>
  <si>
    <t>J295904576</t>
  </si>
  <si>
    <t>ALIMENTOS PRODALVA, C.A.</t>
  </si>
  <si>
    <t>00-91124</t>
  </si>
  <si>
    <t>00-001097</t>
  </si>
  <si>
    <t>J501657203</t>
  </si>
  <si>
    <t>RADISA ALIMENTOS 1,C.A</t>
  </si>
  <si>
    <t>691</t>
  </si>
  <si>
    <t>00-0000697</t>
  </si>
  <si>
    <t>J406620807</t>
  </si>
  <si>
    <t>DISTRIBUIDORA NAPA JC,C.A.</t>
  </si>
  <si>
    <t>693</t>
  </si>
  <si>
    <t>00-0000699</t>
  </si>
  <si>
    <t>692</t>
  </si>
  <si>
    <t>00-0000698</t>
  </si>
  <si>
    <t>00-0185422</t>
  </si>
  <si>
    <t>J000713820</t>
  </si>
  <si>
    <t xml:space="preserve">MATADERO MAELLA, C.A. </t>
  </si>
  <si>
    <t>11679</t>
  </si>
  <si>
    <t>00-007929</t>
  </si>
  <si>
    <t>J309121774</t>
  </si>
  <si>
    <t>DISTRIBUIDORA JHEANDAN C.A.</t>
  </si>
  <si>
    <t>08-4333835</t>
  </si>
  <si>
    <t>J301370139</t>
  </si>
  <si>
    <t>PEPSI-COLA VENEZUELA, C.A.</t>
  </si>
  <si>
    <t>08-4333834</t>
  </si>
  <si>
    <t>00-160293</t>
  </si>
  <si>
    <t>J298199121</t>
  </si>
  <si>
    <t>AGRICOLA CAMBANA C.A</t>
  </si>
  <si>
    <t>91116</t>
  </si>
  <si>
    <t>00-00132529</t>
  </si>
  <si>
    <t>J294362400</t>
  </si>
  <si>
    <t xml:space="preserve">DISTRIBUIDORA DE LACTEOS SANTOS AVEIRO, C.A </t>
  </si>
  <si>
    <t>4239</t>
  </si>
  <si>
    <t>00-004239</t>
  </si>
  <si>
    <t>J410117605</t>
  </si>
  <si>
    <t>DISTRIBUIDORA MATHYFRED C.A.</t>
  </si>
  <si>
    <t>00-001307</t>
  </si>
  <si>
    <t>J412873059</t>
  </si>
  <si>
    <t>DISTRIBUIDORA HALU, C.A.</t>
  </si>
  <si>
    <t>1000218762</t>
  </si>
  <si>
    <t>00-00387652</t>
  </si>
  <si>
    <t>J297975519</t>
  </si>
  <si>
    <t>DISTRIBUIDORA GASEOSA SAN DIEGO, C.A.</t>
  </si>
  <si>
    <t>00-91126</t>
  </si>
  <si>
    <t>4250</t>
  </si>
  <si>
    <t>00-004250</t>
  </si>
  <si>
    <t>00-001123</t>
  </si>
  <si>
    <t>00-160315</t>
  </si>
  <si>
    <t>00-160341</t>
  </si>
  <si>
    <t>91246</t>
  </si>
  <si>
    <t>00-00132669</t>
  </si>
  <si>
    <t>00-000039</t>
  </si>
  <si>
    <t>J-40017325-6</t>
  </si>
  <si>
    <t>AGROCHAMPI DE VENEZUELA, C.A (AGROCHAMPI DE VENEZUELA, C.A)</t>
  </si>
  <si>
    <t>179059</t>
  </si>
  <si>
    <t>00-211701</t>
  </si>
  <si>
    <t>08-4334448</t>
  </si>
  <si>
    <t>00-91130</t>
  </si>
  <si>
    <t>18903</t>
  </si>
  <si>
    <t>00-000592</t>
  </si>
  <si>
    <t>13634</t>
  </si>
  <si>
    <t>00-0024664</t>
  </si>
  <si>
    <t>2900</t>
  </si>
  <si>
    <t>00-073850</t>
  </si>
  <si>
    <t>J306822518</t>
  </si>
  <si>
    <t>DISTRIBUIDORA DE ALIMENTOS LA LLANERA C.J.F. C.A.</t>
  </si>
  <si>
    <t>00-000040</t>
  </si>
  <si>
    <t>00-160358</t>
  </si>
  <si>
    <t>4259</t>
  </si>
  <si>
    <t>00-004259</t>
  </si>
  <si>
    <t>00-5662471</t>
  </si>
  <si>
    <t>J000193614</t>
  </si>
  <si>
    <t>PLUMROSE LATINOAMERICANA, C.A.</t>
  </si>
  <si>
    <t>00-5662493</t>
  </si>
  <si>
    <t>00-5662494</t>
  </si>
  <si>
    <t>00-5662495</t>
  </si>
  <si>
    <t>10181</t>
  </si>
  <si>
    <t>00-011884</t>
  </si>
  <si>
    <t>J500618832</t>
  </si>
  <si>
    <t xml:space="preserve"> ALIMENTOS SERIMAR, C.A</t>
  </si>
  <si>
    <t>00-34899310</t>
  </si>
  <si>
    <t>J000413126</t>
  </si>
  <si>
    <t>ALIMENTOS POLAR COMERCIAL, C.A.</t>
  </si>
  <si>
    <t>00-34899309</t>
  </si>
  <si>
    <t>00-34899308</t>
  </si>
  <si>
    <t>8973</t>
  </si>
  <si>
    <t>00-009849</t>
  </si>
  <si>
    <t>J407543890</t>
  </si>
  <si>
    <t>DISTRIBUIDORA DAMASCUS, C. A.</t>
  </si>
  <si>
    <t>00-91137</t>
  </si>
  <si>
    <t>179228</t>
  </si>
  <si>
    <t>00-211874</t>
  </si>
  <si>
    <t>3247</t>
  </si>
  <si>
    <t>00-003247</t>
  </si>
  <si>
    <t>V124229681</t>
  </si>
  <si>
    <t>ANITA BOHN BREUER</t>
  </si>
  <si>
    <t>00-001324</t>
  </si>
  <si>
    <t>129058</t>
  </si>
  <si>
    <t>00-0194322</t>
  </si>
  <si>
    <t>J294606067</t>
  </si>
  <si>
    <t>DURACENTRO CAPITAL C.A.</t>
  </si>
  <si>
    <t>129060</t>
  </si>
  <si>
    <t>00-0194324</t>
  </si>
  <si>
    <t>129059</t>
  </si>
  <si>
    <t>00-0194323</t>
  </si>
  <si>
    <t>00-0016751</t>
  </si>
  <si>
    <t>J317385080</t>
  </si>
  <si>
    <t>COMERCIALIZADORA DE ALIMENTOS MAELLA C.A</t>
  </si>
  <si>
    <t>110714</t>
  </si>
  <si>
    <t>00-0127361</t>
  </si>
  <si>
    <t>J403547351</t>
  </si>
  <si>
    <t>MAYOR DE CHARCUTERIA Y ALIMENTOS FRANCIS, C.A.</t>
  </si>
  <si>
    <t>00-0723022</t>
  </si>
  <si>
    <t>J300617505</t>
  </si>
  <si>
    <t>DISTRIBUCIONES DIPROCHER C.A</t>
  </si>
  <si>
    <t>00-0723013</t>
  </si>
  <si>
    <t>00-0723014</t>
  </si>
  <si>
    <t>4264</t>
  </si>
  <si>
    <t>00-004264</t>
  </si>
  <si>
    <t>00-001172</t>
  </si>
  <si>
    <t>11697</t>
  </si>
  <si>
    <t>00-007947</t>
  </si>
  <si>
    <t>00-160384</t>
  </si>
  <si>
    <t>219876</t>
  </si>
  <si>
    <t>00-0247381</t>
  </si>
  <si>
    <t>J308824640</t>
  </si>
  <si>
    <t>DIVERCA DISTRIBUIDORA DE VERDURAS C.A.</t>
  </si>
  <si>
    <t>00-91139</t>
  </si>
  <si>
    <t>18920</t>
  </si>
  <si>
    <t>00-015420</t>
  </si>
  <si>
    <t>175701</t>
  </si>
  <si>
    <t>00-140997</t>
  </si>
  <si>
    <t>J313711250</t>
  </si>
  <si>
    <t xml:space="preserve"> LACTEOS DOEL, C.A.</t>
  </si>
  <si>
    <t>08-4335083</t>
  </si>
  <si>
    <t>08-4335082</t>
  </si>
  <si>
    <t>V067 3540053916</t>
  </si>
  <si>
    <t>08-4335081</t>
  </si>
  <si>
    <t>179436</t>
  </si>
  <si>
    <t>00-212089</t>
  </si>
  <si>
    <t>B X011944</t>
  </si>
  <si>
    <t>00-0419727</t>
  </si>
  <si>
    <t>J412808990</t>
  </si>
  <si>
    <t xml:space="preserve"> ITC COMERCIAL, C.A.</t>
  </si>
  <si>
    <t>00-000599</t>
  </si>
  <si>
    <t>00-5662464</t>
  </si>
  <si>
    <t>00-0723162</t>
  </si>
  <si>
    <t>1 000220250</t>
  </si>
  <si>
    <t>00-0389146</t>
  </si>
  <si>
    <t>10213</t>
  </si>
  <si>
    <t>00-011109</t>
  </si>
  <si>
    <t>J402080107</t>
  </si>
  <si>
    <t>CARNICOS LOS TEQUES C.A.</t>
  </si>
  <si>
    <t>21219</t>
  </si>
  <si>
    <t>00-023654</t>
  </si>
  <si>
    <t>J312695480</t>
  </si>
  <si>
    <t>INVERSIONES NP-XXI, C.A.</t>
  </si>
  <si>
    <t>1 000220262</t>
  </si>
  <si>
    <t>00-0389158</t>
  </si>
  <si>
    <t>4274</t>
  </si>
  <si>
    <t>00-004274</t>
  </si>
  <si>
    <t>00-160425</t>
  </si>
  <si>
    <t>111084</t>
  </si>
  <si>
    <t>00-0127733</t>
  </si>
  <si>
    <t>111330</t>
  </si>
  <si>
    <t>00-0127984</t>
  </si>
  <si>
    <t>00-91146</t>
  </si>
  <si>
    <t>00-102957</t>
  </si>
  <si>
    <t>J312694491</t>
  </si>
  <si>
    <t xml:space="preserve"> LACTEOS ANANKÉ C.A.</t>
  </si>
  <si>
    <t>44538</t>
  </si>
  <si>
    <t>00-038235</t>
  </si>
  <si>
    <t>J313575917</t>
  </si>
  <si>
    <t>INVERSIONES BENAR, C.A.</t>
  </si>
  <si>
    <t>9043</t>
  </si>
  <si>
    <t>00-009920</t>
  </si>
  <si>
    <t>00-34904329</t>
  </si>
  <si>
    <t>3292</t>
  </si>
  <si>
    <t>00-003292</t>
  </si>
  <si>
    <t>00-001343</t>
  </si>
  <si>
    <t>35499</t>
  </si>
  <si>
    <t>00-0037253</t>
  </si>
  <si>
    <t>J312039981</t>
  </si>
  <si>
    <t>ALIMENTOS FRUCA, C.A</t>
  </si>
  <si>
    <t>00-34906355</t>
  </si>
  <si>
    <t>00-34906354</t>
  </si>
  <si>
    <t>00-34906353</t>
  </si>
  <si>
    <t>00-160447</t>
  </si>
  <si>
    <t>11700</t>
  </si>
  <si>
    <t>00-07950</t>
  </si>
  <si>
    <t>00-00132851</t>
  </si>
  <si>
    <t>00-91148</t>
  </si>
  <si>
    <t>00-00132970</t>
  </si>
  <si>
    <t>00-015442</t>
  </si>
  <si>
    <t>00-160479</t>
  </si>
  <si>
    <t>0000180224</t>
  </si>
  <si>
    <t>00-0186168</t>
  </si>
  <si>
    <t>179790</t>
  </si>
  <si>
    <t>00-212446</t>
  </si>
  <si>
    <t>08-4335687</t>
  </si>
  <si>
    <t>08-4335686</t>
  </si>
  <si>
    <t>001100</t>
  </si>
  <si>
    <t>00-001198</t>
  </si>
  <si>
    <t>00-160501</t>
  </si>
  <si>
    <t>011195</t>
  </si>
  <si>
    <t>00-009195</t>
  </si>
  <si>
    <t>J311637974</t>
  </si>
  <si>
    <t>4291</t>
  </si>
  <si>
    <t>00-004291</t>
  </si>
  <si>
    <t>1598749</t>
  </si>
  <si>
    <t>00-2312292</t>
  </si>
  <si>
    <t>J316405885</t>
  </si>
  <si>
    <t xml:space="preserve">DISTRIBUIDORA DE PRODUCTOS HERMANOS CAMACHO DPROCA,C.A </t>
  </si>
  <si>
    <t>1598753</t>
  </si>
  <si>
    <t>00-2312296</t>
  </si>
  <si>
    <t>1598748</t>
  </si>
  <si>
    <t>00-2312291</t>
  </si>
  <si>
    <t>00-000048</t>
  </si>
  <si>
    <t>3331</t>
  </si>
  <si>
    <t>00-003331</t>
  </si>
  <si>
    <t>9117</t>
  </si>
  <si>
    <t>00-009997</t>
  </si>
  <si>
    <t>1563287</t>
  </si>
  <si>
    <t>00-2442103</t>
  </si>
  <si>
    <t>J000303614</t>
  </si>
  <si>
    <t>C.A. SUCESORA DE JOSE PUIG &amp; CIA</t>
  </si>
  <si>
    <t>782</t>
  </si>
  <si>
    <t>00-000732</t>
  </si>
  <si>
    <t>J407938606</t>
  </si>
  <si>
    <t>DISTRIBUIDORA GLENDYLIFE C.A.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</si>
  <si>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</si>
  <si>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</si>
  <si>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</si>
  <si>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</si>
  <si>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</si>
  <si>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</si>
  <si>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</si>
  <si>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</si>
  <si>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</si>
  <si>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J-50070505-0</t>
  </si>
  <si>
    <t>CTRA PANAMERICANA KILOMETRO 13 EDIF ROCOSA PISO PB LC PB-1 ST SAN ANTONIO DE LOS ALTOS, SAN ANTONIO DE LOS ALTOS EDO. MIRANDA</t>
  </si>
  <si>
    <t>000076</t>
  </si>
  <si>
    <t xml:space="preserve">00-000076  </t>
  </si>
  <si>
    <t>J-50056354-0</t>
  </si>
  <si>
    <t>W &amp; R SERVICIOS C.A.</t>
  </si>
  <si>
    <t>000122</t>
  </si>
  <si>
    <t xml:space="preserve">00-000122  </t>
  </si>
  <si>
    <t>000135</t>
  </si>
  <si>
    <t xml:space="preserve">00-000135  </t>
  </si>
  <si>
    <t>000144</t>
  </si>
  <si>
    <t xml:space="preserve">00-000144  </t>
  </si>
  <si>
    <t>00000271</t>
  </si>
  <si>
    <t xml:space="preserve">00-0       </t>
  </si>
  <si>
    <t>J-31116389-1</t>
  </si>
  <si>
    <t>MULTIELECTRICOS VICTORIA C.A.</t>
  </si>
  <si>
    <t>00000322</t>
  </si>
  <si>
    <t>J-31235509-3</t>
  </si>
  <si>
    <t>RODAMIENTOS PANAMERICA C.A.</t>
  </si>
  <si>
    <t>00006883</t>
  </si>
  <si>
    <t>J-30534274-1</t>
  </si>
  <si>
    <t>GRUPO FERRETERO PROFTOOLS C.A.</t>
  </si>
  <si>
    <t>00000240</t>
  </si>
  <si>
    <t xml:space="preserve">00-000440  </t>
  </si>
  <si>
    <t>J-41100879-7</t>
  </si>
  <si>
    <t>INVERSIONES SUMI PAPEL 21, C.A</t>
  </si>
  <si>
    <t>026974</t>
  </si>
  <si>
    <t>J-40316446-0</t>
  </si>
  <si>
    <t>MI DIVINO JOJOTO, C.A</t>
  </si>
  <si>
    <t>080876</t>
  </si>
  <si>
    <t xml:space="preserve">00-044017  </t>
  </si>
  <si>
    <t>J-30255688-0</t>
  </si>
  <si>
    <t>RODAMIENTOS INDUSTRIALES LA RUINA C.A.</t>
  </si>
  <si>
    <t>00002250</t>
  </si>
  <si>
    <t>J-41312716-4</t>
  </si>
  <si>
    <t>DISTRIBUIDORA LINEA DAMASCO LAS MERCEDES C. A.</t>
  </si>
  <si>
    <t>449</t>
  </si>
  <si>
    <t xml:space="preserve">00-000449  </t>
  </si>
  <si>
    <t>J-50018178-7</t>
  </si>
  <si>
    <t>LOS ALAMOS 2020</t>
  </si>
  <si>
    <t xml:space="preserve">A1612   </t>
  </si>
  <si>
    <t xml:space="preserve">00-004195  </t>
  </si>
  <si>
    <t>J-29645611-9</t>
  </si>
  <si>
    <t>CASH REGISTER AND SYSTEMS,C.A.</t>
  </si>
  <si>
    <t>1240</t>
  </si>
  <si>
    <t xml:space="preserve">00-001990  </t>
  </si>
  <si>
    <t>J-40668569-0</t>
  </si>
  <si>
    <t>SIILVER EXPRESS CORPORATION, C.A.</t>
  </si>
  <si>
    <t>00019601</t>
  </si>
  <si>
    <t>J-30142060-8</t>
  </si>
  <si>
    <t>EXCELSIOR GAMA SUPERMERCADOS, C.A.</t>
  </si>
  <si>
    <t>00002620</t>
  </si>
  <si>
    <t>J-00237950-2</t>
  </si>
  <si>
    <t>IMPORTACIONES Y EXPORTACIONES CASA GRANDE C.A.</t>
  </si>
  <si>
    <t>027997</t>
  </si>
  <si>
    <t>00000608</t>
  </si>
  <si>
    <t>J-40904495-5</t>
  </si>
  <si>
    <t>INVERSIONES FRIOTEQ 2017, C.A.</t>
  </si>
  <si>
    <t>00038281</t>
  </si>
  <si>
    <t>0008022</t>
  </si>
  <si>
    <t>J-29376224-3</t>
  </si>
  <si>
    <t>EQUIPOS Y MATERIALES LAS MINAS 7 , C.A.</t>
  </si>
  <si>
    <t>00459</t>
  </si>
  <si>
    <t xml:space="preserve">00-000209  </t>
  </si>
  <si>
    <t>J-31183843-0</t>
  </si>
  <si>
    <t>TALLER INDUSTRIAL DAYISKAR C.A.</t>
  </si>
  <si>
    <t>00001955</t>
  </si>
  <si>
    <t>J-41283822-9</t>
  </si>
  <si>
    <t>CORPORACION ASIA GOURMET MARKET, C.A.</t>
  </si>
  <si>
    <t>00003353</t>
  </si>
  <si>
    <t>J-29857470-4</t>
  </si>
  <si>
    <t>FERRO-TOOL, C.A.</t>
  </si>
  <si>
    <t>00044911</t>
  </si>
  <si>
    <t>029547</t>
  </si>
  <si>
    <t>00006463</t>
  </si>
  <si>
    <t>J-50161467-9</t>
  </si>
  <si>
    <t>CORPORACION FERREPLUS, C.A</t>
  </si>
  <si>
    <t>00001917</t>
  </si>
  <si>
    <t xml:space="preserve">00-001917  </t>
  </si>
  <si>
    <t>J-29586569-4</t>
  </si>
  <si>
    <t>TECNIBALANZAS GUERRA J. G. C. A.</t>
  </si>
  <si>
    <t>587146</t>
  </si>
  <si>
    <t xml:space="preserve">00-047534  </t>
  </si>
  <si>
    <t>J-00134464-0</t>
  </si>
  <si>
    <t>FERRETERIA INDUSTRIAL LA RUINA C.A.</t>
  </si>
  <si>
    <t>0159</t>
  </si>
  <si>
    <t xml:space="preserve">00-0159       </t>
  </si>
  <si>
    <t>J-30198925-2</t>
  </si>
  <si>
    <t>FERRETERIA EL VAQUIRO C.A.</t>
  </si>
  <si>
    <t>000000852</t>
  </si>
  <si>
    <t>J-30390747-4</t>
  </si>
  <si>
    <t>DISTRIBUIDORA FERREPOLAR C.A.</t>
  </si>
  <si>
    <t>0158</t>
  </si>
  <si>
    <t xml:space="preserve">00-0158    </t>
  </si>
  <si>
    <t>00006862</t>
  </si>
  <si>
    <t>00007758</t>
  </si>
  <si>
    <t>080958</t>
  </si>
  <si>
    <t xml:space="preserve">00-044099  </t>
  </si>
  <si>
    <t>00000433</t>
  </si>
  <si>
    <t>J-00133322-3</t>
  </si>
  <si>
    <t>MATERIALES EL JOCKEY C.A.</t>
  </si>
  <si>
    <t>0008409</t>
  </si>
  <si>
    <t>00004053</t>
  </si>
  <si>
    <t>J-31039090-8</t>
  </si>
  <si>
    <t>MICHEL ELECTRONICS, C.A.</t>
  </si>
  <si>
    <t>00006701</t>
  </si>
  <si>
    <t>J-50165430-1</t>
  </si>
  <si>
    <t>CASA HONOR ZH, C.A.</t>
  </si>
  <si>
    <t>00008890</t>
  </si>
  <si>
    <t>J-40051390-1</t>
  </si>
  <si>
    <t>CENTRO FERRETERO FAZZI C.A</t>
  </si>
  <si>
    <t>00023849</t>
  </si>
  <si>
    <t>J-29878236-6</t>
  </si>
  <si>
    <t>AUTOMERCADOS FRESCO MARKET AFN, C.A.</t>
  </si>
  <si>
    <t>000148</t>
  </si>
  <si>
    <t xml:space="preserve">00-000148  </t>
  </si>
  <si>
    <t>00002772</t>
  </si>
  <si>
    <t>00005950</t>
  </si>
  <si>
    <t>J-40475559-4</t>
  </si>
  <si>
    <t>BOULEVARD CARNES Y LICORES, C.A</t>
  </si>
  <si>
    <t>031275</t>
  </si>
  <si>
    <t>00036336</t>
  </si>
  <si>
    <t>00000893</t>
  </si>
  <si>
    <t>00000382</t>
  </si>
  <si>
    <t>00003008</t>
  </si>
  <si>
    <t xml:space="preserve">00-003008  </t>
  </si>
  <si>
    <t>J-29641407-6</t>
  </si>
  <si>
    <t>INVERSIONES Y SERVICIOS VARGAS 1916 C.A.</t>
  </si>
  <si>
    <t>00018752</t>
  </si>
  <si>
    <t>J-40355144-8</t>
  </si>
  <si>
    <t>PC SHOP DE VENEZUELA, C.A.</t>
  </si>
  <si>
    <t>000471</t>
  </si>
  <si>
    <t xml:space="preserve">00-000471  </t>
  </si>
  <si>
    <t>J-40354115-9</t>
  </si>
  <si>
    <t>TORNO MIRANDA KM 21, C.A.</t>
  </si>
  <si>
    <t>1264</t>
  </si>
  <si>
    <t xml:space="preserve">00-002014  </t>
  </si>
  <si>
    <t>1222</t>
  </si>
  <si>
    <t>00-001972</t>
  </si>
  <si>
    <t>00000534</t>
  </si>
  <si>
    <t xml:space="preserve">00-000534  </t>
  </si>
  <si>
    <t>J-41272281-6</t>
  </si>
  <si>
    <t>GLOBAL SERVICES TAGUALPA, C.A</t>
  </si>
  <si>
    <t>00007291</t>
  </si>
  <si>
    <t>00007330</t>
  </si>
  <si>
    <t>000010762</t>
  </si>
  <si>
    <t>J-30625468-4</t>
  </si>
  <si>
    <t>INVERSIONES RODADEJO , C.A.</t>
  </si>
  <si>
    <t>000020</t>
  </si>
  <si>
    <t xml:space="preserve">00-000021  </t>
  </si>
  <si>
    <t>J-40595385-3</t>
  </si>
  <si>
    <t>COMERCIALIZADORA DE SUMINISTROS R.B.V., C.A.</t>
  </si>
  <si>
    <t>00003180</t>
  </si>
  <si>
    <t xml:space="preserve">00-003515  </t>
  </si>
  <si>
    <t>J-29795063-0</t>
  </si>
  <si>
    <t>FABRICA DE ETIQUETAS FLEXOROLLS, C.A.</t>
  </si>
  <si>
    <t>00003010</t>
  </si>
  <si>
    <t xml:space="preserve">00-003010  </t>
  </si>
  <si>
    <t>00006029</t>
  </si>
  <si>
    <t>2011192</t>
  </si>
  <si>
    <t xml:space="preserve">00-007692  </t>
  </si>
  <si>
    <t>J-00156240-0</t>
  </si>
  <si>
    <t>CREACIONES RIVALCID LOS TEQUES, C.A.</t>
  </si>
  <si>
    <t>00025723</t>
  </si>
  <si>
    <t xml:space="preserve">00-019223  </t>
  </si>
  <si>
    <t>J-31238362-3</t>
  </si>
  <si>
    <t>REPRESENTACIONES SUPLICENTRO, C.A.</t>
  </si>
  <si>
    <t>031798</t>
  </si>
  <si>
    <t xml:space="preserve">0-00       </t>
  </si>
  <si>
    <t>00041723</t>
  </si>
  <si>
    <t>00074803</t>
  </si>
  <si>
    <t>J-50068918-7</t>
  </si>
  <si>
    <t>COMERCIAL HL LUCKY, C.A</t>
  </si>
  <si>
    <t>A005607</t>
  </si>
  <si>
    <t xml:space="preserve">00-003107  </t>
  </si>
  <si>
    <t>J-30675745-7</t>
  </si>
  <si>
    <t>TEJIDOS MARBELLA LOS TEQUES S.A.</t>
  </si>
  <si>
    <t>00016200</t>
  </si>
  <si>
    <t>J-30289556-1</t>
  </si>
  <si>
    <t>FERRETERIA Y MATERIALES CANTOLAGO C.A.</t>
  </si>
  <si>
    <t>00006096</t>
  </si>
  <si>
    <t>00016453</t>
  </si>
  <si>
    <t>00042220</t>
  </si>
  <si>
    <t>00006129</t>
  </si>
  <si>
    <t>00006134</t>
  </si>
  <si>
    <t>00006016</t>
  </si>
  <si>
    <t xml:space="preserve">00-0006016 </t>
  </si>
  <si>
    <t>J-40791766-8</t>
  </si>
  <si>
    <t>COMERCIALIZADORA GIGABI, C.A.</t>
  </si>
  <si>
    <t>00009448</t>
  </si>
  <si>
    <t xml:space="preserve">00-011021  </t>
  </si>
  <si>
    <t>J-29529281-3</t>
  </si>
  <si>
    <t>DISTRIBUIDORA PAW C.A</t>
  </si>
  <si>
    <t>00055961</t>
  </si>
  <si>
    <t>J-00271144-2</t>
  </si>
  <si>
    <t>FERRETERIA EPA C.A.</t>
  </si>
  <si>
    <t>00006220</t>
  </si>
  <si>
    <t>00048804</t>
  </si>
  <si>
    <t>00098709</t>
  </si>
  <si>
    <t xml:space="preserve">00-0142469 </t>
  </si>
  <si>
    <t>J-30437185-3</t>
  </si>
  <si>
    <t>INDUSTRIAS MAROS, C.A.</t>
  </si>
  <si>
    <t>00098710</t>
  </si>
  <si>
    <t>00002465</t>
  </si>
  <si>
    <t>J-31436421-9</t>
  </si>
  <si>
    <t>COMERCIAL DIVER COMPRAS, C.A.</t>
  </si>
  <si>
    <t>00002803</t>
  </si>
  <si>
    <t>00006279</t>
  </si>
  <si>
    <t>00016400</t>
  </si>
  <si>
    <t xml:space="preserve">00-0025792 </t>
  </si>
  <si>
    <t>J-29624424-3</t>
  </si>
  <si>
    <t>TEQUEÑOS Y PASAPALOS LA BOTANA,CA</t>
  </si>
  <si>
    <t>00049232</t>
  </si>
  <si>
    <t>032981</t>
  </si>
  <si>
    <t>11056</t>
  </si>
  <si>
    <t>00-00012483</t>
  </si>
  <si>
    <t>J-40813964-2</t>
  </si>
  <si>
    <t>DISEMACA, C.A</t>
  </si>
  <si>
    <t>001255</t>
  </si>
  <si>
    <t>J-00150211-4</t>
  </si>
  <si>
    <t>TORNILLOS MITAMBA C.A.</t>
  </si>
  <si>
    <t>00074555</t>
  </si>
  <si>
    <t>00-0092808</t>
  </si>
  <si>
    <t>J-30438974-4</t>
  </si>
  <si>
    <t>LACTEOS R.D. C.A.</t>
  </si>
  <si>
    <t>00006398</t>
  </si>
  <si>
    <t>00038112</t>
  </si>
  <si>
    <t>J-40670082-7</t>
  </si>
  <si>
    <t>AUTOMERCADO EXPRESS 2707, C.A.</t>
  </si>
  <si>
    <t>00062885</t>
  </si>
  <si>
    <t>00003517</t>
  </si>
  <si>
    <t>00006434</t>
  </si>
  <si>
    <t>033318</t>
  </si>
  <si>
    <t>033321</t>
  </si>
  <si>
    <t>00050089</t>
  </si>
  <si>
    <t>00062148</t>
  </si>
  <si>
    <t>A246911</t>
  </si>
  <si>
    <t>00-00625565</t>
  </si>
  <si>
    <t>J-30588294-0</t>
  </si>
  <si>
    <t>CENTRO DE DISTRIBUCIONES FRANCIS C.A.</t>
  </si>
  <si>
    <t>00006457</t>
  </si>
  <si>
    <t>00006533</t>
  </si>
  <si>
    <t>00035027</t>
  </si>
  <si>
    <t xml:space="preserve">00-0049477 </t>
  </si>
  <si>
    <t>J-29501430-9</t>
  </si>
  <si>
    <t>DISTRIBUIDORA DIFRITZ, C.A.</t>
  </si>
  <si>
    <t>00058305</t>
  </si>
  <si>
    <t>00162102</t>
  </si>
  <si>
    <t>J-40422898-5</t>
  </si>
  <si>
    <t>COMERCIALIZADORA 1108, C.A</t>
  </si>
  <si>
    <t>00191902</t>
  </si>
  <si>
    <t>00114592</t>
  </si>
  <si>
    <t xml:space="preserve">00-0054344 </t>
  </si>
  <si>
    <t>J-30954179-0</t>
  </si>
  <si>
    <t>ASOC.CULTURAL LOS HIPOCAMPITOS CTRO.DE FORM.INTEGRAL</t>
  </si>
  <si>
    <t>00114593</t>
  </si>
  <si>
    <t xml:space="preserve">00-0054345 </t>
  </si>
  <si>
    <t>00001318</t>
  </si>
  <si>
    <t>002650</t>
  </si>
  <si>
    <t>00-002650</t>
  </si>
  <si>
    <t>V-12422968-1</t>
  </si>
  <si>
    <t>002607</t>
  </si>
  <si>
    <t xml:space="preserve">00-002607  </t>
  </si>
  <si>
    <t>00045735</t>
  </si>
  <si>
    <t>J-30441009-3</t>
  </si>
  <si>
    <t>FERREPLOMERIA TIRRENIO FETIPLOM C.A.</t>
  </si>
  <si>
    <t>000003172</t>
  </si>
  <si>
    <t>J-31248766-6</t>
  </si>
  <si>
    <t>AGRO AVICOLA EL BARBECHO , C.A.</t>
  </si>
  <si>
    <t>033897</t>
  </si>
  <si>
    <t>00038787</t>
  </si>
  <si>
    <t>N00516</t>
  </si>
  <si>
    <t xml:space="preserve">00-90966   </t>
  </si>
  <si>
    <t>J-00258182-4</t>
  </si>
  <si>
    <t>PLATANERA LOS CASTAÑOS C.A.</t>
  </si>
  <si>
    <t>00006606</t>
  </si>
  <si>
    <t>00017712</t>
  </si>
  <si>
    <t>00155222</t>
  </si>
  <si>
    <t>00006664</t>
  </si>
  <si>
    <t>00040391</t>
  </si>
  <si>
    <t>00179621</t>
  </si>
  <si>
    <t>00016065</t>
  </si>
  <si>
    <t>J-00366242-9</t>
  </si>
  <si>
    <t>GRAN MERCADO FLORESTAN, C.A.</t>
  </si>
  <si>
    <t>000646</t>
  </si>
  <si>
    <t xml:space="preserve">00-000646  </t>
  </si>
  <si>
    <t>G-20009703-5</t>
  </si>
  <si>
    <t>CANTERAS CURA C.A.</t>
  </si>
  <si>
    <t>00006753</t>
  </si>
  <si>
    <t>00009335</t>
  </si>
  <si>
    <t>J-30671806-0</t>
  </si>
  <si>
    <t>FERRETERIA EL ALBAÑIL, C.A.</t>
  </si>
  <si>
    <t>00040564</t>
  </si>
  <si>
    <t>00064351</t>
  </si>
  <si>
    <t>034335</t>
  </si>
  <si>
    <t>00006787</t>
  </si>
  <si>
    <t>00051221</t>
  </si>
  <si>
    <t>002690</t>
  </si>
  <si>
    <t xml:space="preserve">00-002690  </t>
  </si>
  <si>
    <t>00006909</t>
  </si>
  <si>
    <t>00059326</t>
  </si>
  <si>
    <t>L118082644</t>
  </si>
  <si>
    <t xml:space="preserve">00-5607920 </t>
  </si>
  <si>
    <t>J-00019361-4</t>
  </si>
  <si>
    <t>PLUMROSE LATINOAMERICANA, C.A</t>
  </si>
  <si>
    <t>00002430</t>
  </si>
  <si>
    <t>J-00024470-7</t>
  </si>
  <si>
    <t>MATERIALES CARABOBO, C.A.</t>
  </si>
  <si>
    <t>00010191</t>
  </si>
  <si>
    <t>00005849</t>
  </si>
  <si>
    <t>J-40245759-6</t>
  </si>
  <si>
    <t>INVERSIONES O.N.E.S 16, C.A</t>
  </si>
  <si>
    <t>00006994</t>
  </si>
  <si>
    <t>00006999</t>
  </si>
  <si>
    <t>00039881</t>
  </si>
  <si>
    <t>00044672</t>
  </si>
  <si>
    <t>00051849</t>
  </si>
  <si>
    <t>00033455</t>
  </si>
  <si>
    <t>00-00023955</t>
  </si>
  <si>
    <t>J-30187151-0</t>
  </si>
  <si>
    <t>ARENERA BLANCARENA C.A</t>
  </si>
  <si>
    <t>035499</t>
  </si>
  <si>
    <t>00001070</t>
  </si>
  <si>
    <t xml:space="preserve">00-001070  </t>
  </si>
  <si>
    <t>J-41287305-9</t>
  </si>
  <si>
    <t>DISTRIBUIDORA HALU,C.A.</t>
  </si>
  <si>
    <t>002734</t>
  </si>
  <si>
    <t xml:space="preserve">00-002734  </t>
  </si>
  <si>
    <t>00040094</t>
  </si>
  <si>
    <t>00000189</t>
  </si>
  <si>
    <t>J-40153562-3</t>
  </si>
  <si>
    <t>CAUCHOS Y ACCESORIOS 4X4, C.A.</t>
  </si>
  <si>
    <t>00059936</t>
  </si>
  <si>
    <t>00000127</t>
  </si>
  <si>
    <t>00007153</t>
  </si>
  <si>
    <t>035914</t>
  </si>
  <si>
    <t>00041407</t>
  </si>
  <si>
    <t>00062854</t>
  </si>
  <si>
    <t>000127946</t>
  </si>
  <si>
    <t xml:space="preserve">00-0193195 </t>
  </si>
  <si>
    <t>J-29460606-7</t>
  </si>
  <si>
    <t>DURACENTRO CAPITAL, C.A.</t>
  </si>
  <si>
    <t>00003053</t>
  </si>
  <si>
    <t>007471</t>
  </si>
  <si>
    <t xml:space="preserve">00-007774  </t>
  </si>
  <si>
    <t>J-50061883-2</t>
  </si>
  <si>
    <t>ALIMENTOS SERIMAR, C.A.</t>
  </si>
  <si>
    <t>00009114</t>
  </si>
  <si>
    <t>J-31108399-5</t>
  </si>
  <si>
    <t>INVERSIONES MACOCEM, C.A.</t>
  </si>
  <si>
    <t>00000219</t>
  </si>
  <si>
    <t xml:space="preserve">00-000219  </t>
  </si>
  <si>
    <t>J-40180952-9</t>
  </si>
  <si>
    <t xml:space="preserve"> INVERSIONES BEV´LUCMI, C.A.</t>
  </si>
  <si>
    <t>002775</t>
  </si>
  <si>
    <t xml:space="preserve">00-002775  </t>
  </si>
  <si>
    <t>00007230</t>
  </si>
  <si>
    <t>00016686</t>
  </si>
  <si>
    <t>00019204</t>
  </si>
  <si>
    <t>J-31514898-6</t>
  </si>
  <si>
    <t>INVERSIONES YAKARTA 20-20, C.A.</t>
  </si>
  <si>
    <t>00028598</t>
  </si>
  <si>
    <t>00045633</t>
  </si>
  <si>
    <t xml:space="preserve">00-001072 </t>
  </si>
  <si>
    <t xml:space="preserve">00-001104  </t>
  </si>
  <si>
    <t>00016693</t>
  </si>
  <si>
    <t xml:space="preserve">D000871 </t>
  </si>
  <si>
    <t xml:space="preserve">00-0145271 </t>
  </si>
  <si>
    <t>D000872</t>
  </si>
  <si>
    <t xml:space="preserve">00-0145272 </t>
  </si>
  <si>
    <t>D000873</t>
  </si>
  <si>
    <t xml:space="preserve">00-0145273 </t>
  </si>
  <si>
    <t>D000874</t>
  </si>
  <si>
    <t xml:space="preserve">00-0145274 </t>
  </si>
  <si>
    <t>00040656</t>
  </si>
  <si>
    <t>00054956</t>
  </si>
  <si>
    <t>036437</t>
  </si>
  <si>
    <t>00007314</t>
  </si>
  <si>
    <t>00007341</t>
  </si>
  <si>
    <t>00036717</t>
  </si>
  <si>
    <t>J-00217138-3</t>
  </si>
  <si>
    <t>SUPERMERCADO RIBERA BRABA S.R.L</t>
  </si>
  <si>
    <t>007650</t>
  </si>
  <si>
    <t xml:space="preserve">00-007963  </t>
  </si>
  <si>
    <t>D04761</t>
  </si>
  <si>
    <t xml:space="preserve">00-069111  </t>
  </si>
  <si>
    <t>J-29819912-1</t>
  </si>
  <si>
    <t>AGRICOLA CAMBANA, C.A.</t>
  </si>
  <si>
    <t>00019589</t>
  </si>
  <si>
    <t>00021694</t>
  </si>
  <si>
    <t xml:space="preserve">00-030444  </t>
  </si>
  <si>
    <t>J-30647902-3</t>
  </si>
  <si>
    <t>DISTRIBUIDORA HEMENEMAR. 92 SRL</t>
  </si>
  <si>
    <t>00021695</t>
  </si>
  <si>
    <t xml:space="preserve">00-030445  </t>
  </si>
  <si>
    <t>105076</t>
  </si>
  <si>
    <t xml:space="preserve">00-0121695 </t>
  </si>
  <si>
    <t>J-40354735-1</t>
  </si>
  <si>
    <t>MAYOR DE CHARCUTERIA Y ALIMENTOS FRANCIS C.A.</t>
  </si>
  <si>
    <t xml:space="preserve">A249651 </t>
  </si>
  <si>
    <t>00-00629063</t>
  </si>
  <si>
    <t xml:space="preserve">00-001105  </t>
  </si>
  <si>
    <t>002820</t>
  </si>
  <si>
    <t xml:space="preserve">00-002820  </t>
  </si>
  <si>
    <t>00-00006208</t>
  </si>
  <si>
    <t>V-06875219-8</t>
  </si>
  <si>
    <t>DOMINGO ANTONIO MARQUEZ VIERA</t>
  </si>
  <si>
    <t>00007409</t>
  </si>
  <si>
    <t>011150</t>
  </si>
  <si>
    <t xml:space="preserve">00-009150  </t>
  </si>
  <si>
    <t>J-31163797-4</t>
  </si>
  <si>
    <t>DISTRIBUIDORA GRESALBERT C.A.</t>
  </si>
  <si>
    <t>00035101</t>
  </si>
  <si>
    <t>00041961</t>
  </si>
  <si>
    <t>00003086</t>
  </si>
  <si>
    <t>00007500</t>
  </si>
  <si>
    <t>11626</t>
  </si>
  <si>
    <t xml:space="preserve">00-007876  </t>
  </si>
  <si>
    <t>J-30912177-4</t>
  </si>
  <si>
    <t>00040762</t>
  </si>
  <si>
    <t>00041088</t>
  </si>
  <si>
    <t>0000178536</t>
  </si>
  <si>
    <t xml:space="preserve">00-0183289 </t>
  </si>
  <si>
    <t>J-00071382-0</t>
  </si>
  <si>
    <t>MATADERO MAELLA C.A.</t>
  </si>
  <si>
    <t>007892</t>
  </si>
  <si>
    <t xml:space="preserve">00-008246  </t>
  </si>
  <si>
    <t>00028129</t>
  </si>
  <si>
    <t>J-30774961-0</t>
  </si>
  <si>
    <t>FERRE MILENIUM, C.A.</t>
  </si>
  <si>
    <t>000530</t>
  </si>
  <si>
    <t xml:space="preserve">00-000530  </t>
  </si>
  <si>
    <t>J-41215598-9</t>
  </si>
  <si>
    <t>SUPER MERCADO PORTSYRVEN 2019, C.A.</t>
  </si>
  <si>
    <t>00001736</t>
  </si>
  <si>
    <t>4082</t>
  </si>
  <si>
    <t xml:space="preserve">00-004082  </t>
  </si>
  <si>
    <t>J-41011760-5</t>
  </si>
  <si>
    <t>DISTRIBUIDORA MATHYFRED, C.A</t>
  </si>
  <si>
    <t xml:space="preserve">00-001124  </t>
  </si>
  <si>
    <t>002859</t>
  </si>
  <si>
    <t xml:space="preserve">00-002859  </t>
  </si>
  <si>
    <t>00007549</t>
  </si>
  <si>
    <t>00035224</t>
  </si>
  <si>
    <t xml:space="preserve">00-0049701 </t>
  </si>
  <si>
    <t>037370</t>
  </si>
  <si>
    <t>11634</t>
  </si>
  <si>
    <t xml:space="preserve">00-007884  </t>
  </si>
  <si>
    <t xml:space="preserve">00-2148260 </t>
  </si>
  <si>
    <t>J-00030361-4</t>
  </si>
  <si>
    <t>00007630</t>
  </si>
  <si>
    <t>00008958</t>
  </si>
  <si>
    <t xml:space="preserve">00-0011344 </t>
  </si>
  <si>
    <t>J-40078865-0</t>
  </si>
  <si>
    <t>COMERCIALIZADORA GLOBAL ALIMENTOS C.A.</t>
  </si>
  <si>
    <t>00053529</t>
  </si>
  <si>
    <t>0000178676</t>
  </si>
  <si>
    <t xml:space="preserve">00-0183506 </t>
  </si>
  <si>
    <t>008196</t>
  </si>
  <si>
    <t xml:space="preserve">00-008584  </t>
  </si>
  <si>
    <t>00053594</t>
  </si>
  <si>
    <t>4098</t>
  </si>
  <si>
    <t xml:space="preserve">00-004098  </t>
  </si>
  <si>
    <t>00021733</t>
  </si>
  <si>
    <t xml:space="preserve">00-030483  </t>
  </si>
  <si>
    <t>00021734</t>
  </si>
  <si>
    <t xml:space="preserve">00-030484  </t>
  </si>
  <si>
    <t>A500216631</t>
  </si>
  <si>
    <t xml:space="preserve">00-0720659 </t>
  </si>
  <si>
    <t>J-30061750-5</t>
  </si>
  <si>
    <t>DISTRIBUCIONES DIPROCHER C A</t>
  </si>
  <si>
    <t>A500216632</t>
  </si>
  <si>
    <t xml:space="preserve">00-0720660 </t>
  </si>
  <si>
    <t>A500216633</t>
  </si>
  <si>
    <t xml:space="preserve">00-0720661 </t>
  </si>
  <si>
    <t>DFAC000000445</t>
  </si>
  <si>
    <t xml:space="preserve">00-0594072 </t>
  </si>
  <si>
    <t>J-31344517-7</t>
  </si>
  <si>
    <t>ALIMENTOS MUNCHY, C.A.</t>
  </si>
  <si>
    <t xml:space="preserve">00-001138  </t>
  </si>
  <si>
    <t>002898</t>
  </si>
  <si>
    <t xml:space="preserve">00-002898  </t>
  </si>
  <si>
    <t>00005243</t>
  </si>
  <si>
    <t>J-29934971-2</t>
  </si>
  <si>
    <t>COMERCIALIZADORA LOZANIA, CA</t>
  </si>
  <si>
    <t>037971</t>
  </si>
  <si>
    <t>00041415</t>
  </si>
  <si>
    <t>00000243</t>
  </si>
  <si>
    <t xml:space="preserve">00-00243   </t>
  </si>
  <si>
    <t>00003197</t>
  </si>
  <si>
    <t>00022205</t>
  </si>
  <si>
    <t>J-29471893-0</t>
  </si>
  <si>
    <t>FERREMATERIALES DATE SAN ANTONIO, C.A.</t>
  </si>
  <si>
    <t>11640</t>
  </si>
  <si>
    <t xml:space="preserve">00-007890  </t>
  </si>
  <si>
    <t>4107</t>
  </si>
  <si>
    <t xml:space="preserve">00-004107  </t>
  </si>
  <si>
    <t>0000004316</t>
  </si>
  <si>
    <t xml:space="preserve">00-0015936 </t>
  </si>
  <si>
    <t>J-31738508-0</t>
  </si>
  <si>
    <t>COMERCIALIZADORA DE ALIMENTOS MAELLA C.A.</t>
  </si>
  <si>
    <t>00007760</t>
  </si>
  <si>
    <t>038386</t>
  </si>
  <si>
    <t>01131501</t>
  </si>
  <si>
    <t xml:space="preserve">00-0120676 </t>
  </si>
  <si>
    <t>J-30583515-2</t>
  </si>
  <si>
    <t>GRUPO DEPA,C.A.</t>
  </si>
  <si>
    <t>1131502</t>
  </si>
  <si>
    <t xml:space="preserve">00-0120677 </t>
  </si>
  <si>
    <t xml:space="preserve">00-0024414 </t>
  </si>
  <si>
    <t>J-30743021-4</t>
  </si>
  <si>
    <t>PROCESADORA DE ALIMENTOS POLLO RANCHEROS, C.A.</t>
  </si>
  <si>
    <t>00000220</t>
  </si>
  <si>
    <t xml:space="preserve">00-000220  </t>
  </si>
  <si>
    <t>00003213</t>
  </si>
  <si>
    <t>00001060</t>
  </si>
  <si>
    <t>J-50031675-5</t>
  </si>
  <si>
    <t>MATERIALES HP, C.A.</t>
  </si>
  <si>
    <t>4118</t>
  </si>
  <si>
    <t xml:space="preserve">00-004118  </t>
  </si>
  <si>
    <t>00-00006239</t>
  </si>
  <si>
    <t>106687</t>
  </si>
  <si>
    <t xml:space="preserve">00-012319  </t>
  </si>
  <si>
    <t>A500216942</t>
  </si>
  <si>
    <t xml:space="preserve">00-0720972 </t>
  </si>
  <si>
    <t xml:space="preserve">00-001162  </t>
  </si>
  <si>
    <t>002943</t>
  </si>
  <si>
    <t xml:space="preserve">00-002943  </t>
  </si>
  <si>
    <t>000128398</t>
  </si>
  <si>
    <t xml:space="preserve">00-0193653 </t>
  </si>
  <si>
    <t>00041753</t>
  </si>
  <si>
    <t>168181</t>
  </si>
  <si>
    <t xml:space="preserve">00-133078  </t>
  </si>
  <si>
    <t>J-00268934-0</t>
  </si>
  <si>
    <t>DISTRIBUIDORA MI CHALA C A</t>
  </si>
  <si>
    <t>00021762</t>
  </si>
  <si>
    <t xml:space="preserve">00-030512  </t>
  </si>
  <si>
    <t>00021763</t>
  </si>
  <si>
    <t xml:space="preserve">00-030513  </t>
  </si>
  <si>
    <t>00062365</t>
  </si>
  <si>
    <t>011161</t>
  </si>
  <si>
    <t xml:space="preserve">00-009161  </t>
  </si>
  <si>
    <t>00030</t>
  </si>
  <si>
    <t>00-00000030</t>
  </si>
  <si>
    <t>J-50072319-9</t>
  </si>
  <si>
    <t>INVERSIONES MIKROSLAB, C.A.</t>
  </si>
  <si>
    <t>000549</t>
  </si>
  <si>
    <t xml:space="preserve">00-000549  </t>
  </si>
  <si>
    <t>00001687</t>
  </si>
  <si>
    <t>00-00006237</t>
  </si>
  <si>
    <t>11648</t>
  </si>
  <si>
    <t xml:space="preserve">00-007898  </t>
  </si>
  <si>
    <t>000740</t>
  </si>
  <si>
    <t xml:space="preserve">00-000819  </t>
  </si>
  <si>
    <t>J-50165720-3</t>
  </si>
  <si>
    <t>RADISA ALIMENTOS 1, C.A.</t>
  </si>
  <si>
    <t>00000286</t>
  </si>
  <si>
    <t>J-31764747-5</t>
  </si>
  <si>
    <t>REPUESTOS LUBIAUTO 2005, C.A.</t>
  </si>
  <si>
    <t>00000490</t>
  </si>
  <si>
    <t xml:space="preserve">00-000578  </t>
  </si>
  <si>
    <t>J-40979172-6</t>
  </si>
  <si>
    <t>MOLISERVICE GRUPO ASESOR C.A.</t>
  </si>
  <si>
    <t>00003271</t>
  </si>
  <si>
    <t>00017720</t>
  </si>
  <si>
    <t>J-40846079-3</t>
  </si>
  <si>
    <t>INVERSIONES TEBAS, C.A.</t>
  </si>
  <si>
    <t>00017953</t>
  </si>
  <si>
    <t>J-50157555-0</t>
  </si>
  <si>
    <t>GC LAS MERCEDES, C.A</t>
  </si>
  <si>
    <t>008446</t>
  </si>
  <si>
    <t xml:space="preserve">00-008868  </t>
  </si>
  <si>
    <t>4133</t>
  </si>
  <si>
    <t xml:space="preserve">00-004133  </t>
  </si>
  <si>
    <t>001858</t>
  </si>
  <si>
    <t>00005240</t>
  </si>
  <si>
    <t>J-31140997-1</t>
  </si>
  <si>
    <t>REPRESENTACIONES TEPIC, C.A.</t>
  </si>
  <si>
    <t>00006226</t>
  </si>
  <si>
    <t>J-40457852-8</t>
  </si>
  <si>
    <t>PRODUCT HOUSE, C.A.</t>
  </si>
  <si>
    <t>00007955</t>
  </si>
  <si>
    <t>00009217</t>
  </si>
  <si>
    <t>00012895</t>
  </si>
  <si>
    <t xml:space="preserve">00-012895  </t>
  </si>
  <si>
    <t>J-00225637-0</t>
  </si>
  <si>
    <t>FABRICA DE EMBUTIDOS MONTE VERDE C.A.</t>
  </si>
  <si>
    <t>002748</t>
  </si>
  <si>
    <t xml:space="preserve">00-0088748 </t>
  </si>
  <si>
    <t>J-31657877-1</t>
  </si>
  <si>
    <t>AGROPECUARIA LEZA, C.A.</t>
  </si>
  <si>
    <t>4147</t>
  </si>
  <si>
    <t xml:space="preserve">00-004147  </t>
  </si>
  <si>
    <t>00010315</t>
  </si>
  <si>
    <t>00011777</t>
  </si>
  <si>
    <t>J-31605952-9</t>
  </si>
  <si>
    <t>PARTES ELECTRICAS LOS TEQUES (P.E.L.T.C.A.I), C.A</t>
  </si>
  <si>
    <t>00021783</t>
  </si>
  <si>
    <t xml:space="preserve">00-030533  </t>
  </si>
  <si>
    <t>00021784</t>
  </si>
  <si>
    <t xml:space="preserve">00-030534  </t>
  </si>
  <si>
    <t>00007061</t>
  </si>
  <si>
    <t>039409</t>
  </si>
  <si>
    <t>000015378</t>
  </si>
  <si>
    <t>001883</t>
  </si>
  <si>
    <t>00006278</t>
  </si>
  <si>
    <t>00008039</t>
  </si>
  <si>
    <t>00010967</t>
  </si>
  <si>
    <t>J-29526231-0</t>
  </si>
  <si>
    <t>CORPORACION JVL, C.A.</t>
  </si>
  <si>
    <t>00043735</t>
  </si>
  <si>
    <t>00012273</t>
  </si>
  <si>
    <t>J-40848890-6</t>
  </si>
  <si>
    <t>TIENDAS DAKA, C.A.</t>
  </si>
  <si>
    <t>00000390</t>
  </si>
  <si>
    <t>J-40291800-3</t>
  </si>
  <si>
    <t>R &amp; R SUPPLY 05 C.A.</t>
  </si>
  <si>
    <t>00000391</t>
  </si>
  <si>
    <t>00004488</t>
  </si>
  <si>
    <t>J-41023574-8</t>
  </si>
  <si>
    <t>JOY ARTE Y DECORACION, C.A.</t>
  </si>
  <si>
    <t>00006304</t>
  </si>
  <si>
    <t>006872</t>
  </si>
  <si>
    <t>J-30963864-5</t>
  </si>
  <si>
    <t>COMPAÑIA OPERATIVA DE ALIMENTOS COR, C.A.</t>
  </si>
  <si>
    <t>00030716</t>
  </si>
  <si>
    <t>00053553</t>
  </si>
  <si>
    <t>J-41157291-8</t>
  </si>
  <si>
    <t>HOMECENTER DEL ESTE 2697 C.A</t>
  </si>
  <si>
    <t>00008092</t>
  </si>
  <si>
    <t>00008095</t>
  </si>
  <si>
    <t>00042639</t>
  </si>
  <si>
    <t>00055090</t>
  </si>
  <si>
    <t>00027827</t>
  </si>
  <si>
    <t>J-40229309-7</t>
  </si>
  <si>
    <t>DISTITEX, C.A</t>
  </si>
  <si>
    <t>00008199</t>
  </si>
  <si>
    <t>039997</t>
  </si>
  <si>
    <t>00055401</t>
  </si>
  <si>
    <t>00035149</t>
  </si>
  <si>
    <t>J-30160766-0</t>
  </si>
  <si>
    <t>AUTO ACCESORIOS LA AUXILIADORA, C.A.</t>
  </si>
  <si>
    <t>00011997</t>
  </si>
  <si>
    <t>00055603</t>
  </si>
  <si>
    <t>00001080</t>
  </si>
  <si>
    <t>J-30985083-0</t>
  </si>
  <si>
    <t>FERRADALIT, C.A.</t>
  </si>
  <si>
    <t>00008296</t>
  </si>
  <si>
    <t>00002263</t>
  </si>
  <si>
    <t>J-50126907-6</t>
  </si>
  <si>
    <t>DISTRIBUIDORA MARFICPOWER, C.A.</t>
  </si>
  <si>
    <t>00005641</t>
  </si>
  <si>
    <t>00008386</t>
  </si>
  <si>
    <t>000245</t>
  </si>
  <si>
    <t>00002266</t>
  </si>
  <si>
    <t>00003380</t>
  </si>
  <si>
    <t>00008411</t>
  </si>
  <si>
    <t>00014315</t>
  </si>
  <si>
    <t>00038955</t>
  </si>
  <si>
    <t>00003382</t>
  </si>
  <si>
    <t>285392</t>
  </si>
  <si>
    <t>00-155422</t>
  </si>
  <si>
    <t>J001185020</t>
  </si>
  <si>
    <t>JAMONES CURADOS JACUSA, S.A.</t>
  </si>
  <si>
    <t>00000402</t>
  </si>
  <si>
    <t>A610161454</t>
  </si>
  <si>
    <t>00-0327739</t>
  </si>
  <si>
    <t>J000110514</t>
  </si>
  <si>
    <t>ALIMENTOS DIFRESCA, C.A</t>
  </si>
  <si>
    <t>A610161455</t>
  </si>
  <si>
    <t>00-0327740</t>
  </si>
  <si>
    <t>164872</t>
  </si>
  <si>
    <t>00-056441</t>
  </si>
  <si>
    <t>J307513373</t>
  </si>
  <si>
    <t>COMERCIALIZADORA EL VERDUGO C.A.</t>
  </si>
  <si>
    <t>00-000029</t>
  </si>
  <si>
    <t>00000221</t>
  </si>
  <si>
    <t xml:space="preserve">00-000221  </t>
  </si>
  <si>
    <t>040762</t>
  </si>
  <si>
    <t>00008460</t>
  </si>
  <si>
    <t>001874</t>
  </si>
  <si>
    <t>J-50019975-9</t>
  </si>
  <si>
    <t>FORUM SUPER MAYORISTA, C.A.</t>
  </si>
  <si>
    <t>C6131</t>
  </si>
  <si>
    <t xml:space="preserve">00-027431  </t>
  </si>
  <si>
    <t>J-31015329-9</t>
  </si>
  <si>
    <t>INVERSIONES VELANDRIA, C.A.</t>
  </si>
  <si>
    <t>00181840</t>
  </si>
  <si>
    <t>00-000030</t>
  </si>
  <si>
    <t>00002282</t>
  </si>
  <si>
    <t>00008507</t>
  </si>
  <si>
    <t>00119225</t>
  </si>
  <si>
    <t>00-0</t>
  </si>
  <si>
    <t>J40422898-5</t>
  </si>
  <si>
    <t>COMERCIALIZADORA 1108 C.A.</t>
  </si>
  <si>
    <t>00182420</t>
  </si>
  <si>
    <t>00000151</t>
  </si>
  <si>
    <t>J-31163281-6</t>
  </si>
  <si>
    <t>MADERAS EL TAMBOR, C.A.</t>
  </si>
  <si>
    <t>000000376</t>
  </si>
  <si>
    <t>00000375</t>
  </si>
  <si>
    <t>00008598</t>
  </si>
  <si>
    <t>041300</t>
  </si>
  <si>
    <t>00001437</t>
  </si>
  <si>
    <t>J-30206541-0</t>
  </si>
  <si>
    <t>EL REY FRANGO POLLOS BENEFICIADOS, C.A.</t>
  </si>
  <si>
    <t>00055835</t>
  </si>
  <si>
    <t>J-50070473-9</t>
  </si>
  <si>
    <t>MINI MARKET SAN FENIX LAS AMERICAS II C.A.</t>
  </si>
  <si>
    <t>00009113</t>
  </si>
  <si>
    <t>041567</t>
  </si>
  <si>
    <t>000208</t>
  </si>
  <si>
    <t>00-000208</t>
  </si>
  <si>
    <t>J411149748</t>
  </si>
  <si>
    <t>SOLUCIONES INTEGRALES DH &amp; HD 17, C.A.</t>
  </si>
  <si>
    <t>00001633</t>
  </si>
  <si>
    <t>002562</t>
  </si>
  <si>
    <t>00-002562</t>
  </si>
  <si>
    <t>0000347</t>
  </si>
  <si>
    <t>V0673540054501</t>
  </si>
  <si>
    <t>V0673540054500</t>
  </si>
  <si>
    <t>00011012</t>
  </si>
  <si>
    <t>J305342741</t>
  </si>
  <si>
    <t>GRUPO FERRETERO PROFTOOLS C.A</t>
  </si>
  <si>
    <t>009632</t>
  </si>
  <si>
    <t>J403164460</t>
  </si>
  <si>
    <t>MI DIVINO JOJOTO , C.A.</t>
  </si>
  <si>
    <t>009635</t>
  </si>
  <si>
    <t>J403164459</t>
  </si>
  <si>
    <t>A054B234018586</t>
  </si>
  <si>
    <t>A054B234018585</t>
  </si>
  <si>
    <t>A054B234018584</t>
  </si>
  <si>
    <t>N00698</t>
  </si>
  <si>
    <t>81111</t>
  </si>
  <si>
    <t>000009059</t>
  </si>
  <si>
    <t>J404755594</t>
  </si>
  <si>
    <t>BOULEVARD CARNES Y LICORES, C.A.</t>
  </si>
  <si>
    <t>00009084</t>
  </si>
  <si>
    <t>00001743</t>
  </si>
  <si>
    <t>002357</t>
  </si>
  <si>
    <t>00002592</t>
  </si>
  <si>
    <t>000013176</t>
  </si>
  <si>
    <t>J003257176</t>
  </si>
  <si>
    <t xml:space="preserve">FERRETOTAL CARACAS, C.A. </t>
  </si>
  <si>
    <t>00005084</t>
  </si>
  <si>
    <t>J501688117</t>
  </si>
  <si>
    <t>ESPACIO CREATIVO 1444, C.A</t>
  </si>
  <si>
    <t>00000463</t>
  </si>
  <si>
    <t>00007687</t>
  </si>
  <si>
    <t>J404578526</t>
  </si>
  <si>
    <t>000013011</t>
  </si>
  <si>
    <t>6478</t>
  </si>
  <si>
    <t>J408461234</t>
  </si>
  <si>
    <t>DISEOS BALI 2016, C.A</t>
  </si>
  <si>
    <t>LIBRO DE COMPRAS DEL 01-11-2022 AL 30-11-2022</t>
  </si>
  <si>
    <t>NC</t>
  </si>
  <si>
    <t>0</t>
  </si>
  <si>
    <t>00-051789</t>
  </si>
  <si>
    <t>161930</t>
  </si>
  <si>
    <t>00-055337</t>
  </si>
  <si>
    <t>A500218979</t>
  </si>
  <si>
    <t>A500218970</t>
  </si>
  <si>
    <t>A500218971</t>
  </si>
  <si>
    <t>A500219118</t>
  </si>
  <si>
    <t>3151</t>
  </si>
  <si>
    <t>00-003151</t>
  </si>
  <si>
    <t>3202</t>
  </si>
  <si>
    <t>00-003202</t>
  </si>
  <si>
    <t>A000029</t>
  </si>
  <si>
    <t>A000030</t>
  </si>
  <si>
    <t>C.A. GALLETERA CARABOBO</t>
  </si>
  <si>
    <t>Doc. ND-NC</t>
  </si>
  <si>
    <t>11.1-1</t>
  </si>
  <si>
    <t>11.1-2</t>
  </si>
  <si>
    <t>11.1-3</t>
  </si>
  <si>
    <t>11.1-4</t>
  </si>
  <si>
    <t>11.1-5</t>
  </si>
  <si>
    <t>11.1-6</t>
  </si>
  <si>
    <t>11.1-7</t>
  </si>
  <si>
    <t>11.1-8</t>
  </si>
  <si>
    <t>11.1-9</t>
  </si>
  <si>
    <t>11.1-10</t>
  </si>
  <si>
    <t>11.1-11</t>
  </si>
  <si>
    <t>11.1-12</t>
  </si>
  <si>
    <t>11.1-13</t>
  </si>
  <si>
    <t>11.1-14</t>
  </si>
  <si>
    <t>11.1-15</t>
  </si>
  <si>
    <t>11.1-16</t>
  </si>
  <si>
    <t>11.1-17</t>
  </si>
  <si>
    <t>11.1-18</t>
  </si>
  <si>
    <t>11.1-19</t>
  </si>
  <si>
    <t>11.1-20</t>
  </si>
  <si>
    <t>11.1-21</t>
  </si>
  <si>
    <t>11.1-22</t>
  </si>
  <si>
    <t>11.1-23</t>
  </si>
  <si>
    <t>11.1-24</t>
  </si>
  <si>
    <t>11.1-25</t>
  </si>
  <si>
    <t>11.1-26</t>
  </si>
  <si>
    <t>11.1-27</t>
  </si>
  <si>
    <t>11.1-28</t>
  </si>
  <si>
    <t>11.1-29</t>
  </si>
  <si>
    <t>11.1-30</t>
  </si>
  <si>
    <t>11.1-31</t>
  </si>
  <si>
    <t>11.1-32</t>
  </si>
  <si>
    <t>11.1-33</t>
  </si>
  <si>
    <t>11.1-34</t>
  </si>
  <si>
    <t>11.1-35</t>
  </si>
  <si>
    <t>11.1-36</t>
  </si>
  <si>
    <t>11.1-37</t>
  </si>
  <si>
    <t>11.1-38</t>
  </si>
  <si>
    <t>11.1-39</t>
  </si>
  <si>
    <t>11.1-40</t>
  </si>
  <si>
    <t>11.1-41</t>
  </si>
  <si>
    <t>11.1-42</t>
  </si>
  <si>
    <t>11.1-43</t>
  </si>
  <si>
    <t>11.1-44</t>
  </si>
  <si>
    <t>11.1-45</t>
  </si>
  <si>
    <t>11.1-46</t>
  </si>
  <si>
    <t>11.1-47</t>
  </si>
  <si>
    <t>11.1-48</t>
  </si>
  <si>
    <t>11.1-49</t>
  </si>
  <si>
    <t>11.1-50</t>
  </si>
  <si>
    <t>11.1-51</t>
  </si>
  <si>
    <t>11.1-52</t>
  </si>
  <si>
    <t>11.1-53</t>
  </si>
  <si>
    <t>11.1-54</t>
  </si>
  <si>
    <t>11.1-55</t>
  </si>
  <si>
    <t>11.1-56</t>
  </si>
  <si>
    <t>11.1-57</t>
  </si>
  <si>
    <t>11.1-58</t>
  </si>
  <si>
    <t>11.1-59</t>
  </si>
  <si>
    <t>11.1-60</t>
  </si>
  <si>
    <t>11.1-61</t>
  </si>
  <si>
    <t>11.1-62</t>
  </si>
  <si>
    <t>11.1-63</t>
  </si>
  <si>
    <t>11.1-64</t>
  </si>
  <si>
    <t>11.1-65</t>
  </si>
  <si>
    <t>11.1-66</t>
  </si>
  <si>
    <t>11.1-67</t>
  </si>
  <si>
    <t>11.1-68</t>
  </si>
  <si>
    <t>11.1-69</t>
  </si>
  <si>
    <t>11.1-70</t>
  </si>
  <si>
    <t>11.1-71</t>
  </si>
  <si>
    <t>11.1-72</t>
  </si>
  <si>
    <t>11.1-73</t>
  </si>
  <si>
    <t>11.1-74</t>
  </si>
  <si>
    <t>11.1-75</t>
  </si>
  <si>
    <t>11.1-76</t>
  </si>
  <si>
    <t>11.1-77</t>
  </si>
  <si>
    <t>11.1-78</t>
  </si>
  <si>
    <t>11.1-79</t>
  </si>
  <si>
    <t>11.1-80</t>
  </si>
  <si>
    <t>11.1-81</t>
  </si>
  <si>
    <t>11.1-82</t>
  </si>
  <si>
    <t>11.1-83</t>
  </si>
  <si>
    <t>11.1-84</t>
  </si>
  <si>
    <t>11.1-85</t>
  </si>
  <si>
    <t>11.1-86</t>
  </si>
  <si>
    <t>11.1-87</t>
  </si>
  <si>
    <t>11.1-88</t>
  </si>
  <si>
    <t>11.1-89</t>
  </si>
  <si>
    <t>11.1-90</t>
  </si>
  <si>
    <t>11.1-91</t>
  </si>
  <si>
    <t>11.1-92</t>
  </si>
  <si>
    <t>11.1-93</t>
  </si>
  <si>
    <t>11.1-94</t>
  </si>
  <si>
    <t>11.1-95</t>
  </si>
  <si>
    <t>11.1-96</t>
  </si>
  <si>
    <t>11.1-97</t>
  </si>
  <si>
    <t>11.1-98</t>
  </si>
  <si>
    <t>11.1-99</t>
  </si>
  <si>
    <t>11.1-100</t>
  </si>
  <si>
    <t>11.1-101</t>
  </si>
  <si>
    <t>11.1-102</t>
  </si>
  <si>
    <t>11.1-103</t>
  </si>
  <si>
    <t>11.1-104</t>
  </si>
  <si>
    <t>11.1-105</t>
  </si>
  <si>
    <t>11.1-106</t>
  </si>
  <si>
    <t>11.1-107</t>
  </si>
  <si>
    <t>11.1-108</t>
  </si>
  <si>
    <t>11.1-109</t>
  </si>
  <si>
    <t>11.1-110</t>
  </si>
  <si>
    <t>11.1-111</t>
  </si>
  <si>
    <t>11.1-112</t>
  </si>
  <si>
    <t>11.1-113</t>
  </si>
  <si>
    <t>11.1-114</t>
  </si>
  <si>
    <t>11.1-115</t>
  </si>
  <si>
    <t>11.1-116</t>
  </si>
  <si>
    <t>11.1-117</t>
  </si>
  <si>
    <t>11.1-118</t>
  </si>
  <si>
    <t>11.1-119</t>
  </si>
  <si>
    <t>11.1-120</t>
  </si>
  <si>
    <t>11.1-121</t>
  </si>
  <si>
    <t>11.1-122</t>
  </si>
  <si>
    <t>11.1-123</t>
  </si>
  <si>
    <t>11.1-124</t>
  </si>
  <si>
    <t>11.1-125</t>
  </si>
  <si>
    <t>11.1-126</t>
  </si>
  <si>
    <t>11.1-127</t>
  </si>
  <si>
    <t>11.1-128</t>
  </si>
  <si>
    <t>11.1-129</t>
  </si>
  <si>
    <t>11.1-130</t>
  </si>
  <si>
    <t>11.1-131</t>
  </si>
  <si>
    <t>11.1-132</t>
  </si>
  <si>
    <t>11.1-133</t>
  </si>
  <si>
    <t>11.1-134</t>
  </si>
  <si>
    <t>11.1-135</t>
  </si>
  <si>
    <t>11.1-136</t>
  </si>
  <si>
    <t>11.1-137</t>
  </si>
  <si>
    <t>11.1-138</t>
  </si>
  <si>
    <t>11.1-139</t>
  </si>
  <si>
    <t>11.1-140</t>
  </si>
  <si>
    <t>11.1-141</t>
  </si>
  <si>
    <t>11.1-142</t>
  </si>
  <si>
    <t>11.1-143</t>
  </si>
  <si>
    <t>11.1-144</t>
  </si>
  <si>
    <t>11.1-145</t>
  </si>
  <si>
    <t>11.1-146</t>
  </si>
  <si>
    <t>11.1-147</t>
  </si>
  <si>
    <t>11.1-148</t>
  </si>
  <si>
    <t>11.1-149</t>
  </si>
  <si>
    <t>11.1-150</t>
  </si>
  <si>
    <t>11.1-151</t>
  </si>
  <si>
    <t>11.1-152</t>
  </si>
  <si>
    <t>11.1-153</t>
  </si>
  <si>
    <t>11.1-154</t>
  </si>
  <si>
    <t>11.1-155</t>
  </si>
  <si>
    <t>11.1-156</t>
  </si>
  <si>
    <t>11.1-157</t>
  </si>
  <si>
    <t>11.1-158</t>
  </si>
  <si>
    <t>11.1-159</t>
  </si>
  <si>
    <t>11.1-160</t>
  </si>
  <si>
    <t>11.1-161</t>
  </si>
  <si>
    <t>11.1-162</t>
  </si>
  <si>
    <t>11.1-163</t>
  </si>
  <si>
    <t>11.1-164</t>
  </si>
  <si>
    <t>11.1-165</t>
  </si>
  <si>
    <t>11.1-166</t>
  </si>
  <si>
    <t>11.1-167</t>
  </si>
  <si>
    <t>11.1-168</t>
  </si>
  <si>
    <t>11.1-169</t>
  </si>
  <si>
    <t>11.1-170</t>
  </si>
  <si>
    <t>11.1-171</t>
  </si>
  <si>
    <t>11.1-172</t>
  </si>
  <si>
    <t>11.1-173</t>
  </si>
  <si>
    <t>11.1-174</t>
  </si>
  <si>
    <t>11.1-175</t>
  </si>
  <si>
    <t>11.1-176</t>
  </si>
  <si>
    <t>11.1-177</t>
  </si>
  <si>
    <t>11.1-178</t>
  </si>
  <si>
    <t>11.1-179</t>
  </si>
  <si>
    <t>11.1-180</t>
  </si>
  <si>
    <t>11.1-181</t>
  </si>
  <si>
    <t>11.1-182</t>
  </si>
  <si>
    <t>11.1-183</t>
  </si>
  <si>
    <t>11.1-184</t>
  </si>
  <si>
    <t>11.1-185</t>
  </si>
  <si>
    <t>11.1-186</t>
  </si>
  <si>
    <t>11.1-187</t>
  </si>
  <si>
    <t>11.1-188</t>
  </si>
  <si>
    <t>11.1-189</t>
  </si>
  <si>
    <t>11.1-190</t>
  </si>
  <si>
    <t>11.1-191</t>
  </si>
  <si>
    <t>11.1-192</t>
  </si>
  <si>
    <t>11.1-193</t>
  </si>
  <si>
    <t>11.1-194</t>
  </si>
  <si>
    <t>11.1-195</t>
  </si>
  <si>
    <t>11.1-196</t>
  </si>
  <si>
    <t>11.1-197</t>
  </si>
  <si>
    <t>11.1-198</t>
  </si>
  <si>
    <t>11.1-199</t>
  </si>
  <si>
    <t>11.1-200</t>
  </si>
  <si>
    <t>11.1-201</t>
  </si>
  <si>
    <t>11.1-202</t>
  </si>
  <si>
    <t>11.1-203</t>
  </si>
  <si>
    <t>11.1-204</t>
  </si>
  <si>
    <t>11.1-205</t>
  </si>
  <si>
    <t>11.1-206</t>
  </si>
  <si>
    <t>11.1-207</t>
  </si>
  <si>
    <t>11.1-208</t>
  </si>
  <si>
    <t>11.1-209</t>
  </si>
  <si>
    <t>11.1-210</t>
  </si>
  <si>
    <t>11.1-211</t>
  </si>
  <si>
    <t>11.1-212</t>
  </si>
  <si>
    <t>11.1-213</t>
  </si>
  <si>
    <t>11.1-214</t>
  </si>
  <si>
    <t>11.1-215</t>
  </si>
  <si>
    <t>11.1-216</t>
  </si>
  <si>
    <t>11.1-217</t>
  </si>
  <si>
    <t>11.1-218</t>
  </si>
  <si>
    <t>11.1-219</t>
  </si>
  <si>
    <t>11.1-220</t>
  </si>
  <si>
    <t>11.1-221</t>
  </si>
  <si>
    <t>11.1-222</t>
  </si>
  <si>
    <t>11.1-223</t>
  </si>
  <si>
    <t>11.1-224</t>
  </si>
  <si>
    <t>11.1-225</t>
  </si>
  <si>
    <t>11.1-226</t>
  </si>
  <si>
    <t>11.1-227</t>
  </si>
  <si>
    <t>11.1-228</t>
  </si>
  <si>
    <t>11.1-229</t>
  </si>
  <si>
    <t>11.1-230</t>
  </si>
  <si>
    <t>11.1-231</t>
  </si>
  <si>
    <t>11.1-232</t>
  </si>
  <si>
    <t>11.1-233</t>
  </si>
  <si>
    <t>11.1-234</t>
  </si>
  <si>
    <t>11.1-235</t>
  </si>
  <si>
    <t>11.1-236</t>
  </si>
  <si>
    <t>11.1-237</t>
  </si>
  <si>
    <t>11.1-238</t>
  </si>
  <si>
    <t>11.1-239</t>
  </si>
  <si>
    <t>11.1-240</t>
  </si>
  <si>
    <t>11.1-241</t>
  </si>
  <si>
    <t>11.1-242</t>
  </si>
  <si>
    <t>11.1-243</t>
  </si>
  <si>
    <t>11.1-244</t>
  </si>
  <si>
    <t>11.1-245</t>
  </si>
  <si>
    <t>11.1-246</t>
  </si>
  <si>
    <t>11.1-247</t>
  </si>
  <si>
    <t>11.1-248</t>
  </si>
  <si>
    <t>11.1-249</t>
  </si>
  <si>
    <t>11.1-250</t>
  </si>
  <si>
    <t>11.1-251</t>
  </si>
  <si>
    <t>11.1-252</t>
  </si>
  <si>
    <t>11.1-253</t>
  </si>
  <si>
    <t>11.1-254</t>
  </si>
  <si>
    <t>11.1-255</t>
  </si>
  <si>
    <t>11.1-256</t>
  </si>
  <si>
    <t>11.1-257</t>
  </si>
  <si>
    <t>11.1-258</t>
  </si>
  <si>
    <t>11.1-259</t>
  </si>
  <si>
    <t>11.1-260</t>
  </si>
  <si>
    <t>11.1-261</t>
  </si>
  <si>
    <t>11.1-262</t>
  </si>
  <si>
    <t>11.1-263</t>
  </si>
  <si>
    <t>11.1-264</t>
  </si>
  <si>
    <t>11.1-265</t>
  </si>
  <si>
    <t>11.1-266</t>
  </si>
  <si>
    <t>11.1-267</t>
  </si>
  <si>
    <t>11.1-268</t>
  </si>
  <si>
    <t>11.1-269</t>
  </si>
  <si>
    <t>11.1-270</t>
  </si>
  <si>
    <t>11.1-271</t>
  </si>
  <si>
    <t>11.1-272</t>
  </si>
  <si>
    <t>11.1-273</t>
  </si>
  <si>
    <t>11.1-274</t>
  </si>
  <si>
    <t>11.1-275</t>
  </si>
  <si>
    <t>11.1-276</t>
  </si>
  <si>
    <t>11.1-277</t>
  </si>
  <si>
    <t>11.1-278</t>
  </si>
  <si>
    <t>11.1-279</t>
  </si>
  <si>
    <t>11.1-280</t>
  </si>
  <si>
    <t>11.1-281</t>
  </si>
  <si>
    <t>11.1-282</t>
  </si>
  <si>
    <t>11.1-283</t>
  </si>
  <si>
    <t>11.1-284</t>
  </si>
  <si>
    <t>11.1-285</t>
  </si>
  <si>
    <t>11.1-286</t>
  </si>
  <si>
    <t>11.1-287</t>
  </si>
  <si>
    <t>11.1-288</t>
  </si>
  <si>
    <t>11.1-289</t>
  </si>
  <si>
    <t>11.1-290</t>
  </si>
  <si>
    <t>11.1-291</t>
  </si>
  <si>
    <t>11.1-292</t>
  </si>
  <si>
    <t>11.1-293</t>
  </si>
  <si>
    <t>11.1-294</t>
  </si>
  <si>
    <t>11.1-295</t>
  </si>
  <si>
    <t>11.1-296</t>
  </si>
  <si>
    <t>11.1-297</t>
  </si>
  <si>
    <t>11.1-298</t>
  </si>
  <si>
    <t>11.1-299</t>
  </si>
  <si>
    <t>11.1-300</t>
  </si>
  <si>
    <t>11.1-301</t>
  </si>
  <si>
    <t>11.1-302</t>
  </si>
  <si>
    <t>11.1-303</t>
  </si>
  <si>
    <t>11.1-304</t>
  </si>
  <si>
    <t>11.1-305</t>
  </si>
  <si>
    <t>11.1-306</t>
  </si>
  <si>
    <t>11.1-307</t>
  </si>
  <si>
    <t>11.1-308</t>
  </si>
  <si>
    <t>11.1-309</t>
  </si>
  <si>
    <t>11.1-310</t>
  </si>
  <si>
    <t>11.1-311</t>
  </si>
  <si>
    <t>11.1-312</t>
  </si>
  <si>
    <t>11.1-313</t>
  </si>
  <si>
    <t>11.1-314</t>
  </si>
  <si>
    <t>11.1-315</t>
  </si>
  <si>
    <t>11.1-316</t>
  </si>
  <si>
    <t>11.1-317</t>
  </si>
  <si>
    <t>11.1-318</t>
  </si>
  <si>
    <t>11.1-319</t>
  </si>
  <si>
    <t>11.1-320</t>
  </si>
  <si>
    <t>11.1-321</t>
  </si>
  <si>
    <t>11.1-322</t>
  </si>
  <si>
    <t>11.1-323</t>
  </si>
  <si>
    <t>11.1-324</t>
  </si>
  <si>
    <t>11.1-325</t>
  </si>
  <si>
    <t>11.1-326</t>
  </si>
  <si>
    <t>11.1-327</t>
  </si>
  <si>
    <t>11.1-328</t>
  </si>
  <si>
    <t>11.1-329</t>
  </si>
  <si>
    <t>11.1-330</t>
  </si>
  <si>
    <t>11.1-331</t>
  </si>
  <si>
    <t>11.1-332</t>
  </si>
  <si>
    <t>11.1-333</t>
  </si>
  <si>
    <t>11.1-334</t>
  </si>
  <si>
    <t>11.1-335</t>
  </si>
  <si>
    <t>11.1-336</t>
  </si>
  <si>
    <t>11.1-337</t>
  </si>
  <si>
    <t>11.1-338</t>
  </si>
  <si>
    <t>11.1-339</t>
  </si>
  <si>
    <t>11.1-340</t>
  </si>
  <si>
    <t>11.1-341</t>
  </si>
  <si>
    <t>11.1-342</t>
  </si>
  <si>
    <t>11.1-343</t>
  </si>
  <si>
    <t>11.1-344</t>
  </si>
  <si>
    <t>11.1-345</t>
  </si>
  <si>
    <t>11.1-346</t>
  </si>
  <si>
    <t>11.1-347</t>
  </si>
  <si>
    <t>11.1-348</t>
  </si>
  <si>
    <t>11.1-349</t>
  </si>
  <si>
    <t>11.1-350</t>
  </si>
  <si>
    <t>11.1-351</t>
  </si>
  <si>
    <t>11.1-352</t>
  </si>
  <si>
    <t>11.1-353</t>
  </si>
  <si>
    <t>11.1-354</t>
  </si>
  <si>
    <t>11.1-355</t>
  </si>
  <si>
    <t>11.1-356</t>
  </si>
  <si>
    <t>11.1-357</t>
  </si>
  <si>
    <t>11.1-358</t>
  </si>
  <si>
    <t>11.1-359</t>
  </si>
  <si>
    <t>11.1-360</t>
  </si>
  <si>
    <t>11.1-361</t>
  </si>
  <si>
    <t>11.1-362</t>
  </si>
  <si>
    <t>11.1-363</t>
  </si>
  <si>
    <t>11.1-364</t>
  </si>
  <si>
    <t>11.1-365</t>
  </si>
  <si>
    <t>11.1-366</t>
  </si>
  <si>
    <t>11.1-367</t>
  </si>
  <si>
    <t>11.1-368</t>
  </si>
  <si>
    <t>11.1-369</t>
  </si>
  <si>
    <t>11.1-370</t>
  </si>
  <si>
    <t>11.1-371</t>
  </si>
  <si>
    <t>11.1-372</t>
  </si>
  <si>
    <t>11.1-373</t>
  </si>
  <si>
    <t>11.1-374</t>
  </si>
  <si>
    <t>11.1-375</t>
  </si>
  <si>
    <t>11.1-376</t>
  </si>
  <si>
    <t>11.1-377</t>
  </si>
  <si>
    <t>11.1-378</t>
  </si>
  <si>
    <t>11.1-379</t>
  </si>
  <si>
    <t>11.1-380</t>
  </si>
  <si>
    <t>11.1-381</t>
  </si>
  <si>
    <t>11.1-382</t>
  </si>
  <si>
    <t>11.1-383</t>
  </si>
  <si>
    <t>11.1-384</t>
  </si>
  <si>
    <t>11.1-385</t>
  </si>
  <si>
    <t>11.1-386</t>
  </si>
  <si>
    <t>11.1-387</t>
  </si>
  <si>
    <t>11.1-388</t>
  </si>
  <si>
    <t>11.1-389</t>
  </si>
  <si>
    <t>11.1-390</t>
  </si>
  <si>
    <t>11.1-391</t>
  </si>
  <si>
    <t>11.1-392</t>
  </si>
  <si>
    <t>11.1-393</t>
  </si>
  <si>
    <t>11.1-394</t>
  </si>
  <si>
    <t>11.1-395</t>
  </si>
  <si>
    <t>11.1-396</t>
  </si>
  <si>
    <t>11.1-397</t>
  </si>
  <si>
    <t>11.1-398</t>
  </si>
  <si>
    <t>11.1-399</t>
  </si>
  <si>
    <t>11.1-400</t>
  </si>
  <si>
    <t>11.1-401</t>
  </si>
  <si>
    <t>11.1-402</t>
  </si>
  <si>
    <t>11.1-403</t>
  </si>
  <si>
    <t>11.1-404</t>
  </si>
  <si>
    <t>11.1-405</t>
  </si>
  <si>
    <t>11.1-406</t>
  </si>
  <si>
    <t>11.1-407</t>
  </si>
  <si>
    <t>11.1-408</t>
  </si>
  <si>
    <t>11.1-409</t>
  </si>
  <si>
    <t>11.1-410</t>
  </si>
  <si>
    <t>11.1-411</t>
  </si>
  <si>
    <t>11.1-412</t>
  </si>
  <si>
    <t>11.1-413</t>
  </si>
  <si>
    <t>11.1-414</t>
  </si>
  <si>
    <t>11.1-415</t>
  </si>
  <si>
    <t>11.1-416</t>
  </si>
  <si>
    <t>11.1-417</t>
  </si>
  <si>
    <t>11.1-418</t>
  </si>
  <si>
    <t>11.1-419</t>
  </si>
  <si>
    <t>11.1-420</t>
  </si>
  <si>
    <t>11.1-421</t>
  </si>
  <si>
    <t>11.1-422</t>
  </si>
  <si>
    <t>11.1-423</t>
  </si>
  <si>
    <t>11.1-424</t>
  </si>
  <si>
    <t>11.1-425</t>
  </si>
  <si>
    <t>11.1-426</t>
  </si>
  <si>
    <t>11.1-427</t>
  </si>
  <si>
    <t>11.1-428</t>
  </si>
  <si>
    <t>11.1-429</t>
  </si>
  <si>
    <t>11.1-430</t>
  </si>
  <si>
    <t>11.1-431</t>
  </si>
  <si>
    <t>11.1-432</t>
  </si>
  <si>
    <t>11.1-433</t>
  </si>
  <si>
    <t>11.1-434</t>
  </si>
  <si>
    <t>11.1-435</t>
  </si>
  <si>
    <t>11.1-436</t>
  </si>
  <si>
    <t>11.1-437</t>
  </si>
  <si>
    <t>11.1-438</t>
  </si>
  <si>
    <t>11.1-439</t>
  </si>
  <si>
    <t>11.1-440</t>
  </si>
  <si>
    <t>11.1-441</t>
  </si>
  <si>
    <t>11.1-442</t>
  </si>
  <si>
    <t>11.1-443</t>
  </si>
  <si>
    <t>11.1-444</t>
  </si>
  <si>
    <t>11.1-445</t>
  </si>
  <si>
    <t>11.1-446</t>
  </si>
  <si>
    <t>11.1-447</t>
  </si>
  <si>
    <t>11.1-448</t>
  </si>
  <si>
    <t>11.1-449</t>
  </si>
  <si>
    <t>11.1-450</t>
  </si>
  <si>
    <t>11.1-451</t>
  </si>
  <si>
    <t>11.1-452</t>
  </si>
  <si>
    <t>11.1-453</t>
  </si>
  <si>
    <t>11.1-454</t>
  </si>
  <si>
    <t>11.1-455</t>
  </si>
  <si>
    <t>11.1-456</t>
  </si>
  <si>
    <t>11.1-457</t>
  </si>
  <si>
    <t>11.1-458</t>
  </si>
  <si>
    <t>11.1-459</t>
  </si>
  <si>
    <t>11.1-460</t>
  </si>
  <si>
    <t>11.1-461</t>
  </si>
  <si>
    <t>11.1-462</t>
  </si>
  <si>
    <t>11.1-463</t>
  </si>
  <si>
    <t>11.1-464</t>
  </si>
  <si>
    <t>11.1-465</t>
  </si>
  <si>
    <t>11.1-466</t>
  </si>
  <si>
    <t>11.1-467</t>
  </si>
  <si>
    <t>11.1-468</t>
  </si>
  <si>
    <t>11.1-469</t>
  </si>
  <si>
    <t>11.1-470</t>
  </si>
  <si>
    <t>11.1-471</t>
  </si>
  <si>
    <t>11.1-472</t>
  </si>
  <si>
    <t>11.1-473</t>
  </si>
  <si>
    <t>11.1-474</t>
  </si>
  <si>
    <t>11.1-475</t>
  </si>
  <si>
    <t>11.1-476</t>
  </si>
  <si>
    <t>11.1-477</t>
  </si>
  <si>
    <t>11.1-478</t>
  </si>
  <si>
    <t>109488</t>
  </si>
  <si>
    <t>00-0126134</t>
  </si>
  <si>
    <t>91403</t>
  </si>
  <si>
    <t>91509</t>
  </si>
  <si>
    <t>883</t>
  </si>
  <si>
    <t>00-009908</t>
  </si>
  <si>
    <t>884</t>
  </si>
  <si>
    <t>00-009923</t>
  </si>
  <si>
    <t>879</t>
  </si>
  <si>
    <t>00-009749</t>
  </si>
  <si>
    <t>A252070</t>
  </si>
  <si>
    <t>00-00632242</t>
  </si>
  <si>
    <t>B205339</t>
  </si>
  <si>
    <t>00-00541839</t>
  </si>
  <si>
    <t>10137</t>
  </si>
  <si>
    <t>00-011019</t>
  </si>
  <si>
    <t>1547788</t>
  </si>
  <si>
    <t>1557195</t>
  </si>
  <si>
    <t>00-2439077</t>
  </si>
  <si>
    <t>1557196</t>
  </si>
  <si>
    <t>00-2439078</t>
  </si>
  <si>
    <t>GC049781</t>
  </si>
  <si>
    <t>00-0523219</t>
  </si>
  <si>
    <t>J000155330</t>
  </si>
  <si>
    <t>70933</t>
  </si>
  <si>
    <t>00-063255</t>
  </si>
  <si>
    <t>J308553760</t>
  </si>
  <si>
    <t>CARBONERA LA GRAN ISLEÑA 2000, C.A.</t>
  </si>
  <si>
    <t>35290</t>
  </si>
  <si>
    <t>00-0036994</t>
  </si>
  <si>
    <t>00-0327866</t>
  </si>
  <si>
    <t>A610161581</t>
  </si>
  <si>
    <t>A86457</t>
  </si>
  <si>
    <t>00-102193</t>
  </si>
  <si>
    <t>158638</t>
  </si>
  <si>
    <t>00-0110292</t>
  </si>
  <si>
    <t>J303395546</t>
  </si>
  <si>
    <t>INDUSTRIAS DE PRODUCTOS DESECHABLES Y LIMPIEZA, C.A.</t>
  </si>
  <si>
    <t xml:space="preserve">00-0142470  </t>
  </si>
  <si>
    <t>D001847</t>
  </si>
  <si>
    <t>00-0146247</t>
  </si>
  <si>
    <t>D001846</t>
  </si>
  <si>
    <t>00-0146246</t>
  </si>
  <si>
    <t>D001845</t>
  </si>
  <si>
    <t>00-0146245</t>
  </si>
  <si>
    <t>D001844</t>
  </si>
  <si>
    <t>00-0146244</t>
  </si>
  <si>
    <t>000213</t>
  </si>
  <si>
    <t>00-000213</t>
  </si>
  <si>
    <t>V-07660168-9</t>
  </si>
  <si>
    <t>GUSTAVO JOSE CERRADA MEZA</t>
  </si>
  <si>
    <t>168556</t>
  </si>
  <si>
    <t>00-133469</t>
  </si>
  <si>
    <t>00021848</t>
  </si>
  <si>
    <t>00-030598</t>
  </si>
  <si>
    <t>011187</t>
  </si>
  <si>
    <t>00-009187</t>
  </si>
  <si>
    <t>000592</t>
  </si>
  <si>
    <t>000599</t>
  </si>
  <si>
    <t>001033</t>
  </si>
  <si>
    <t>001007</t>
  </si>
  <si>
    <t>13440</t>
  </si>
  <si>
    <t>L118088927</t>
  </si>
  <si>
    <t>L118088934</t>
  </si>
  <si>
    <t>L118088956</t>
  </si>
  <si>
    <t>L118088957</t>
  </si>
  <si>
    <t>L118088958</t>
  </si>
  <si>
    <t>L118085868</t>
  </si>
  <si>
    <t>L118085645</t>
  </si>
  <si>
    <t>00-5624525</t>
  </si>
  <si>
    <t>L118085686</t>
  </si>
  <si>
    <t>00-5624566</t>
  </si>
  <si>
    <t>L118085813</t>
  </si>
  <si>
    <t>00-5624723</t>
  </si>
  <si>
    <t>L118086173</t>
  </si>
  <si>
    <t>00-5625085</t>
  </si>
  <si>
    <t>L118086534</t>
  </si>
  <si>
    <t>00-5625509</t>
  </si>
  <si>
    <t>N00696</t>
  </si>
  <si>
    <t>N00689</t>
  </si>
  <si>
    <t>N00687</t>
  </si>
  <si>
    <t>N00680</t>
  </si>
  <si>
    <t>N00676</t>
  </si>
  <si>
    <t>N00674</t>
  </si>
  <si>
    <t>V0672036001766</t>
  </si>
  <si>
    <t>08-4335690</t>
  </si>
  <si>
    <t>V0673540053918</t>
  </si>
  <si>
    <t>V0673540053917</t>
  </si>
  <si>
    <t>V0673540053916</t>
  </si>
  <si>
    <t>V0673540053314</t>
  </si>
  <si>
    <t>V0673540052739</t>
  </si>
  <si>
    <t>V0673540052740</t>
  </si>
  <si>
    <t>0000179780</t>
  </si>
  <si>
    <t>0000004921</t>
  </si>
  <si>
    <t>0000179036</t>
  </si>
  <si>
    <t>00-0184086</t>
  </si>
  <si>
    <t>1787</t>
  </si>
  <si>
    <t>00-001787</t>
  </si>
  <si>
    <t>J-40855034-2</t>
  </si>
  <si>
    <t>ALIVANTI DISTRIBUIDORA, C.A.</t>
  </si>
  <si>
    <t>18942</t>
  </si>
  <si>
    <t>00-015403</t>
  </si>
  <si>
    <t>4260</t>
  </si>
  <si>
    <t>4208</t>
  </si>
  <si>
    <t>4237</t>
  </si>
  <si>
    <t>00-00006260</t>
  </si>
  <si>
    <t>4265</t>
  </si>
  <si>
    <t>00-00006265</t>
  </si>
  <si>
    <t>4267</t>
  </si>
  <si>
    <t>00-00006267</t>
  </si>
  <si>
    <t>001072</t>
  </si>
  <si>
    <t>001104</t>
  </si>
  <si>
    <t>001105</t>
  </si>
  <si>
    <t>001124</t>
  </si>
  <si>
    <t>001138</t>
  </si>
  <si>
    <t>001162</t>
  </si>
  <si>
    <t>001307</t>
  </si>
  <si>
    <t>001324</t>
  </si>
  <si>
    <t>001343</t>
  </si>
  <si>
    <t>D05443</t>
  </si>
  <si>
    <t>D05465</t>
  </si>
  <si>
    <t>D05491</t>
  </si>
  <si>
    <t>D05508</t>
  </si>
  <si>
    <t>D05534</t>
  </si>
  <si>
    <t>D05575</t>
  </si>
  <si>
    <t>D05597</t>
  </si>
  <si>
    <t>D05629</t>
  </si>
  <si>
    <t>D05651</t>
  </si>
  <si>
    <t>00004099</t>
  </si>
  <si>
    <t>TUBELEC, C.A.</t>
  </si>
  <si>
    <t>10657</t>
  </si>
  <si>
    <t>00-008868</t>
  </si>
  <si>
    <t>J-30299999-5</t>
  </si>
  <si>
    <t>ALIMENTOS VIMERA, C.A.</t>
  </si>
  <si>
    <t>A000048</t>
  </si>
  <si>
    <t>A000039</t>
  </si>
  <si>
    <t>A000040</t>
  </si>
  <si>
    <t>00053312</t>
  </si>
  <si>
    <t>11.1-479</t>
  </si>
  <si>
    <t>11.1-480</t>
  </si>
  <si>
    <t>11.1-481</t>
  </si>
  <si>
    <t>11.1-482</t>
  </si>
  <si>
    <t>11.1-483</t>
  </si>
  <si>
    <t>11.1-484</t>
  </si>
  <si>
    <t>11.1-485</t>
  </si>
  <si>
    <t>11.1-486</t>
  </si>
  <si>
    <t>11.1-487</t>
  </si>
  <si>
    <t>11.1-488</t>
  </si>
  <si>
    <t>11.1-489</t>
  </si>
  <si>
    <t>11.1-490</t>
  </si>
  <si>
    <t>11.1-491</t>
  </si>
  <si>
    <t>11.1-492</t>
  </si>
  <si>
    <t>11.1-493</t>
  </si>
  <si>
    <t>11.1-494</t>
  </si>
  <si>
    <t>11.1-495</t>
  </si>
  <si>
    <t>11.1-496</t>
  </si>
  <si>
    <t>11.1-497</t>
  </si>
  <si>
    <t>11.1-498</t>
  </si>
  <si>
    <t>11.1-499</t>
  </si>
  <si>
    <t>11.1-500</t>
  </si>
  <si>
    <t>11.1-501</t>
  </si>
  <si>
    <t>11.1-502</t>
  </si>
  <si>
    <t>11.1-503</t>
  </si>
  <si>
    <t>11.1-504</t>
  </si>
  <si>
    <t>11.1-505</t>
  </si>
  <si>
    <t>11.1-506</t>
  </si>
  <si>
    <t>11.1-507</t>
  </si>
  <si>
    <t>11.1-508</t>
  </si>
  <si>
    <t>11.1-509</t>
  </si>
  <si>
    <t>11.1-510</t>
  </si>
  <si>
    <t>11.1-511</t>
  </si>
  <si>
    <t>11.1-512</t>
  </si>
  <si>
    <t>11.1-513</t>
  </si>
  <si>
    <t>11.1-514</t>
  </si>
  <si>
    <t>11.1-515</t>
  </si>
  <si>
    <t>11.1-516</t>
  </si>
  <si>
    <t>11.1-517</t>
  </si>
  <si>
    <t>11.1-518</t>
  </si>
  <si>
    <t>00000222</t>
  </si>
  <si>
    <t xml:space="preserve">00-000222 </t>
  </si>
  <si>
    <t>47911</t>
  </si>
  <si>
    <t>FERREPLOMERIA TIRRENIO FETIPLOM, C.A.</t>
  </si>
  <si>
    <t>584</t>
  </si>
  <si>
    <t>24362</t>
  </si>
  <si>
    <t>J003662429</t>
  </si>
  <si>
    <t>J311632816</t>
  </si>
  <si>
    <t>J304410093</t>
  </si>
  <si>
    <t>V068752198</t>
  </si>
  <si>
    <t>J400173256</t>
  </si>
  <si>
    <t>J311678042</t>
  </si>
  <si>
    <t>9003</t>
  </si>
  <si>
    <t>4275</t>
  </si>
  <si>
    <t>J500199759</t>
  </si>
  <si>
    <t>8900</t>
  </si>
  <si>
    <t>32229</t>
  </si>
  <si>
    <t>J312161388</t>
  </si>
  <si>
    <t>FRIGORIFICO OH QUE CARNE 2004, C.A.</t>
  </si>
  <si>
    <t>15859</t>
  </si>
  <si>
    <t>J298782366</t>
  </si>
  <si>
    <t>9059</t>
  </si>
  <si>
    <t>MI DIVINO JOJOTO, C.A.</t>
  </si>
  <si>
    <t>8761</t>
  </si>
  <si>
    <t>3757</t>
  </si>
  <si>
    <t>372</t>
  </si>
  <si>
    <t>J302556880</t>
  </si>
  <si>
    <t>11.1-519</t>
  </si>
  <si>
    <t>11.1-520</t>
  </si>
  <si>
    <t>11.1-521</t>
  </si>
  <si>
    <t>11.1-522</t>
  </si>
  <si>
    <t>11.1-523</t>
  </si>
  <si>
    <t>11.1-524</t>
  </si>
  <si>
    <t>11.1-525</t>
  </si>
  <si>
    <t>11.1-526</t>
  </si>
  <si>
    <t>11.1-527</t>
  </si>
  <si>
    <t>11.1-528</t>
  </si>
  <si>
    <t>11.1-529</t>
  </si>
  <si>
    <t>11.1-530</t>
  </si>
  <si>
    <t>11.1-531</t>
  </si>
  <si>
    <t>000022</t>
  </si>
  <si>
    <t>00-000023</t>
  </si>
  <si>
    <t>11.1-532</t>
  </si>
  <si>
    <t>A054B234011678</t>
  </si>
  <si>
    <t>A054B234016581</t>
  </si>
  <si>
    <t>A054B234011680</t>
  </si>
  <si>
    <t>A054B234011679</t>
  </si>
  <si>
    <t>219891</t>
  </si>
  <si>
    <t>00-0247398</t>
  </si>
  <si>
    <t>001080</t>
  </si>
  <si>
    <t>00-001208</t>
  </si>
  <si>
    <t>000067</t>
  </si>
  <si>
    <t>000068</t>
  </si>
  <si>
    <t>00-001209</t>
  </si>
  <si>
    <t>A86988</t>
  </si>
  <si>
    <t>11.1-533</t>
  </si>
  <si>
    <t>11.1-534</t>
  </si>
  <si>
    <t>00000347</t>
  </si>
  <si>
    <t>00000372</t>
  </si>
  <si>
    <t>00000245</t>
  </si>
  <si>
    <t>00081111</t>
  </si>
  <si>
    <t>00000584</t>
  </si>
  <si>
    <t>00000376</t>
  </si>
  <si>
    <t>00243</t>
  </si>
  <si>
    <t>J/50070505/0</t>
  </si>
  <si>
    <t>CTRA PANAMERICANA KILOMETRO 13 EDIF ROCOSA PISO PB LC PB/1 ST SAN ANTONIO DE LOS ALTOS, SAN ANTONIO DE LOS ALTOS EDO. MIRANDA</t>
  </si>
  <si>
    <t>LIBRO DE COMPRAS DEL 01/11/2022 AL 30/11/2022</t>
  </si>
  <si>
    <t>11.1/1</t>
  </si>
  <si>
    <t>11.1/2</t>
  </si>
  <si>
    <t>11.1/3</t>
  </si>
  <si>
    <t>11.1/4</t>
  </si>
  <si>
    <t>11.1/5</t>
  </si>
  <si>
    <t>11.1/6</t>
  </si>
  <si>
    <t>11.1/7</t>
  </si>
  <si>
    <t>11.1/8</t>
  </si>
  <si>
    <t>11.1/9</t>
  </si>
  <si>
    <t>11.1/10</t>
  </si>
  <si>
    <t>11.1/11</t>
  </si>
  <si>
    <t>11.1/12</t>
  </si>
  <si>
    <t>11.1/13</t>
  </si>
  <si>
    <t>11.1/14</t>
  </si>
  <si>
    <t>11.1/15</t>
  </si>
  <si>
    <t>11.1/16</t>
  </si>
  <si>
    <t>11.1/17</t>
  </si>
  <si>
    <t>11.1/18</t>
  </si>
  <si>
    <t>11.1/19</t>
  </si>
  <si>
    <t>11.1/20</t>
  </si>
  <si>
    <t>11.1/21</t>
  </si>
  <si>
    <t>11.1/22</t>
  </si>
  <si>
    <t>11.1/23</t>
  </si>
  <si>
    <t>11.1/24</t>
  </si>
  <si>
    <t>11.1/25</t>
  </si>
  <si>
    <t>11.1/26</t>
  </si>
  <si>
    <t>11.1/27</t>
  </si>
  <si>
    <t>11.1/28</t>
  </si>
  <si>
    <t>11.1/29</t>
  </si>
  <si>
    <t>11.1/30</t>
  </si>
  <si>
    <t>11.1/31</t>
  </si>
  <si>
    <t>11.1/32</t>
  </si>
  <si>
    <t>11.1/33</t>
  </si>
  <si>
    <t>11.1/34</t>
  </si>
  <si>
    <t>11.1/35</t>
  </si>
  <si>
    <t>11.1/36</t>
  </si>
  <si>
    <t>11.1/37</t>
  </si>
  <si>
    <t>11.1/38</t>
  </si>
  <si>
    <t>11.1/39</t>
  </si>
  <si>
    <t>11.1/40</t>
  </si>
  <si>
    <t>11.1/41</t>
  </si>
  <si>
    <t>11.1/42</t>
  </si>
  <si>
    <t>11.1/43</t>
  </si>
  <si>
    <t>11.1/44</t>
  </si>
  <si>
    <t>11.1/45</t>
  </si>
  <si>
    <t>11.1/46</t>
  </si>
  <si>
    <t>11.1/47</t>
  </si>
  <si>
    <t>11.1/48</t>
  </si>
  <si>
    <t>11.1/49</t>
  </si>
  <si>
    <t>11.1/50</t>
  </si>
  <si>
    <t>11.1/51</t>
  </si>
  <si>
    <t>11.1/52</t>
  </si>
  <si>
    <t>11.1/53</t>
  </si>
  <si>
    <t>11.1/54</t>
  </si>
  <si>
    <t>11.1/55</t>
  </si>
  <si>
    <t>11.1/56</t>
  </si>
  <si>
    <t>11.1/57</t>
  </si>
  <si>
    <t>11.1/58</t>
  </si>
  <si>
    <t>11.1/59</t>
  </si>
  <si>
    <t>11.1/60</t>
  </si>
  <si>
    <t>11.1/61</t>
  </si>
  <si>
    <t>11.1/62</t>
  </si>
  <si>
    <t>11.1/63</t>
  </si>
  <si>
    <t>11.1/64</t>
  </si>
  <si>
    <t>11.1/65</t>
  </si>
  <si>
    <t>11.1/66</t>
  </si>
  <si>
    <t>11.1/67</t>
  </si>
  <si>
    <t>11.1/68</t>
  </si>
  <si>
    <t>11.1/69</t>
  </si>
  <si>
    <t>11.1/70</t>
  </si>
  <si>
    <t>11.1/71</t>
  </si>
  <si>
    <t>11.1/72</t>
  </si>
  <si>
    <t>11.1/73</t>
  </si>
  <si>
    <t>11.1/74</t>
  </si>
  <si>
    <t>11.1/75</t>
  </si>
  <si>
    <t>11.1/76</t>
  </si>
  <si>
    <t>11.1/77</t>
  </si>
  <si>
    <t>11.1/78</t>
  </si>
  <si>
    <t>11.1/79</t>
  </si>
  <si>
    <t>11.1/80</t>
  </si>
  <si>
    <t>11.1/81</t>
  </si>
  <si>
    <t>11.1/82</t>
  </si>
  <si>
    <t>11.1/83</t>
  </si>
  <si>
    <t>11.1/84</t>
  </si>
  <si>
    <t>11.1/85</t>
  </si>
  <si>
    <t>11.1/86</t>
  </si>
  <si>
    <t>11.1/87</t>
  </si>
  <si>
    <t>11.1/88</t>
  </si>
  <si>
    <t>11.1/89</t>
  </si>
  <si>
    <t>11.1/90</t>
  </si>
  <si>
    <t>11.1/91</t>
  </si>
  <si>
    <t>11.1/92</t>
  </si>
  <si>
    <t>11.1/93</t>
  </si>
  <si>
    <t>11.1/94</t>
  </si>
  <si>
    <t>11.1/95</t>
  </si>
  <si>
    <t>11.1/96</t>
  </si>
  <si>
    <t>11.1/97</t>
  </si>
  <si>
    <t>11.1/98</t>
  </si>
  <si>
    <t>11.1/99</t>
  </si>
  <si>
    <t>11.1/100</t>
  </si>
  <si>
    <t>11.1/101</t>
  </si>
  <si>
    <t>11.1/102</t>
  </si>
  <si>
    <t>11.1/103</t>
  </si>
  <si>
    <t>11.1/104</t>
  </si>
  <si>
    <t>11.1/105</t>
  </si>
  <si>
    <t>11.1/106</t>
  </si>
  <si>
    <t>11.1/107</t>
  </si>
  <si>
    <t>11.1/108</t>
  </si>
  <si>
    <t>11.1/109</t>
  </si>
  <si>
    <t>11.1/110</t>
  </si>
  <si>
    <t>11.1/111</t>
  </si>
  <si>
    <t>11.1/112</t>
  </si>
  <si>
    <t>11.1/113</t>
  </si>
  <si>
    <t>11.1/114</t>
  </si>
  <si>
    <t>11.1/115</t>
  </si>
  <si>
    <t>11.1/116</t>
  </si>
  <si>
    <t>11.1/117</t>
  </si>
  <si>
    <t>11.1/118</t>
  </si>
  <si>
    <t>11.1/119</t>
  </si>
  <si>
    <t>11.1/120</t>
  </si>
  <si>
    <t>11.1/121</t>
  </si>
  <si>
    <t>11.1/122</t>
  </si>
  <si>
    <t>11.1/123</t>
  </si>
  <si>
    <t>11.1/124</t>
  </si>
  <si>
    <t>11.1/125</t>
  </si>
  <si>
    <t>11.1/126</t>
  </si>
  <si>
    <t>11.1/127</t>
  </si>
  <si>
    <t>11.1/128</t>
  </si>
  <si>
    <t>11.1/129</t>
  </si>
  <si>
    <t>11.1/130</t>
  </si>
  <si>
    <t>11.1/131</t>
  </si>
  <si>
    <t>11.1/132</t>
  </si>
  <si>
    <t>11.1/133</t>
  </si>
  <si>
    <t>11.1/134</t>
  </si>
  <si>
    <t>11.1/135</t>
  </si>
  <si>
    <t>11.1/136</t>
  </si>
  <si>
    <t>11.1/137</t>
  </si>
  <si>
    <t>11.1/138</t>
  </si>
  <si>
    <t>11.1/139</t>
  </si>
  <si>
    <t>11.1/140</t>
  </si>
  <si>
    <t>11.1/141</t>
  </si>
  <si>
    <t>11.1/142</t>
  </si>
  <si>
    <t>11.1/143</t>
  </si>
  <si>
    <t>11.1/144</t>
  </si>
  <si>
    <t>11.1/145</t>
  </si>
  <si>
    <t>11.1/146</t>
  </si>
  <si>
    <t>11.1/147</t>
  </si>
  <si>
    <t>11.1/148</t>
  </si>
  <si>
    <t>11.1/149</t>
  </si>
  <si>
    <t>11.1/150</t>
  </si>
  <si>
    <t>11.1/151</t>
  </si>
  <si>
    <t>11.1/152</t>
  </si>
  <si>
    <t>11.1/153</t>
  </si>
  <si>
    <t>11.1/154</t>
  </si>
  <si>
    <t>11.1/155</t>
  </si>
  <si>
    <t>11.1/156</t>
  </si>
  <si>
    <t>11.1/157</t>
  </si>
  <si>
    <t>11.1/158</t>
  </si>
  <si>
    <t>11.1/159</t>
  </si>
  <si>
    <t>11.1/160</t>
  </si>
  <si>
    <t>11.1/161</t>
  </si>
  <si>
    <t>11.1/162</t>
  </si>
  <si>
    <t>11.1/163</t>
  </si>
  <si>
    <t>11.1/164</t>
  </si>
  <si>
    <t>11.1/165</t>
  </si>
  <si>
    <t>11.1/166</t>
  </si>
  <si>
    <t>11.1/167</t>
  </si>
  <si>
    <t>11.1/168</t>
  </si>
  <si>
    <t>11.1/169</t>
  </si>
  <si>
    <t>11.1/170</t>
  </si>
  <si>
    <t>11.1/171</t>
  </si>
  <si>
    <t>11.1/172</t>
  </si>
  <si>
    <t>11.1/173</t>
  </si>
  <si>
    <t>11.1/174</t>
  </si>
  <si>
    <t>11.1/175</t>
  </si>
  <si>
    <t>11.1/176</t>
  </si>
  <si>
    <t>11.1/177</t>
  </si>
  <si>
    <t>11.1/178</t>
  </si>
  <si>
    <t>11.1/179</t>
  </si>
  <si>
    <t>11.1/180</t>
  </si>
  <si>
    <t>11.1/181</t>
  </si>
  <si>
    <t>11.1/182</t>
  </si>
  <si>
    <t>11.1/183</t>
  </si>
  <si>
    <t>11.1/184</t>
  </si>
  <si>
    <t>11.1/185</t>
  </si>
  <si>
    <t>11.1/186</t>
  </si>
  <si>
    <t>11.1/187</t>
  </si>
  <si>
    <t>11.1/188</t>
  </si>
  <si>
    <t>11.1/189</t>
  </si>
  <si>
    <t>11.1/190</t>
  </si>
  <si>
    <t>11.1/191</t>
  </si>
  <si>
    <t>11.1/192</t>
  </si>
  <si>
    <t>11.1/193</t>
  </si>
  <si>
    <t>11.1/194</t>
  </si>
  <si>
    <t>11.1/195</t>
  </si>
  <si>
    <t>11.1/196</t>
  </si>
  <si>
    <t>11.1/197</t>
  </si>
  <si>
    <t>11.1/198</t>
  </si>
  <si>
    <t>11.1/199</t>
  </si>
  <si>
    <t>11.1/200</t>
  </si>
  <si>
    <t>11.1/201</t>
  </si>
  <si>
    <t>11.1/202</t>
  </si>
  <si>
    <t>11.1/203</t>
  </si>
  <si>
    <t>11.1/204</t>
  </si>
  <si>
    <t>11.1/205</t>
  </si>
  <si>
    <t>11.1/206</t>
  </si>
  <si>
    <t>11.1/207</t>
  </si>
  <si>
    <t>11.1/208</t>
  </si>
  <si>
    <t>11.1/209</t>
  </si>
  <si>
    <t>11.1/210</t>
  </si>
  <si>
    <t>11.1/211</t>
  </si>
  <si>
    <t>11.1/212</t>
  </si>
  <si>
    <t>11.1/213</t>
  </si>
  <si>
    <t>11.1/214</t>
  </si>
  <si>
    <t>11.1/215</t>
  </si>
  <si>
    <t>11.1/216</t>
  </si>
  <si>
    <t>11.1/217</t>
  </si>
  <si>
    <t>11.1/218</t>
  </si>
  <si>
    <t>11.1/219</t>
  </si>
  <si>
    <t>11.1/220</t>
  </si>
  <si>
    <t>11.1/221</t>
  </si>
  <si>
    <t>11.1/222</t>
  </si>
  <si>
    <t>11.1/223</t>
  </si>
  <si>
    <t>11.1/224</t>
  </si>
  <si>
    <t>11.1/225</t>
  </si>
  <si>
    <t>11.1/226</t>
  </si>
  <si>
    <t>11.1/227</t>
  </si>
  <si>
    <t>11.1/228</t>
  </si>
  <si>
    <t>11.1/229</t>
  </si>
  <si>
    <t>11.1/230</t>
  </si>
  <si>
    <t>11.1/231</t>
  </si>
  <si>
    <t>11.1/232</t>
  </si>
  <si>
    <t>11.1/233</t>
  </si>
  <si>
    <t>11.1/234</t>
  </si>
  <si>
    <t>11.1/235</t>
  </si>
  <si>
    <t>11.1/236</t>
  </si>
  <si>
    <t>11.1/237</t>
  </si>
  <si>
    <t>11.1/238</t>
  </si>
  <si>
    <t>11.1/239</t>
  </si>
  <si>
    <t>11.1/240</t>
  </si>
  <si>
    <t>11.1/241</t>
  </si>
  <si>
    <t>11.1/242</t>
  </si>
  <si>
    <t>11.1/243</t>
  </si>
  <si>
    <t>11.1/244</t>
  </si>
  <si>
    <t>11.1/245</t>
  </si>
  <si>
    <t>11.1/246</t>
  </si>
  <si>
    <t>11.1/247</t>
  </si>
  <si>
    <t>11.1/248</t>
  </si>
  <si>
    <t>11.1/249</t>
  </si>
  <si>
    <t>11.1/250</t>
  </si>
  <si>
    <t>11.1/251</t>
  </si>
  <si>
    <t>11.1/252</t>
  </si>
  <si>
    <t>11.1/253</t>
  </si>
  <si>
    <t>11.1/254</t>
  </si>
  <si>
    <t>11.1/255</t>
  </si>
  <si>
    <t>11.1/256</t>
  </si>
  <si>
    <t>11.1/257</t>
  </si>
  <si>
    <t>11.1/258</t>
  </si>
  <si>
    <t>11.1/259</t>
  </si>
  <si>
    <t>11.1/260</t>
  </si>
  <si>
    <t>11.1/261</t>
  </si>
  <si>
    <t>11.1/262</t>
  </si>
  <si>
    <t>11.1/263</t>
  </si>
  <si>
    <t>11.1/264</t>
  </si>
  <si>
    <t>11.1/265</t>
  </si>
  <si>
    <t>11.1/266</t>
  </si>
  <si>
    <t>11.1/267</t>
  </si>
  <si>
    <t>11.1/268</t>
  </si>
  <si>
    <t>11.1/269</t>
  </si>
  <si>
    <t>11.1/270</t>
  </si>
  <si>
    <t>11.1/271</t>
  </si>
  <si>
    <t>11.1/272</t>
  </si>
  <si>
    <t>11.1/273</t>
  </si>
  <si>
    <t>11.1/274</t>
  </si>
  <si>
    <t>11.1/275</t>
  </si>
  <si>
    <t>11.1/276</t>
  </si>
  <si>
    <t>11.1/277</t>
  </si>
  <si>
    <t>11.1/278</t>
  </si>
  <si>
    <t>11.1/279</t>
  </si>
  <si>
    <t>11.1/280</t>
  </si>
  <si>
    <t>11.1/281</t>
  </si>
  <si>
    <t>11.1/282</t>
  </si>
  <si>
    <t>11.1/283</t>
  </si>
  <si>
    <t>11.1/284</t>
  </si>
  <si>
    <t>11.1/285</t>
  </si>
  <si>
    <t>11.1/286</t>
  </si>
  <si>
    <t>11.1/287</t>
  </si>
  <si>
    <t>11.1/288</t>
  </si>
  <si>
    <t>11.1/289</t>
  </si>
  <si>
    <t>11.1/290</t>
  </si>
  <si>
    <t>11.1/291</t>
  </si>
  <si>
    <t>11.1/292</t>
  </si>
  <si>
    <t>11.1/293</t>
  </si>
  <si>
    <t>11.1/294</t>
  </si>
  <si>
    <t>11.1/295</t>
  </si>
  <si>
    <t>11.1/296</t>
  </si>
  <si>
    <t>11.1/297</t>
  </si>
  <si>
    <t>11.1/298</t>
  </si>
  <si>
    <t>11.1/299</t>
  </si>
  <si>
    <t>11.1/300</t>
  </si>
  <si>
    <t>11.1/301</t>
  </si>
  <si>
    <t>11.1/302</t>
  </si>
  <si>
    <t>11.1/303</t>
  </si>
  <si>
    <t>11.1/304</t>
  </si>
  <si>
    <t>11.1/305</t>
  </si>
  <si>
    <t>11.1/306</t>
  </si>
  <si>
    <t>11.1/307</t>
  </si>
  <si>
    <t>11.1/308</t>
  </si>
  <si>
    <t>11.1/309</t>
  </si>
  <si>
    <t>11.1/310</t>
  </si>
  <si>
    <t>11.1/311</t>
  </si>
  <si>
    <t>11.1/312</t>
  </si>
  <si>
    <t>11.1/313</t>
  </si>
  <si>
    <t>11.1/314</t>
  </si>
  <si>
    <t>11.1/315</t>
  </si>
  <si>
    <t>11.1/316</t>
  </si>
  <si>
    <t>11.1/317</t>
  </si>
  <si>
    <t>11.1/318</t>
  </si>
  <si>
    <t>11.1/319</t>
  </si>
  <si>
    <t>11.1/320</t>
  </si>
  <si>
    <t>11.1/321</t>
  </si>
  <si>
    <t>11.1/322</t>
  </si>
  <si>
    <t>11.1/323</t>
  </si>
  <si>
    <t>11.1/324</t>
  </si>
  <si>
    <t>11.1/325</t>
  </si>
  <si>
    <t>11.1/326</t>
  </si>
  <si>
    <t>11.1/327</t>
  </si>
  <si>
    <t>11.1/328</t>
  </si>
  <si>
    <t>11.1/329</t>
  </si>
  <si>
    <t>11.1/330</t>
  </si>
  <si>
    <t>11.1/331</t>
  </si>
  <si>
    <t>11.1/332</t>
  </si>
  <si>
    <t>11.1/333</t>
  </si>
  <si>
    <t>11.1/334</t>
  </si>
  <si>
    <t>11.1/335</t>
  </si>
  <si>
    <t>11.1/336</t>
  </si>
  <si>
    <t>11.1/337</t>
  </si>
  <si>
    <t>11.1/338</t>
  </si>
  <si>
    <t>11.1/339</t>
  </si>
  <si>
    <t>11.1/340</t>
  </si>
  <si>
    <t>11.1/341</t>
  </si>
  <si>
    <t>11.1/342</t>
  </si>
  <si>
    <t>11.1/343</t>
  </si>
  <si>
    <t>11.1/344</t>
  </si>
  <si>
    <t>11.1/345</t>
  </si>
  <si>
    <t>11.1/346</t>
  </si>
  <si>
    <t>11.1/347</t>
  </si>
  <si>
    <t>11.1/348</t>
  </si>
  <si>
    <t>11.1/349</t>
  </si>
  <si>
    <t>11.1/350</t>
  </si>
  <si>
    <t>11.1/351</t>
  </si>
  <si>
    <t>11.1/352</t>
  </si>
  <si>
    <t>11.1/353</t>
  </si>
  <si>
    <t>11.1/354</t>
  </si>
  <si>
    <t>11.1/355</t>
  </si>
  <si>
    <t>11.1/356</t>
  </si>
  <si>
    <t>11.1/357</t>
  </si>
  <si>
    <t>11.1/358</t>
  </si>
  <si>
    <t>11.1/359</t>
  </si>
  <si>
    <t>11.1/360</t>
  </si>
  <si>
    <t>11.1/361</t>
  </si>
  <si>
    <t>11.1/362</t>
  </si>
  <si>
    <t>11.1/363</t>
  </si>
  <si>
    <t>11.1/364</t>
  </si>
  <si>
    <t>11.1/365</t>
  </si>
  <si>
    <t>11.1/366</t>
  </si>
  <si>
    <t>11.1/367</t>
  </si>
  <si>
    <t>11.1/368</t>
  </si>
  <si>
    <t>11.1/369</t>
  </si>
  <si>
    <t>11.1/370</t>
  </si>
  <si>
    <t>11.1/371</t>
  </si>
  <si>
    <t>11.1/372</t>
  </si>
  <si>
    <t>11.1/373</t>
  </si>
  <si>
    <t>11.1/374</t>
  </si>
  <si>
    <t>11.1/375</t>
  </si>
  <si>
    <t>11.1/376</t>
  </si>
  <si>
    <t>11.1/377</t>
  </si>
  <si>
    <t>11.1/378</t>
  </si>
  <si>
    <t>11.1/379</t>
  </si>
  <si>
    <t>11.1/380</t>
  </si>
  <si>
    <t>11.1/381</t>
  </si>
  <si>
    <t>11.1/382</t>
  </si>
  <si>
    <t>11.1/383</t>
  </si>
  <si>
    <t>11.1/384</t>
  </si>
  <si>
    <t>11.1/385</t>
  </si>
  <si>
    <t>11.1/386</t>
  </si>
  <si>
    <t>11.1/387</t>
  </si>
  <si>
    <t>11.1/388</t>
  </si>
  <si>
    <t>11.1/389</t>
  </si>
  <si>
    <t>11.1/390</t>
  </si>
  <si>
    <t>11.1/391</t>
  </si>
  <si>
    <t>11.1/392</t>
  </si>
  <si>
    <t>11.1/393</t>
  </si>
  <si>
    <t>11.1/394</t>
  </si>
  <si>
    <t>11.1/395</t>
  </si>
  <si>
    <t>11.1/396</t>
  </si>
  <si>
    <t>11.1/397</t>
  </si>
  <si>
    <t>11.1/398</t>
  </si>
  <si>
    <t>11.1/399</t>
  </si>
  <si>
    <t>11.1/400</t>
  </si>
  <si>
    <t>11.1/401</t>
  </si>
  <si>
    <t>11.1/402</t>
  </si>
  <si>
    <t>11.1/403</t>
  </si>
  <si>
    <t>11.1/404</t>
  </si>
  <si>
    <t>11.1/405</t>
  </si>
  <si>
    <t>11.1/406</t>
  </si>
  <si>
    <t>11.1/407</t>
  </si>
  <si>
    <t>11.1/408</t>
  </si>
  <si>
    <t>11.1/409</t>
  </si>
  <si>
    <t>11.1/410</t>
  </si>
  <si>
    <t>11.1/411</t>
  </si>
  <si>
    <t>11.1/412</t>
  </si>
  <si>
    <t>11.1/413</t>
  </si>
  <si>
    <t>11.1/414</t>
  </si>
  <si>
    <t>11.1/415</t>
  </si>
  <si>
    <t>11.1/416</t>
  </si>
  <si>
    <t>11.1/417</t>
  </si>
  <si>
    <t>11.1/418</t>
  </si>
  <si>
    <t>11.1/419</t>
  </si>
  <si>
    <t>11.1/420</t>
  </si>
  <si>
    <t>11.1/421</t>
  </si>
  <si>
    <t>11.1/422</t>
  </si>
  <si>
    <t>11.1/423</t>
  </si>
  <si>
    <t>11.1/424</t>
  </si>
  <si>
    <t>11.1/425</t>
  </si>
  <si>
    <t>11.1/426</t>
  </si>
  <si>
    <t>11.1/427</t>
  </si>
  <si>
    <t>11.1/428</t>
  </si>
  <si>
    <t>11.1/429</t>
  </si>
  <si>
    <t>11.1/430</t>
  </si>
  <si>
    <t>11.1/431</t>
  </si>
  <si>
    <t>11.1/432</t>
  </si>
  <si>
    <t>11.1/433</t>
  </si>
  <si>
    <t>11.1/434</t>
  </si>
  <si>
    <t>11.1/435</t>
  </si>
  <si>
    <t>11.1/436</t>
  </si>
  <si>
    <t>11.1/437</t>
  </si>
  <si>
    <t>11.1/438</t>
  </si>
  <si>
    <t>11.1/439</t>
  </si>
  <si>
    <t>11.1/440</t>
  </si>
  <si>
    <t>11.1/441</t>
  </si>
  <si>
    <t>11.1/442</t>
  </si>
  <si>
    <t>11.1/443</t>
  </si>
  <si>
    <t>11.1/444</t>
  </si>
  <si>
    <t>11.1/445</t>
  </si>
  <si>
    <t>11.1/446</t>
  </si>
  <si>
    <t>11.1/447</t>
  </si>
  <si>
    <t>11.1/448</t>
  </si>
  <si>
    <t>11.1/449</t>
  </si>
  <si>
    <t>11.1/450</t>
  </si>
  <si>
    <t>11.1/451</t>
  </si>
  <si>
    <t>11.1/452</t>
  </si>
  <si>
    <t>11.1/453</t>
  </si>
  <si>
    <t>11.1/454</t>
  </si>
  <si>
    <t>11.1/455</t>
  </si>
  <si>
    <t>11.1/456</t>
  </si>
  <si>
    <t>11.1/457</t>
  </si>
  <si>
    <t>11.1/458</t>
  </si>
  <si>
    <t>11.1/459</t>
  </si>
  <si>
    <t>11.1/460</t>
  </si>
  <si>
    <t>11.1/461</t>
  </si>
  <si>
    <t>11.1/462</t>
  </si>
  <si>
    <t>11.1/463</t>
  </si>
  <si>
    <t>11.1/464</t>
  </si>
  <si>
    <t>11.1/465</t>
  </si>
  <si>
    <t>11.1/466</t>
  </si>
  <si>
    <t>11.1/467</t>
  </si>
  <si>
    <t>11.1/468</t>
  </si>
  <si>
    <t>11.1/469</t>
  </si>
  <si>
    <t>11.1/470</t>
  </si>
  <si>
    <t>11.1/471</t>
  </si>
  <si>
    <t>11.1/472</t>
  </si>
  <si>
    <t>11.1/473</t>
  </si>
  <si>
    <t>11.1/474</t>
  </si>
  <si>
    <t>11.1/475</t>
  </si>
  <si>
    <t>11.1/476</t>
  </si>
  <si>
    <t>11.1/477</t>
  </si>
  <si>
    <t>11.1/478</t>
  </si>
  <si>
    <t>11.1/479</t>
  </si>
  <si>
    <t>11.1/480</t>
  </si>
  <si>
    <t>11.1/481</t>
  </si>
  <si>
    <t>11.1/482</t>
  </si>
  <si>
    <t>11.1/483</t>
  </si>
  <si>
    <t>11.1/484</t>
  </si>
  <si>
    <t>11.1/485</t>
  </si>
  <si>
    <t>11.1/486</t>
  </si>
  <si>
    <t>11.1/487</t>
  </si>
  <si>
    <t>11.1/488</t>
  </si>
  <si>
    <t>11.1/489</t>
  </si>
  <si>
    <t>11.1/490</t>
  </si>
  <si>
    <t>11.1/491</t>
  </si>
  <si>
    <t>11.1/492</t>
  </si>
  <si>
    <t>11.1/493</t>
  </si>
  <si>
    <t>11.1/494</t>
  </si>
  <si>
    <t>11.1/495</t>
  </si>
  <si>
    <t>11.1/496</t>
  </si>
  <si>
    <t>11.1/497</t>
  </si>
  <si>
    <t>11.1/498</t>
  </si>
  <si>
    <t>11.1/499</t>
  </si>
  <si>
    <t>11.1/500</t>
  </si>
  <si>
    <t>11.1/501</t>
  </si>
  <si>
    <t>11.1/502</t>
  </si>
  <si>
    <t>11.1/503</t>
  </si>
  <si>
    <t>11.1/504</t>
  </si>
  <si>
    <t>11.1/505</t>
  </si>
  <si>
    <t>11.1/506</t>
  </si>
  <si>
    <t>11.1/507</t>
  </si>
  <si>
    <t>11.1/508</t>
  </si>
  <si>
    <t>11.1/509</t>
  </si>
  <si>
    <t>11.1/510</t>
  </si>
  <si>
    <t>11.1/511</t>
  </si>
  <si>
    <t>11.1/512</t>
  </si>
  <si>
    <t>11.1/513</t>
  </si>
  <si>
    <t>11.1/514</t>
  </si>
  <si>
    <t>11.1/515</t>
  </si>
  <si>
    <t>11.1/516</t>
  </si>
  <si>
    <t>11.1/517</t>
  </si>
  <si>
    <t>11.1/518</t>
  </si>
  <si>
    <t>11.1/519</t>
  </si>
  <si>
    <t>11.1/520</t>
  </si>
  <si>
    <t>11.1/521</t>
  </si>
  <si>
    <t>11.1/522</t>
  </si>
  <si>
    <t>11.1/523</t>
  </si>
  <si>
    <t>11.1/524</t>
  </si>
  <si>
    <t>11.1/525</t>
  </si>
  <si>
    <t>11.1/526</t>
  </si>
  <si>
    <t>11.1/527</t>
  </si>
  <si>
    <t>11.1/528</t>
  </si>
  <si>
    <t>11.1/529</t>
  </si>
  <si>
    <t>11.1/530</t>
  </si>
  <si>
    <t>11.1/531</t>
  </si>
  <si>
    <t>11.1/532</t>
  </si>
  <si>
    <t>11.1/533</t>
  </si>
  <si>
    <t>11.1/534</t>
  </si>
  <si>
    <t>PLUMROSE LATINOAMERICANA, C.A. FC L118088934  11.1/425</t>
  </si>
  <si>
    <t>PLUMROSE LATINOAMERICANA, C.A. FC L118088956  11.1/426</t>
  </si>
  <si>
    <t>PLUMROSE LATINOAMERICANA, C.A. FC L118088957  11.1/427</t>
  </si>
  <si>
    <t>PLUMROSE LATINOAMERICANA, C.A. FC L118088958  11.1/428</t>
  </si>
  <si>
    <t>DURACENTRO CAPITAL C.A. FC 129058  11.1/439</t>
  </si>
  <si>
    <t>DURACENTRO CAPITAL C.A. FC 129060  11.1/440</t>
  </si>
  <si>
    <t>DURACENTRO CAPITAL C.A. FC 129059  11.1/441</t>
  </si>
  <si>
    <t>DIVERCA DISTRIBUIDORA DE VERDURAS C.A. FC 219876  11.1/456</t>
  </si>
  <si>
    <t>ALIMENTOS PRODALVA, C.A. FC 179436  11.1/465</t>
  </si>
  <si>
    <t xml:space="preserve"> ITC COMERCIAL, C.A. FC B X011944  11.1/466</t>
  </si>
  <si>
    <t>PLUMROSE LATINOAMERICANA, C.A. FC L118088927  11.1/468</t>
  </si>
  <si>
    <t>CARNICOS LOS TEQUES C.A. FC 10213  11.1/472</t>
  </si>
  <si>
    <t>INVERSIONES NP-XXI, C.A. FC 21219  11.1/473</t>
  </si>
  <si>
    <t>MAYOR DE CHARCUTERIA Y ALIMENTOS FRANCIS, C.A. FC 111084  11.1/478</t>
  </si>
  <si>
    <t>MAYOR DE CHARCUTERIA Y ALIMENTOS FRANCIS, C.A. FC 111330  11.1/479</t>
  </si>
  <si>
    <t xml:space="preserve"> LACTEOS ANANKÉ C.A. FC A86988  11.1/481</t>
  </si>
  <si>
    <t>INVERSIONES BENAR, C.A. FC 44538  11.1/482</t>
  </si>
  <si>
    <t>AGRICOLA CAMBANA C.A FC D05597  11.1/499</t>
  </si>
  <si>
    <t>DISTRIBUIDORA JHEANDAN C.A. FC 11700  11.1/500</t>
  </si>
  <si>
    <t>AGRICOLA CAMBANA C.A FC D05629  11.1/507</t>
  </si>
  <si>
    <t>MATADERO MAELLA, C.A.  FC 0000180224  11.1/510</t>
  </si>
  <si>
    <t>ALIMENTOS PRODALVA, C.A. FC 179790  11.1/511</t>
  </si>
  <si>
    <t>RADISA ALIMENTOS 1,C.A FC 001100  11.1/516</t>
  </si>
  <si>
    <t>RADISA ALIMENTOS 1,C.A NC  000067 11.1/517</t>
  </si>
  <si>
    <t>RADISA ALIMENTOS 1,C.A NC  000068 11.1/518</t>
  </si>
  <si>
    <t>AGRICOLA CAMBANA C.A FC D05651  11.1/519</t>
  </si>
  <si>
    <t>DISTRIBUIDORA GRESALBERT C.A. FC 011195  11.1/520</t>
  </si>
  <si>
    <t>DISTRIBUIDORA MATHYFRED C.A. FC 4291  11.1/521</t>
  </si>
  <si>
    <t>DISTRIBUIDORA DE PRODUCTOS HERMANOS CAMACHO DPROCA,C.A  FC 1598749  11.1/522</t>
  </si>
  <si>
    <t>DISTRIBUIDORA DE PRODUCTOS HERMANOS CAMACHO DPROCA,C.A  FC 1598753  11.1/523</t>
  </si>
  <si>
    <t>DISTRIBUIDORA DE PRODUCTOS HERMANOS CAMACHO DPROCA,C.A  FC 1598748  11.1/524</t>
  </si>
  <si>
    <t>AGROCHAMPI DE VENEZUELA, C.A (AGROCHAMPI DE VENEZUELA, C.A) FC A000048  11.1/526</t>
  </si>
  <si>
    <t>ANITA BOHN BREUER FC 3331  11.1/527</t>
  </si>
  <si>
    <t>DISTRIBUIDORA DAMASCUS, C. A. FC 9117  11.1/528</t>
  </si>
  <si>
    <t>C.A. SUCESORA DE JOSE PUIG &amp; CIA FC 1563287  11.1/529</t>
  </si>
  <si>
    <t>DISTRIBUIDORA GLENDYLIFE C.A. FC 782  11.1/530</t>
  </si>
  <si>
    <t>DIVERCA DISTRIBUIDORA DE VERDURAS C.A. FC 219891  11.1/533</t>
  </si>
  <si>
    <t>REPARACION Y MANT. LOCAL</t>
  </si>
  <si>
    <t>REPARACION DE MAQUINARIA</t>
  </si>
  <si>
    <t>FERRETERIA</t>
  </si>
  <si>
    <t xml:space="preserve">HERRAMIENTAS Y UTENSILIOS Y ACCESORIOS </t>
  </si>
  <si>
    <t>GASTOS DE LIMPIEZA</t>
  </si>
  <si>
    <t xml:space="preserve">GATOS DE FUMIGACION </t>
  </si>
  <si>
    <t xml:space="preserve">MATERIAL DE OFICINA </t>
  </si>
  <si>
    <t>PAPELERIA</t>
  </si>
  <si>
    <t xml:space="preserve">DECORACION </t>
  </si>
  <si>
    <t>VEHICULO</t>
  </si>
  <si>
    <t>GASTO DE VEHICULO</t>
  </si>
  <si>
    <t>MOBILIARIO</t>
  </si>
  <si>
    <t>MOLBILIARIO</t>
  </si>
  <si>
    <t xml:space="preserve">PAPELERIA E IMPRESIÓN </t>
  </si>
  <si>
    <t xml:space="preserve">REPACION DE MAQUINARIA </t>
  </si>
  <si>
    <t xml:space="preserve">UTENSILIOS Y ACCESORIOS </t>
  </si>
  <si>
    <t xml:space="preserve">PAEPELERIA E IMRESION </t>
  </si>
  <si>
    <t>REPARACION Y MANTENIMIENTO DE LOCAL</t>
  </si>
  <si>
    <t xml:space="preserve">SUMINISTRO </t>
  </si>
  <si>
    <t>REPARACION Y MATENIMIENTO DEL LOCAL</t>
  </si>
  <si>
    <t xml:space="preserve">EDUCACION </t>
  </si>
  <si>
    <t xml:space="preserve">REPARACION DE MAQUINARIA </t>
  </si>
  <si>
    <t xml:space="preserve">SERVICIOS DE TRANSPORTE </t>
  </si>
  <si>
    <t>GASTOS MEDICOS</t>
  </si>
  <si>
    <t>DISEÑOS BALI 2016, C.A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</si>
</sst>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####"/>
    <numFmt numFmtId="165" formatCode="###,###,###,##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49" fontId="2" fillId="2" borderId="1" xfId="1" applyNumberFormat="1" applyFont="1" applyFill="1" applyBorder="1" applyAlignment="1" applyProtection="1">
      <alignment horizontal="left"/>
      <protection locked="0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Protection="1">
      <protection locked="0"/>
    </xf>
    <xf numFmtId="4" fontId="2" fillId="2" borderId="1" xfId="1" applyNumberFormat="1" applyFont="1" applyFill="1" applyBorder="1" applyAlignment="1" applyProtection="1">
      <alignment horizontal="center"/>
      <protection locked="0"/>
    </xf>
    <xf numFmtId="4" fontId="2" fillId="2" borderId="1" xfId="1" applyNumberFormat="1" applyFont="1" applyFill="1" applyBorder="1" applyProtection="1">
      <protection locked="0"/>
    </xf>
    <xf numFmtId="49" fontId="2" fillId="2" borderId="1" xfId="1" applyNumberFormat="1" applyFont="1" applyFill="1" applyBorder="1"/>
    <xf numFmtId="0" fontId="2" fillId="2" borderId="1" xfId="1" applyFont="1" applyFill="1" applyBorder="1"/>
    <xf numFmtId="14" fontId="2" fillId="2" borderId="1" xfId="1" applyNumberFormat="1" applyFont="1" applyFill="1" applyBorder="1" applyAlignment="1" applyProtection="1">
      <alignment horizontal="center"/>
      <protection locked="0"/>
    </xf>
    <xf numFmtId="14" fontId="2" fillId="2" borderId="1" xfId="1" applyNumberFormat="1" applyFont="1" applyFill="1" applyBorder="1" applyAlignment="1">
      <alignment horizontal="center"/>
    </xf>
    <xf numFmtId="14" fontId="2" fillId="0" borderId="0" xfId="1" applyNumberFormat="1" applyFont="1" applyAlignment="1" applyProtection="1">
      <alignment horizontal="center"/>
      <protection locked="0"/>
    </xf>
    <xf numFmtId="14" fontId="2" fillId="0" borderId="0" xfId="1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Font="1" applyProtection="1">
      <protection locked="0"/>
    </xf>
    <xf numFmtId="14" fontId="7" fillId="0" borderId="0" xfId="1" applyNumberFormat="1" applyFont="1" applyAlignment="1" applyProtection="1">
      <alignment horizontal="center"/>
      <protection locked="0"/>
    </xf>
    <xf numFmtId="49" fontId="7" fillId="0" borderId="0" xfId="1" applyNumberFormat="1" applyFont="1" applyProtection="1">
      <protection locked="0"/>
    </xf>
    <xf numFmtId="2" fontId="7" fillId="0" borderId="0" xfId="1" applyNumberFormat="1" applyFont="1"/>
    <xf numFmtId="49" fontId="7" fillId="0" borderId="0" xfId="1" applyNumberFormat="1" applyFont="1" applyAlignment="1">
      <alignment horizontal="right"/>
    </xf>
    <xf numFmtId="0" fontId="6" fillId="0" borderId="0" xfId="0" applyFont="1"/>
    <xf numFmtId="164" fontId="6" fillId="0" borderId="0" xfId="0" applyNumberFormat="1" applyFont="1"/>
    <xf numFmtId="14" fontId="6" fillId="0" borderId="0" xfId="0" applyNumberFormat="1" applyFont="1" applyAlignment="1">
      <alignment horizontal="center"/>
    </xf>
    <xf numFmtId="49" fontId="6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/>
    <xf numFmtId="165" fontId="8" fillId="2" borderId="1" xfId="0" applyNumberFormat="1" applyFont="1" applyFill="1" applyBorder="1"/>
    <xf numFmtId="0" fontId="8" fillId="2" borderId="0" xfId="0" applyFont="1" applyFill="1"/>
    <xf numFmtId="14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/>
    <xf numFmtId="49" fontId="8" fillId="0" borderId="0" xfId="0" applyNumberFormat="1" applyFont="1"/>
    <xf numFmtId="0" fontId="8" fillId="0" borderId="0" xfId="0" applyFont="1"/>
    <xf numFmtId="165" fontId="8" fillId="0" borderId="0" xfId="0" applyNumberFormat="1" applyFont="1"/>
    <xf numFmtId="14" fontId="8" fillId="0" borderId="0" xfId="0" applyNumberFormat="1" applyFont="1" applyAlignment="1">
      <alignment horizontal="center"/>
    </xf>
    <xf numFmtId="2" fontId="7" fillId="0" borderId="0" xfId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2" fillId="2" borderId="2" xfId="1" applyNumberFormat="1" applyFont="1" applyFill="1" applyBorder="1" applyAlignment="1" applyProtection="1">
      <alignment horizontal="left"/>
      <protection locked="0"/>
    </xf>
    <xf numFmtId="49" fontId="8" fillId="0" borderId="1" xfId="0" applyNumberFormat="1" applyFont="1" applyBorder="1"/>
    <xf numFmtId="14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14" fontId="2" fillId="0" borderId="1" xfId="1" applyNumberFormat="1" applyFont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left"/>
      <protection locked="0"/>
    </xf>
    <xf numFmtId="49" fontId="2" fillId="0" borderId="1" xfId="1" applyNumberFormat="1" applyFont="1" applyBorder="1" applyAlignment="1" applyProtection="1">
      <alignment horizontal="left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1" xfId="1" applyFont="1" applyBorder="1" applyProtection="1">
      <protection locked="0"/>
    </xf>
    <xf numFmtId="14" fontId="2" fillId="0" borderId="1" xfId="1" applyNumberFormat="1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/>
    <xf numFmtId="4" fontId="2" fillId="0" borderId="1" xfId="1" applyNumberFormat="1" applyFont="1" applyBorder="1" applyAlignment="1" applyProtection="1">
      <alignment horizontal="center"/>
      <protection locked="0"/>
    </xf>
    <xf numFmtId="4" fontId="2" fillId="0" borderId="1" xfId="1" applyNumberFormat="1" applyFont="1" applyBorder="1" applyProtection="1">
      <protection locked="0"/>
    </xf>
    <xf numFmtId="49" fontId="2" fillId="0" borderId="2" xfId="1" applyNumberFormat="1" applyFont="1" applyBorder="1" applyAlignment="1" applyProtection="1">
      <alignment horizontal="left"/>
      <protection locked="0"/>
    </xf>
    <xf numFmtId="49" fontId="8" fillId="3" borderId="1" xfId="0" applyNumberFormat="1" applyFont="1" applyFill="1" applyBorder="1"/>
    <xf numFmtId="14" fontId="2" fillId="3" borderId="1" xfId="1" applyNumberFormat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Alignment="1" applyProtection="1">
      <alignment horizontal="left"/>
      <protection locked="0"/>
    </xf>
    <xf numFmtId="49" fontId="2" fillId="3" borderId="1" xfId="1" applyNumberFormat="1" applyFont="1" applyFill="1" applyBorder="1" applyAlignment="1" applyProtection="1">
      <alignment horizontal="left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2" fillId="3" borderId="1" xfId="1" applyFont="1" applyFill="1" applyBorder="1" applyProtection="1">
      <protection locked="0"/>
    </xf>
    <xf numFmtId="165" fontId="8" fillId="3" borderId="1" xfId="0" applyNumberFormat="1" applyFont="1" applyFill="1" applyBorder="1"/>
    <xf numFmtId="0" fontId="8" fillId="3" borderId="0" xfId="0" applyFont="1" applyFill="1"/>
    <xf numFmtId="14" fontId="8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8" fillId="3" borderId="0" xfId="0" applyNumberFormat="1" applyFont="1" applyFill="1"/>
    <xf numFmtId="49" fontId="8" fillId="4" borderId="1" xfId="0" applyNumberFormat="1" applyFont="1" applyFill="1" applyBorder="1"/>
    <xf numFmtId="14" fontId="8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165" fontId="8" fillId="4" borderId="1" xfId="0" applyNumberFormat="1" applyFont="1" applyFill="1" applyBorder="1"/>
    <xf numFmtId="49" fontId="8" fillId="4" borderId="0" xfId="0" applyNumberFormat="1" applyFont="1" applyFill="1"/>
    <xf numFmtId="0" fontId="8" fillId="4" borderId="0" xfId="0" applyFont="1" applyFill="1"/>
    <xf numFmtId="165" fontId="0" fillId="0" borderId="0" xfId="0" applyNumberForma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006"/>
  <sheetViews>
    <sheetView tabSelected="1" workbookViewId="0">
      <pane ySplit="8" topLeftCell="A510" activePane="bottomLeft" state="frozen"/>
      <selection pane="bottomLeft" activeCell="G468" sqref="G468:G469"/>
    </sheetView>
  </sheetViews>
  <sheetFormatPr baseColWidth="10" defaultRowHeight="12.75" x14ac:dyDescent="0.2"/>
  <cols>
    <col min="1" max="1" width="9.140625" style="34" customWidth="1"/>
    <col min="2" max="2" width="11.28515625" style="37" bestFit="1" customWidth="1"/>
    <col min="3" max="3" width="9.85546875" style="34" bestFit="1" customWidth="1"/>
    <col min="4" max="4" width="16.42578125" style="34" bestFit="1" customWidth="1"/>
    <col min="5" max="5" width="16.5703125" style="34" bestFit="1" customWidth="1"/>
    <col min="6" max="6" width="11.7109375" style="34" bestFit="1" customWidth="1"/>
    <col min="7" max="7" width="31" style="34" customWidth="1"/>
    <col min="8" max="8" width="12.5703125" style="41" bestFit="1" customWidth="1"/>
    <col min="9" max="9" width="67.28515625" style="36" bestFit="1" customWidth="1"/>
    <col min="10" max="10" width="24.28515625" style="36" bestFit="1" customWidth="1"/>
    <col min="11" max="11" width="12.42578125" style="36" bestFit="1" customWidth="1"/>
    <col min="12" max="12" width="23" style="36" bestFit="1" customWidth="1"/>
    <col min="13" max="16" width="10.28515625" style="36" customWidth="1"/>
    <col min="17" max="17" width="17.5703125" style="34" bestFit="1" customWidth="1"/>
    <col min="18" max="16384" width="11.42578125" style="35"/>
  </cols>
  <sheetData>
    <row r="2" spans="1:18" s="15" customFormat="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13"/>
      <c r="K2" s="13"/>
      <c r="L2" s="13"/>
      <c r="M2" s="13"/>
      <c r="N2" s="13"/>
      <c r="O2" s="13"/>
      <c r="P2" s="13"/>
      <c r="Q2" s="14"/>
    </row>
    <row r="3" spans="1:18" s="15" customFormat="1" x14ac:dyDescent="0.2">
      <c r="A3" s="77" t="s">
        <v>264</v>
      </c>
      <c r="B3" s="77"/>
      <c r="C3" s="77"/>
      <c r="D3" s="77"/>
      <c r="E3" s="77"/>
      <c r="F3" s="77"/>
      <c r="G3" s="77"/>
      <c r="H3" s="77"/>
      <c r="I3" s="77"/>
      <c r="J3" s="13"/>
      <c r="K3" s="13"/>
      <c r="L3" s="13"/>
      <c r="M3" s="13"/>
      <c r="N3" s="13"/>
      <c r="O3" s="13"/>
      <c r="P3" s="13"/>
      <c r="Q3" s="14"/>
    </row>
    <row r="4" spans="1:18" s="21" customFormat="1" x14ac:dyDescent="0.2">
      <c r="A4" s="16" t="s">
        <v>265</v>
      </c>
      <c r="B4" s="17"/>
      <c r="C4" s="16"/>
      <c r="D4" s="18"/>
      <c r="E4" s="16"/>
      <c r="F4" s="16"/>
      <c r="G4" s="16"/>
      <c r="H4" s="38"/>
      <c r="I4" s="19"/>
      <c r="J4" s="20"/>
      <c r="K4" s="19"/>
      <c r="L4" s="19"/>
      <c r="M4" s="20"/>
      <c r="N4" s="19"/>
    </row>
    <row r="5" spans="1:18" s="15" customFormat="1" x14ac:dyDescent="0.2">
      <c r="A5" s="22" t="s">
        <v>1018</v>
      </c>
      <c r="B5" s="23"/>
      <c r="C5" s="22"/>
      <c r="D5" s="24"/>
      <c r="E5" s="22"/>
      <c r="F5" s="22"/>
      <c r="G5" s="22"/>
      <c r="H5" s="39"/>
      <c r="I5" s="22"/>
      <c r="J5" s="13"/>
      <c r="K5" s="13"/>
      <c r="L5" s="13"/>
      <c r="M5" s="13"/>
      <c r="N5" s="13"/>
      <c r="O5" s="13"/>
      <c r="P5" s="13"/>
      <c r="Q5" s="14"/>
    </row>
    <row r="6" spans="1:18" s="15" customFormat="1" x14ac:dyDescent="0.2">
      <c r="A6" s="76"/>
      <c r="B6" s="76"/>
      <c r="C6" s="76"/>
      <c r="D6" s="76"/>
      <c r="E6" s="76"/>
      <c r="F6" s="76"/>
      <c r="G6" s="76"/>
      <c r="H6" s="76"/>
      <c r="I6" s="76"/>
      <c r="J6" s="13"/>
      <c r="K6" s="13"/>
      <c r="L6" s="13"/>
      <c r="M6" s="13"/>
      <c r="N6" s="13"/>
      <c r="O6" s="13"/>
      <c r="P6" s="13"/>
      <c r="Q6" s="14"/>
    </row>
    <row r="8" spans="1:18" s="28" customFormat="1" ht="44.25" customHeight="1" x14ac:dyDescent="0.25">
      <c r="A8" s="25" t="s">
        <v>1</v>
      </c>
      <c r="B8" s="26" t="s">
        <v>2</v>
      </c>
      <c r="C8" s="25" t="s">
        <v>3</v>
      </c>
      <c r="D8" s="25" t="s">
        <v>4</v>
      </c>
      <c r="E8" s="25" t="s">
        <v>1035</v>
      </c>
      <c r="F8" s="25" t="s">
        <v>5</v>
      </c>
      <c r="G8" s="25" t="s">
        <v>6</v>
      </c>
      <c r="H8" s="25" t="s">
        <v>7</v>
      </c>
      <c r="I8" s="27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  <c r="O8" s="27" t="s">
        <v>14</v>
      </c>
      <c r="P8" s="27" t="s">
        <v>15</v>
      </c>
      <c r="Q8" s="25" t="s">
        <v>16</v>
      </c>
    </row>
    <row r="9" spans="1:18" x14ac:dyDescent="0.2">
      <c r="A9" s="58" t="s">
        <v>1036</v>
      </c>
      <c r="B9" s="59">
        <v>44589</v>
      </c>
      <c r="C9" s="60" t="s">
        <v>17</v>
      </c>
      <c r="D9" s="61" t="s">
        <v>266</v>
      </c>
      <c r="E9" s="58"/>
      <c r="F9" s="60" t="s">
        <v>267</v>
      </c>
      <c r="G9" s="58" t="s">
        <v>2341</v>
      </c>
      <c r="H9" s="62" t="s">
        <v>268</v>
      </c>
      <c r="I9" s="63" t="s">
        <v>269</v>
      </c>
      <c r="J9" s="64">
        <f>+K9+L9+M9+N9+O9</f>
        <v>51847.360000000001</v>
      </c>
      <c r="K9" s="64">
        <v>0</v>
      </c>
      <c r="L9" s="64">
        <v>44696</v>
      </c>
      <c r="M9" s="64">
        <f>+L9*16%</f>
        <v>7151.3600000000006</v>
      </c>
      <c r="N9" s="64">
        <v>0</v>
      </c>
      <c r="O9" s="64">
        <f>+N9*8%</f>
        <v>0</v>
      </c>
      <c r="P9" s="64">
        <v>0</v>
      </c>
      <c r="Q9" s="58"/>
      <c r="R9" s="65"/>
    </row>
    <row r="10" spans="1:18" s="65" customFormat="1" x14ac:dyDescent="0.2">
      <c r="A10" s="58" t="s">
        <v>1037</v>
      </c>
      <c r="B10" s="59">
        <v>44616</v>
      </c>
      <c r="C10" s="60" t="s">
        <v>17</v>
      </c>
      <c r="D10" s="61" t="s">
        <v>270</v>
      </c>
      <c r="E10" s="58"/>
      <c r="F10" s="60" t="s">
        <v>271</v>
      </c>
      <c r="G10" s="58" t="s">
        <v>2341</v>
      </c>
      <c r="H10" s="62" t="s">
        <v>268</v>
      </c>
      <c r="I10" s="63" t="s">
        <v>269</v>
      </c>
      <c r="J10" s="64">
        <f>+K10+L10+M10+N10+O10</f>
        <v>48766.400000000001</v>
      </c>
      <c r="K10" s="64">
        <v>0</v>
      </c>
      <c r="L10" s="64">
        <v>42040</v>
      </c>
      <c r="M10" s="64">
        <v>6726.4</v>
      </c>
      <c r="N10" s="64">
        <v>0</v>
      </c>
      <c r="O10" s="64">
        <v>0</v>
      </c>
      <c r="P10" s="64">
        <v>0</v>
      </c>
      <c r="Q10" s="58"/>
    </row>
    <row r="11" spans="1:18" s="65" customFormat="1" x14ac:dyDescent="0.2">
      <c r="A11" s="58" t="s">
        <v>1038</v>
      </c>
      <c r="B11" s="59">
        <v>44648</v>
      </c>
      <c r="C11" s="60" t="s">
        <v>17</v>
      </c>
      <c r="D11" s="61" t="s">
        <v>272</v>
      </c>
      <c r="E11" s="58"/>
      <c r="F11" s="60" t="s">
        <v>273</v>
      </c>
      <c r="G11" s="58" t="s">
        <v>2342</v>
      </c>
      <c r="H11" s="62" t="s">
        <v>268</v>
      </c>
      <c r="I11" s="63" t="s">
        <v>269</v>
      </c>
      <c r="J11" s="64">
        <f>+K11+L11+M11+N11+O11</f>
        <v>74704</v>
      </c>
      <c r="K11" s="64">
        <v>0</v>
      </c>
      <c r="L11" s="64">
        <v>64400</v>
      </c>
      <c r="M11" s="64">
        <v>10304</v>
      </c>
      <c r="N11" s="64">
        <v>0</v>
      </c>
      <c r="O11" s="64">
        <v>0</v>
      </c>
      <c r="P11" s="64">
        <v>0</v>
      </c>
      <c r="Q11" s="58"/>
    </row>
    <row r="12" spans="1:18" s="65" customFormat="1" x14ac:dyDescent="0.2">
      <c r="A12" s="58" t="s">
        <v>1039</v>
      </c>
      <c r="B12" s="59">
        <v>44678</v>
      </c>
      <c r="C12" s="60" t="s">
        <v>17</v>
      </c>
      <c r="D12" s="61" t="s">
        <v>274</v>
      </c>
      <c r="E12" s="58"/>
      <c r="F12" s="60" t="s">
        <v>275</v>
      </c>
      <c r="G12" s="58"/>
      <c r="H12" s="62" t="s">
        <v>268</v>
      </c>
      <c r="I12" s="63" t="s">
        <v>269</v>
      </c>
      <c r="J12" s="64">
        <f>+K12+L12+M12+N12+O12</f>
        <v>42154.400000000001</v>
      </c>
      <c r="K12" s="64">
        <v>0</v>
      </c>
      <c r="L12" s="64">
        <v>36340</v>
      </c>
      <c r="M12" s="64">
        <v>5814.4</v>
      </c>
      <c r="N12" s="64">
        <v>0</v>
      </c>
      <c r="O12" s="64">
        <v>0</v>
      </c>
      <c r="P12" s="64">
        <v>0</v>
      </c>
      <c r="Q12" s="58"/>
    </row>
    <row r="13" spans="1:18" s="65" customFormat="1" x14ac:dyDescent="0.2">
      <c r="A13" s="58" t="s">
        <v>1077</v>
      </c>
      <c r="B13" s="59">
        <v>44739</v>
      </c>
      <c r="C13" s="60" t="s">
        <v>17</v>
      </c>
      <c r="D13" s="61" t="s">
        <v>378</v>
      </c>
      <c r="E13" s="58"/>
      <c r="F13" s="60" t="s">
        <v>379</v>
      </c>
      <c r="G13" s="58" t="s">
        <v>2341</v>
      </c>
      <c r="H13" s="62" t="s">
        <v>268</v>
      </c>
      <c r="I13" s="63" t="s">
        <v>269</v>
      </c>
      <c r="J13" s="64">
        <f>+K13+L13+M13+N13+O13</f>
        <v>47392.959999999999</v>
      </c>
      <c r="K13" s="64">
        <v>0</v>
      </c>
      <c r="L13" s="64">
        <v>40856</v>
      </c>
      <c r="M13" s="64">
        <v>6536.96</v>
      </c>
      <c r="N13" s="64">
        <v>0</v>
      </c>
      <c r="O13" s="64">
        <v>0</v>
      </c>
      <c r="P13" s="64">
        <v>0</v>
      </c>
      <c r="Q13" s="58"/>
    </row>
    <row r="14" spans="1:18" x14ac:dyDescent="0.2">
      <c r="A14" s="58" t="s">
        <v>1725</v>
      </c>
      <c r="B14" s="66">
        <v>44889</v>
      </c>
      <c r="C14" s="58" t="s">
        <v>17</v>
      </c>
      <c r="D14" s="58" t="s">
        <v>1642</v>
      </c>
      <c r="E14" s="58"/>
      <c r="F14" s="58" t="s">
        <v>956</v>
      </c>
      <c r="G14" s="58" t="s">
        <v>2341</v>
      </c>
      <c r="H14" s="62" t="s">
        <v>1703</v>
      </c>
      <c r="I14" s="63" t="s">
        <v>1643</v>
      </c>
      <c r="J14" s="64">
        <f>+K14+L14+M14+N14+O14</f>
        <v>368.27680000000004</v>
      </c>
      <c r="K14" s="64">
        <v>0</v>
      </c>
      <c r="L14" s="64">
        <v>317.48</v>
      </c>
      <c r="M14" s="64">
        <f>+L14*16%</f>
        <v>50.796800000000005</v>
      </c>
      <c r="N14" s="64">
        <v>0</v>
      </c>
      <c r="O14" s="64">
        <v>0</v>
      </c>
      <c r="P14" s="64">
        <v>0</v>
      </c>
      <c r="Q14" s="64"/>
      <c r="R14" s="68"/>
    </row>
    <row r="15" spans="1:18" x14ac:dyDescent="0.2">
      <c r="A15" s="58" t="s">
        <v>1086</v>
      </c>
      <c r="B15" s="59">
        <v>44740</v>
      </c>
      <c r="C15" s="60" t="s">
        <v>17</v>
      </c>
      <c r="D15" s="61" t="s">
        <v>395</v>
      </c>
      <c r="E15" s="58"/>
      <c r="F15" s="60" t="s">
        <v>396</v>
      </c>
      <c r="G15" s="58" t="s">
        <v>2331</v>
      </c>
      <c r="H15" s="62" t="s">
        <v>397</v>
      </c>
      <c r="I15" s="63" t="s">
        <v>398</v>
      </c>
      <c r="J15" s="64">
        <f>+K15+L15+M15+N15+O15</f>
        <v>1354.88</v>
      </c>
      <c r="K15" s="64">
        <v>0</v>
      </c>
      <c r="L15" s="64">
        <v>1168</v>
      </c>
      <c r="M15" s="64">
        <v>186.88</v>
      </c>
      <c r="N15" s="64">
        <v>0</v>
      </c>
      <c r="O15" s="64">
        <v>0</v>
      </c>
      <c r="P15" s="64">
        <v>0</v>
      </c>
      <c r="Q15" s="58"/>
      <c r="R15" s="65"/>
    </row>
    <row r="16" spans="1:18" x14ac:dyDescent="0.2">
      <c r="A16" s="58" t="s">
        <v>1122</v>
      </c>
      <c r="B16" s="59">
        <v>44757</v>
      </c>
      <c r="C16" s="60" t="s">
        <v>17</v>
      </c>
      <c r="D16" s="61" t="s">
        <v>482</v>
      </c>
      <c r="E16" s="58"/>
      <c r="F16" s="60" t="s">
        <v>277</v>
      </c>
      <c r="G16" s="58" t="s">
        <v>2340</v>
      </c>
      <c r="H16" s="62" t="s">
        <v>483</v>
      </c>
      <c r="I16" s="63" t="s">
        <v>484</v>
      </c>
      <c r="J16" s="64">
        <f>+K16+L16+M16+N16+O16</f>
        <v>38.78</v>
      </c>
      <c r="K16" s="64">
        <v>0</v>
      </c>
      <c r="L16" s="64">
        <v>33.43</v>
      </c>
      <c r="M16" s="64">
        <v>5.35</v>
      </c>
      <c r="N16" s="64">
        <v>0</v>
      </c>
      <c r="O16" s="64">
        <v>0</v>
      </c>
      <c r="P16" s="64">
        <v>0</v>
      </c>
      <c r="Q16" s="58"/>
      <c r="R16" s="65"/>
    </row>
    <row r="17" spans="1:18" x14ac:dyDescent="0.2">
      <c r="A17" s="58" t="s">
        <v>1313</v>
      </c>
      <c r="B17" s="59">
        <v>44833</v>
      </c>
      <c r="C17" s="60" t="s">
        <v>17</v>
      </c>
      <c r="D17" s="61" t="s">
        <v>838</v>
      </c>
      <c r="E17" s="60"/>
      <c r="F17" s="60" t="s">
        <v>277</v>
      </c>
      <c r="G17" s="58" t="s">
        <v>2340</v>
      </c>
      <c r="H17" s="62" t="s">
        <v>483</v>
      </c>
      <c r="I17" s="63" t="s">
        <v>484</v>
      </c>
      <c r="J17" s="64">
        <f>+K17+L17+M17+N17+O17</f>
        <v>122.68</v>
      </c>
      <c r="K17" s="64">
        <v>0</v>
      </c>
      <c r="L17" s="64">
        <v>105.76</v>
      </c>
      <c r="M17" s="64">
        <v>16.920000000000002</v>
      </c>
      <c r="N17" s="64">
        <v>0</v>
      </c>
      <c r="O17" s="64">
        <v>0</v>
      </c>
      <c r="P17" s="64">
        <v>0</v>
      </c>
      <c r="Q17" s="58"/>
      <c r="R17" s="65"/>
    </row>
    <row r="18" spans="1:18" x14ac:dyDescent="0.2">
      <c r="A18" s="58" t="s">
        <v>1330</v>
      </c>
      <c r="B18" s="59">
        <v>44837</v>
      </c>
      <c r="C18" s="60" t="s">
        <v>17</v>
      </c>
      <c r="D18" s="61" t="s">
        <v>868</v>
      </c>
      <c r="E18" s="60"/>
      <c r="F18" s="60" t="s">
        <v>277</v>
      </c>
      <c r="G18" s="58" t="s">
        <v>2340</v>
      </c>
      <c r="H18" s="62" t="s">
        <v>483</v>
      </c>
      <c r="I18" s="63" t="s">
        <v>484</v>
      </c>
      <c r="J18" s="64">
        <f>+K18+L18+M18+N18+O18</f>
        <v>1001.8499999999999</v>
      </c>
      <c r="K18" s="64">
        <v>0</v>
      </c>
      <c r="L18" s="64">
        <v>863.66</v>
      </c>
      <c r="M18" s="64">
        <v>138.19</v>
      </c>
      <c r="N18" s="64">
        <v>0</v>
      </c>
      <c r="O18" s="64">
        <v>0</v>
      </c>
      <c r="P18" s="64">
        <v>0</v>
      </c>
      <c r="Q18" s="58"/>
      <c r="R18" s="65"/>
    </row>
    <row r="19" spans="1:18" x14ac:dyDescent="0.2">
      <c r="A19" s="58" t="s">
        <v>1335</v>
      </c>
      <c r="B19" s="59">
        <v>44838</v>
      </c>
      <c r="C19" s="60" t="s">
        <v>17</v>
      </c>
      <c r="D19" s="61" t="s">
        <v>875</v>
      </c>
      <c r="E19" s="60"/>
      <c r="F19" s="60" t="s">
        <v>277</v>
      </c>
      <c r="G19" s="58" t="s">
        <v>2341</v>
      </c>
      <c r="H19" s="62" t="s">
        <v>876</v>
      </c>
      <c r="I19" s="63" t="s">
        <v>877</v>
      </c>
      <c r="J19" s="64">
        <f>+K19+L19+M19+N19+O19</f>
        <v>898.7</v>
      </c>
      <c r="K19" s="64">
        <v>0</v>
      </c>
      <c r="L19" s="64">
        <v>774.74</v>
      </c>
      <c r="M19" s="64">
        <v>123.96</v>
      </c>
      <c r="N19" s="64">
        <v>0</v>
      </c>
      <c r="O19" s="64">
        <v>0</v>
      </c>
      <c r="P19" s="64">
        <v>0</v>
      </c>
      <c r="Q19" s="58"/>
      <c r="R19" s="65"/>
    </row>
    <row r="20" spans="1:18" x14ac:dyDescent="0.2">
      <c r="A20" s="43" t="s">
        <v>1118</v>
      </c>
      <c r="B20" s="47">
        <v>44756</v>
      </c>
      <c r="C20" s="48" t="s">
        <v>17</v>
      </c>
      <c r="D20" s="49" t="s">
        <v>472</v>
      </c>
      <c r="E20" s="43"/>
      <c r="F20" s="48" t="s">
        <v>473</v>
      </c>
      <c r="G20" s="43"/>
      <c r="H20" s="50" t="s">
        <v>474</v>
      </c>
      <c r="I20" s="51" t="s">
        <v>475</v>
      </c>
      <c r="J20" s="46">
        <f>+K20+L20+M20+N20+O20</f>
        <v>391.49</v>
      </c>
      <c r="K20" s="46">
        <v>0</v>
      </c>
      <c r="L20" s="46">
        <v>337.49</v>
      </c>
      <c r="M20" s="46">
        <v>54</v>
      </c>
      <c r="N20" s="46">
        <v>0</v>
      </c>
      <c r="O20" s="46">
        <v>0</v>
      </c>
      <c r="P20" s="46">
        <v>0</v>
      </c>
      <c r="Q20" s="43"/>
    </row>
    <row r="21" spans="1:18" x14ac:dyDescent="0.2">
      <c r="A21" s="58" t="s">
        <v>1101</v>
      </c>
      <c r="B21" s="59">
        <v>44744</v>
      </c>
      <c r="C21" s="60" t="s">
        <v>17</v>
      </c>
      <c r="D21" s="61" t="s">
        <v>437</v>
      </c>
      <c r="E21" s="58"/>
      <c r="F21" s="60" t="s">
        <v>438</v>
      </c>
      <c r="G21" s="58" t="s">
        <v>2348</v>
      </c>
      <c r="H21" s="62" t="s">
        <v>439</v>
      </c>
      <c r="I21" s="63" t="s">
        <v>440</v>
      </c>
      <c r="J21" s="64">
        <f>+K21+L21+M21+N21+O21</f>
        <v>105.22</v>
      </c>
      <c r="K21" s="64">
        <v>0</v>
      </c>
      <c r="L21" s="64">
        <v>90.71</v>
      </c>
      <c r="M21" s="64">
        <v>14.51</v>
      </c>
      <c r="N21" s="64">
        <v>0</v>
      </c>
      <c r="O21" s="64">
        <v>0</v>
      </c>
      <c r="P21" s="64">
        <v>0</v>
      </c>
      <c r="Q21" s="58"/>
      <c r="R21" s="65"/>
    </row>
    <row r="22" spans="1:18" x14ac:dyDescent="0.2">
      <c r="A22" s="58" t="s">
        <v>1063</v>
      </c>
      <c r="B22" s="59">
        <v>44727</v>
      </c>
      <c r="C22" s="60" t="s">
        <v>17</v>
      </c>
      <c r="D22" s="61" t="s">
        <v>341</v>
      </c>
      <c r="E22" s="58"/>
      <c r="F22" s="60" t="s">
        <v>342</v>
      </c>
      <c r="G22" s="58" t="s">
        <v>2344</v>
      </c>
      <c r="H22" s="62" t="s">
        <v>343</v>
      </c>
      <c r="I22" s="63" t="s">
        <v>344</v>
      </c>
      <c r="J22" s="64">
        <f>+K22+L22+M22+N22+O22</f>
        <v>5543.64</v>
      </c>
      <c r="K22" s="64">
        <v>0</v>
      </c>
      <c r="L22" s="64">
        <v>4779</v>
      </c>
      <c r="M22" s="64">
        <v>764.64</v>
      </c>
      <c r="N22" s="64">
        <v>0</v>
      </c>
      <c r="O22" s="64">
        <v>0</v>
      </c>
      <c r="P22" s="64">
        <v>0</v>
      </c>
      <c r="Q22" s="58"/>
      <c r="R22" s="65"/>
    </row>
    <row r="23" spans="1:18" x14ac:dyDescent="0.2">
      <c r="A23" s="58" t="s">
        <v>1057</v>
      </c>
      <c r="B23" s="59">
        <v>44720</v>
      </c>
      <c r="C23" s="60" t="s">
        <v>17</v>
      </c>
      <c r="D23" s="61" t="s">
        <v>326</v>
      </c>
      <c r="E23" s="58"/>
      <c r="F23" s="60" t="s">
        <v>327</v>
      </c>
      <c r="G23" s="58" t="s">
        <v>2339</v>
      </c>
      <c r="H23" s="62" t="s">
        <v>328</v>
      </c>
      <c r="I23" s="63" t="s">
        <v>329</v>
      </c>
      <c r="J23" s="64">
        <f>+K23+L23+M23+N23+O23</f>
        <v>1767.84</v>
      </c>
      <c r="K23" s="64">
        <v>0</v>
      </c>
      <c r="L23" s="64">
        <v>1524</v>
      </c>
      <c r="M23" s="64">
        <v>243.84</v>
      </c>
      <c r="N23" s="64">
        <v>0</v>
      </c>
      <c r="O23" s="64">
        <v>0</v>
      </c>
      <c r="P23" s="64">
        <v>0</v>
      </c>
      <c r="Q23" s="58"/>
      <c r="R23" s="65"/>
    </row>
    <row r="24" spans="1:18" x14ac:dyDescent="0.2">
      <c r="A24" s="58" t="s">
        <v>1268</v>
      </c>
      <c r="B24" s="59">
        <v>44820</v>
      </c>
      <c r="C24" s="60" t="s">
        <v>17</v>
      </c>
      <c r="D24" s="61" t="s">
        <v>1755</v>
      </c>
      <c r="E24" s="60"/>
      <c r="F24" s="60" t="s">
        <v>752</v>
      </c>
      <c r="G24" s="58" t="s">
        <v>2344</v>
      </c>
      <c r="H24" s="62" t="s">
        <v>328</v>
      </c>
      <c r="I24" s="63" t="s">
        <v>329</v>
      </c>
      <c r="J24" s="64">
        <f>+K24+L24+M24+N24+O24</f>
        <v>561.4</v>
      </c>
      <c r="K24" s="64">
        <v>561.4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58"/>
      <c r="R24" s="65"/>
    </row>
    <row r="25" spans="1:18" x14ac:dyDescent="0.2">
      <c r="A25" s="43" t="s">
        <v>1215</v>
      </c>
      <c r="B25" s="47">
        <v>44802</v>
      </c>
      <c r="C25" s="48" t="s">
        <v>17</v>
      </c>
      <c r="D25" s="49" t="s">
        <v>643</v>
      </c>
      <c r="E25" s="48"/>
      <c r="F25" s="48" t="s">
        <v>277</v>
      </c>
      <c r="G25" s="43"/>
      <c r="H25" s="50" t="s">
        <v>644</v>
      </c>
      <c r="I25" s="51" t="s">
        <v>645</v>
      </c>
      <c r="J25" s="46">
        <f>+K25+L25+M25+N25+O25</f>
        <v>22.34</v>
      </c>
      <c r="K25" s="46">
        <v>22.34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3"/>
    </row>
    <row r="26" spans="1:18" x14ac:dyDescent="0.2">
      <c r="A26" s="43" t="s">
        <v>1239</v>
      </c>
      <c r="B26" s="47">
        <v>44811</v>
      </c>
      <c r="C26" s="48" t="s">
        <v>17</v>
      </c>
      <c r="D26" s="49" t="s">
        <v>694</v>
      </c>
      <c r="E26" s="48"/>
      <c r="F26" s="48" t="s">
        <v>695</v>
      </c>
      <c r="G26" s="43"/>
      <c r="H26" s="50" t="s">
        <v>696</v>
      </c>
      <c r="I26" s="51" t="s">
        <v>697</v>
      </c>
      <c r="J26" s="46">
        <f>+K26+L26+M26+N26+O26</f>
        <v>109.62</v>
      </c>
      <c r="K26" s="46">
        <v>109.62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3"/>
    </row>
    <row r="27" spans="1:18" x14ac:dyDescent="0.2">
      <c r="A27" s="43" t="s">
        <v>1299</v>
      </c>
      <c r="B27" s="47">
        <v>44831</v>
      </c>
      <c r="C27" s="48" t="s">
        <v>17</v>
      </c>
      <c r="D27" s="49" t="s">
        <v>810</v>
      </c>
      <c r="E27" s="48"/>
      <c r="F27" s="48" t="s">
        <v>811</v>
      </c>
      <c r="G27" s="43"/>
      <c r="H27" s="50" t="s">
        <v>696</v>
      </c>
      <c r="I27" s="51" t="s">
        <v>697</v>
      </c>
      <c r="J27" s="46">
        <f>+K27+L27+M27+N27+O27</f>
        <v>114</v>
      </c>
      <c r="K27" s="46">
        <v>114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3"/>
    </row>
    <row r="28" spans="1:18" s="65" customFormat="1" x14ac:dyDescent="0.2">
      <c r="A28" s="43" t="s">
        <v>1451</v>
      </c>
      <c r="B28" s="44">
        <v>44873</v>
      </c>
      <c r="C28" s="43" t="s">
        <v>17</v>
      </c>
      <c r="D28" s="43" t="s">
        <v>1571</v>
      </c>
      <c r="E28" s="43" t="s">
        <v>19</v>
      </c>
      <c r="F28" s="43" t="s">
        <v>84</v>
      </c>
      <c r="G28" s="43" t="s">
        <v>19</v>
      </c>
      <c r="H28" s="50" t="s">
        <v>696</v>
      </c>
      <c r="I28" s="51" t="s">
        <v>697</v>
      </c>
      <c r="J28" s="46">
        <f>+K28+L28+M28+N28+O28</f>
        <v>90.792000000000002</v>
      </c>
      <c r="K28" s="46">
        <v>90.792000000000002</v>
      </c>
      <c r="L28" s="46">
        <v>0</v>
      </c>
      <c r="M28" s="46">
        <f>+L28*16%</f>
        <v>0</v>
      </c>
      <c r="N28" s="46">
        <v>0</v>
      </c>
      <c r="O28" s="46">
        <v>0</v>
      </c>
      <c r="P28" s="46">
        <v>0</v>
      </c>
      <c r="Q28" s="46"/>
      <c r="R28" s="34" t="s">
        <v>19</v>
      </c>
    </row>
    <row r="29" spans="1:18" x14ac:dyDescent="0.2">
      <c r="A29" s="43" t="s">
        <v>1502</v>
      </c>
      <c r="B29" s="44">
        <v>44880</v>
      </c>
      <c r="C29" s="43" t="s">
        <v>17</v>
      </c>
      <c r="D29" s="43" t="s">
        <v>1572</v>
      </c>
      <c r="E29" s="43" t="s">
        <v>19</v>
      </c>
      <c r="F29" s="43" t="s">
        <v>169</v>
      </c>
      <c r="G29" s="43" t="s">
        <v>19</v>
      </c>
      <c r="H29" s="50" t="s">
        <v>696</v>
      </c>
      <c r="I29" s="51" t="s">
        <v>697</v>
      </c>
      <c r="J29" s="46">
        <f>+K29+L29+M29+N29+O29</f>
        <v>75.599999999999994</v>
      </c>
      <c r="K29" s="46">
        <v>75.599999999999994</v>
      </c>
      <c r="L29" s="46">
        <v>0</v>
      </c>
      <c r="M29" s="46">
        <f>+L29*16%</f>
        <v>0</v>
      </c>
      <c r="N29" s="46">
        <v>0</v>
      </c>
      <c r="O29" s="46">
        <v>0</v>
      </c>
      <c r="P29" s="46">
        <v>0</v>
      </c>
      <c r="Q29" s="46"/>
      <c r="R29" s="34" t="s">
        <v>19</v>
      </c>
    </row>
    <row r="30" spans="1:18" x14ac:dyDescent="0.2">
      <c r="A30" s="58" t="s">
        <v>1163</v>
      </c>
      <c r="B30" s="66">
        <v>44778</v>
      </c>
      <c r="C30" s="58" t="s">
        <v>17</v>
      </c>
      <c r="D30" s="58" t="s">
        <v>975</v>
      </c>
      <c r="E30" s="58"/>
      <c r="F30" s="58" t="s">
        <v>976</v>
      </c>
      <c r="G30" s="58" t="s">
        <v>2332</v>
      </c>
      <c r="H30" s="67" t="s">
        <v>977</v>
      </c>
      <c r="I30" s="58" t="s">
        <v>978</v>
      </c>
      <c r="J30" s="64">
        <f>+K30+L30+M30+N30+O30</f>
        <v>3658.62</v>
      </c>
      <c r="K30" s="64">
        <v>0</v>
      </c>
      <c r="L30" s="64">
        <v>3153.98</v>
      </c>
      <c r="M30" s="64">
        <v>504.64</v>
      </c>
      <c r="N30" s="64">
        <v>0</v>
      </c>
      <c r="O30" s="64">
        <v>0</v>
      </c>
      <c r="P30" s="64">
        <v>0</v>
      </c>
      <c r="Q30" s="58"/>
      <c r="R30" s="65"/>
    </row>
    <row r="31" spans="1:18" x14ac:dyDescent="0.2">
      <c r="A31" s="58" t="s">
        <v>1040</v>
      </c>
      <c r="B31" s="59">
        <v>44684</v>
      </c>
      <c r="C31" s="60" t="s">
        <v>17</v>
      </c>
      <c r="D31" s="61" t="s">
        <v>401</v>
      </c>
      <c r="E31" s="58"/>
      <c r="F31" s="60" t="s">
        <v>402</v>
      </c>
      <c r="G31" s="58" t="s">
        <v>2343</v>
      </c>
      <c r="H31" s="62" t="s">
        <v>310</v>
      </c>
      <c r="I31" s="63" t="s">
        <v>311</v>
      </c>
      <c r="J31" s="64">
        <f>+K31+L31+M31+N31+O31</f>
        <v>625.24</v>
      </c>
      <c r="K31" s="64">
        <v>0</v>
      </c>
      <c r="L31" s="64">
        <v>539</v>
      </c>
      <c r="M31" s="64">
        <v>86.24</v>
      </c>
      <c r="N31" s="64">
        <v>0</v>
      </c>
      <c r="O31" s="64">
        <v>0</v>
      </c>
      <c r="P31" s="64">
        <v>0</v>
      </c>
      <c r="Q31" s="58"/>
      <c r="R31" s="65"/>
    </row>
    <row r="32" spans="1:18" x14ac:dyDescent="0.2">
      <c r="A32" s="58" t="s">
        <v>1050</v>
      </c>
      <c r="B32" s="59">
        <v>44712</v>
      </c>
      <c r="C32" s="60" t="s">
        <v>17</v>
      </c>
      <c r="D32" s="61" t="s">
        <v>308</v>
      </c>
      <c r="E32" s="58"/>
      <c r="F32" s="60" t="s">
        <v>309</v>
      </c>
      <c r="G32" s="58" t="s">
        <v>2343</v>
      </c>
      <c r="H32" s="62" t="s">
        <v>310</v>
      </c>
      <c r="I32" s="63" t="s">
        <v>311</v>
      </c>
      <c r="J32" s="64">
        <f>+K32+L32+M32+N32+O32</f>
        <v>613.87</v>
      </c>
      <c r="K32" s="64">
        <v>0</v>
      </c>
      <c r="L32" s="64">
        <v>529.20000000000005</v>
      </c>
      <c r="M32" s="64">
        <v>84.67</v>
      </c>
      <c r="N32" s="64">
        <v>0</v>
      </c>
      <c r="O32" s="64">
        <v>0</v>
      </c>
      <c r="P32" s="64">
        <v>0</v>
      </c>
      <c r="Q32" s="58"/>
      <c r="R32" s="65"/>
    </row>
    <row r="33" spans="1:18" x14ac:dyDescent="0.2">
      <c r="A33" s="58" t="s">
        <v>1087</v>
      </c>
      <c r="B33" s="59">
        <v>44740</v>
      </c>
      <c r="C33" s="60" t="s">
        <v>17</v>
      </c>
      <c r="D33" s="61" t="s">
        <v>399</v>
      </c>
      <c r="E33" s="58"/>
      <c r="F33" s="60" t="s">
        <v>400</v>
      </c>
      <c r="G33" s="58" t="s">
        <v>2343</v>
      </c>
      <c r="H33" s="62" t="s">
        <v>310</v>
      </c>
      <c r="I33" s="63" t="s">
        <v>311</v>
      </c>
      <c r="J33" s="64">
        <f>+K33+L33+M33+N33+O33</f>
        <v>1067.6599999999999</v>
      </c>
      <c r="K33" s="64">
        <v>0</v>
      </c>
      <c r="L33" s="64">
        <v>920.4</v>
      </c>
      <c r="M33" s="64">
        <v>147.26</v>
      </c>
      <c r="N33" s="64">
        <v>0</v>
      </c>
      <c r="O33" s="64">
        <v>0</v>
      </c>
      <c r="P33" s="64">
        <v>0</v>
      </c>
      <c r="Q33" s="58"/>
      <c r="R33" s="65"/>
    </row>
    <row r="34" spans="1:18" x14ac:dyDescent="0.2">
      <c r="A34" s="58" t="s">
        <v>1042</v>
      </c>
      <c r="B34" s="59">
        <v>44687</v>
      </c>
      <c r="C34" s="60" t="s">
        <v>17</v>
      </c>
      <c r="D34" s="61" t="s">
        <v>280</v>
      </c>
      <c r="E34" s="58"/>
      <c r="F34" s="60" t="s">
        <v>277</v>
      </c>
      <c r="G34" s="58" t="s">
        <v>2331</v>
      </c>
      <c r="H34" s="62" t="s">
        <v>281</v>
      </c>
      <c r="I34" s="63" t="s">
        <v>282</v>
      </c>
      <c r="J34" s="64">
        <f>+K34+L34+M34+N34+O34</f>
        <v>45.6</v>
      </c>
      <c r="K34" s="64">
        <v>0</v>
      </c>
      <c r="L34" s="64">
        <v>39.31</v>
      </c>
      <c r="M34" s="64">
        <v>6.29</v>
      </c>
      <c r="N34" s="64">
        <v>0</v>
      </c>
      <c r="O34" s="64">
        <v>0</v>
      </c>
      <c r="P34" s="64">
        <v>0</v>
      </c>
      <c r="Q34" s="58"/>
      <c r="R34" s="65"/>
    </row>
    <row r="35" spans="1:18" x14ac:dyDescent="0.2">
      <c r="A35" s="58" t="s">
        <v>1083</v>
      </c>
      <c r="B35" s="59">
        <v>44740</v>
      </c>
      <c r="C35" s="60" t="s">
        <v>17</v>
      </c>
      <c r="D35" s="61" t="s">
        <v>387</v>
      </c>
      <c r="E35" s="58"/>
      <c r="F35" s="60" t="s">
        <v>277</v>
      </c>
      <c r="G35" s="58" t="s">
        <v>2331</v>
      </c>
      <c r="H35" s="62" t="s">
        <v>281</v>
      </c>
      <c r="I35" s="63" t="s">
        <v>282</v>
      </c>
      <c r="J35" s="64">
        <f>+K35+L35+M35+N35+O35</f>
        <v>82.17</v>
      </c>
      <c r="K35" s="64">
        <v>0</v>
      </c>
      <c r="L35" s="64">
        <v>70.86</v>
      </c>
      <c r="M35" s="64">
        <v>11.31</v>
      </c>
      <c r="N35" s="64">
        <v>0</v>
      </c>
      <c r="O35" s="64">
        <v>0</v>
      </c>
      <c r="P35" s="64">
        <v>0</v>
      </c>
      <c r="Q35" s="58"/>
      <c r="R35" s="65"/>
    </row>
    <row r="36" spans="1:18" x14ac:dyDescent="0.2">
      <c r="A36" s="58" t="s">
        <v>1046</v>
      </c>
      <c r="B36" s="59">
        <v>44701</v>
      </c>
      <c r="C36" s="60" t="s">
        <v>17</v>
      </c>
      <c r="D36" s="61" t="s">
        <v>293</v>
      </c>
      <c r="E36" s="58"/>
      <c r="F36" s="60" t="s">
        <v>294</v>
      </c>
      <c r="G36" s="58" t="s">
        <v>2331</v>
      </c>
      <c r="H36" s="62" t="s">
        <v>295</v>
      </c>
      <c r="I36" s="63" t="s">
        <v>296</v>
      </c>
      <c r="J36" s="64">
        <f>+K36+L36+M36+N36+O36</f>
        <v>98.46</v>
      </c>
      <c r="K36" s="64">
        <v>0</v>
      </c>
      <c r="L36" s="64">
        <v>84.88</v>
      </c>
      <c r="M36" s="64">
        <v>13.58</v>
      </c>
      <c r="N36" s="64">
        <v>0</v>
      </c>
      <c r="O36" s="64">
        <v>0</v>
      </c>
      <c r="P36" s="64">
        <v>0</v>
      </c>
      <c r="Q36" s="58"/>
      <c r="R36" s="65"/>
    </row>
    <row r="37" spans="1:18" x14ac:dyDescent="0.2">
      <c r="A37" s="58" t="s">
        <v>1070</v>
      </c>
      <c r="B37" s="59">
        <v>44732</v>
      </c>
      <c r="C37" s="60" t="s">
        <v>17</v>
      </c>
      <c r="D37" s="61" t="s">
        <v>360</v>
      </c>
      <c r="E37" s="58"/>
      <c r="F37" s="60" t="s">
        <v>361</v>
      </c>
      <c r="G37" s="58" t="s">
        <v>2331</v>
      </c>
      <c r="H37" s="62" t="s">
        <v>295</v>
      </c>
      <c r="I37" s="63" t="s">
        <v>296</v>
      </c>
      <c r="J37" s="64">
        <f>+K37+L37+M37+N37+O37</f>
        <v>756.29</v>
      </c>
      <c r="K37" s="64">
        <v>0</v>
      </c>
      <c r="L37" s="64">
        <v>651.97</v>
      </c>
      <c r="M37" s="64">
        <v>104.32</v>
      </c>
      <c r="N37" s="64">
        <v>0</v>
      </c>
      <c r="O37" s="64">
        <v>0</v>
      </c>
      <c r="P37" s="64">
        <v>0</v>
      </c>
      <c r="Q37" s="58"/>
      <c r="R37" s="65"/>
    </row>
    <row r="38" spans="1:18" x14ac:dyDescent="0.2">
      <c r="A38" s="58" t="s">
        <v>1364</v>
      </c>
      <c r="B38" s="59">
        <v>44851</v>
      </c>
      <c r="C38" s="60" t="s">
        <v>17</v>
      </c>
      <c r="D38" s="61" t="s">
        <v>1751</v>
      </c>
      <c r="E38" s="60"/>
      <c r="F38" s="60" t="s">
        <v>277</v>
      </c>
      <c r="G38" s="58" t="s">
        <v>2331</v>
      </c>
      <c r="H38" s="62" t="s">
        <v>295</v>
      </c>
      <c r="I38" s="63" t="s">
        <v>296</v>
      </c>
      <c r="J38" s="64">
        <f>+K38+L38+M38+N38+O38</f>
        <v>462.14</v>
      </c>
      <c r="K38" s="64">
        <v>0</v>
      </c>
      <c r="L38" s="64">
        <v>398.4</v>
      </c>
      <c r="M38" s="64">
        <v>63.74</v>
      </c>
      <c r="N38" s="64">
        <v>0</v>
      </c>
      <c r="O38" s="64">
        <v>0</v>
      </c>
      <c r="P38" s="64">
        <v>0</v>
      </c>
      <c r="Q38" s="58"/>
      <c r="R38" s="65"/>
    </row>
    <row r="39" spans="1:18" x14ac:dyDescent="0.2">
      <c r="A39" s="58" t="s">
        <v>1681</v>
      </c>
      <c r="B39" s="66">
        <v>44886</v>
      </c>
      <c r="C39" s="58" t="s">
        <v>17</v>
      </c>
      <c r="D39" s="58" t="s">
        <v>1749</v>
      </c>
      <c r="E39" s="58"/>
      <c r="F39" s="58" t="s">
        <v>956</v>
      </c>
      <c r="G39" s="58" t="s">
        <v>2331</v>
      </c>
      <c r="H39" s="62" t="s">
        <v>295</v>
      </c>
      <c r="I39" s="63" t="s">
        <v>296</v>
      </c>
      <c r="J39" s="64">
        <f>+K39+L39+M39+N39+O39</f>
        <v>787.06</v>
      </c>
      <c r="K39" s="64">
        <v>0</v>
      </c>
      <c r="L39" s="64">
        <v>678.5</v>
      </c>
      <c r="M39" s="64">
        <f>+L39*16%</f>
        <v>108.56</v>
      </c>
      <c r="N39" s="64">
        <v>0</v>
      </c>
      <c r="O39" s="64">
        <v>0</v>
      </c>
      <c r="P39" s="64">
        <v>0</v>
      </c>
      <c r="Q39" s="64"/>
      <c r="R39" s="68"/>
    </row>
    <row r="40" spans="1:18" x14ac:dyDescent="0.2">
      <c r="A40" s="58" t="s">
        <v>1734</v>
      </c>
      <c r="B40" s="59">
        <v>44893</v>
      </c>
      <c r="C40" s="60" t="s">
        <v>17</v>
      </c>
      <c r="D40" s="61" t="s">
        <v>1750</v>
      </c>
      <c r="E40" s="60"/>
      <c r="F40" s="60" t="s">
        <v>956</v>
      </c>
      <c r="G40" s="58" t="s">
        <v>2331</v>
      </c>
      <c r="H40" s="62" t="s">
        <v>1718</v>
      </c>
      <c r="I40" s="63" t="s">
        <v>296</v>
      </c>
      <c r="J40" s="64">
        <f>+K40+L40+M40+N40+O40</f>
        <v>633.66160000000002</v>
      </c>
      <c r="K40" s="64">
        <v>0</v>
      </c>
      <c r="L40" s="64">
        <v>546.26</v>
      </c>
      <c r="M40" s="64">
        <f>+L40*16%</f>
        <v>87.401600000000002</v>
      </c>
      <c r="N40" s="64">
        <v>0</v>
      </c>
      <c r="O40" s="64">
        <v>0</v>
      </c>
      <c r="P40" s="64">
        <v>0</v>
      </c>
      <c r="Q40" s="58"/>
      <c r="R40" s="65"/>
    </row>
    <row r="41" spans="1:18" x14ac:dyDescent="0.2">
      <c r="A41" s="58" t="s">
        <v>1304</v>
      </c>
      <c r="B41" s="59">
        <v>44832</v>
      </c>
      <c r="C41" s="60" t="s">
        <v>17</v>
      </c>
      <c r="D41" s="61" t="s">
        <v>820</v>
      </c>
      <c r="E41" s="60"/>
      <c r="F41" s="60" t="s">
        <v>277</v>
      </c>
      <c r="G41" s="58"/>
      <c r="H41" s="62" t="s">
        <v>821</v>
      </c>
      <c r="I41" s="63" t="s">
        <v>822</v>
      </c>
      <c r="J41" s="64">
        <f>+K41+L41+M41+N41+O41</f>
        <v>488.52</v>
      </c>
      <c r="K41" s="64">
        <v>0</v>
      </c>
      <c r="L41" s="64">
        <v>421.14</v>
      </c>
      <c r="M41" s="64">
        <v>67.38</v>
      </c>
      <c r="N41" s="64">
        <v>0</v>
      </c>
      <c r="O41" s="64">
        <v>0</v>
      </c>
      <c r="P41" s="64">
        <v>0</v>
      </c>
      <c r="Q41" s="58"/>
      <c r="R41" s="65"/>
    </row>
    <row r="42" spans="1:18" x14ac:dyDescent="0.2">
      <c r="A42" s="58" t="s">
        <v>1314</v>
      </c>
      <c r="B42" s="59">
        <v>44833</v>
      </c>
      <c r="C42" s="60" t="s">
        <v>17</v>
      </c>
      <c r="D42" s="61" t="s">
        <v>839</v>
      </c>
      <c r="E42" s="60"/>
      <c r="F42" s="60" t="s">
        <v>277</v>
      </c>
      <c r="G42" s="58" t="s">
        <v>2338</v>
      </c>
      <c r="H42" s="62" t="s">
        <v>840</v>
      </c>
      <c r="I42" s="63" t="s">
        <v>841</v>
      </c>
      <c r="J42" s="64">
        <f>+K42+L42+M42+N42+O42</f>
        <v>635.77</v>
      </c>
      <c r="K42" s="64">
        <v>0</v>
      </c>
      <c r="L42" s="64">
        <v>548.08000000000004</v>
      </c>
      <c r="M42" s="64">
        <v>87.69</v>
      </c>
      <c r="N42" s="64">
        <v>0</v>
      </c>
      <c r="O42" s="64">
        <v>0</v>
      </c>
      <c r="P42" s="64">
        <v>0</v>
      </c>
      <c r="Q42" s="58"/>
      <c r="R42" s="65"/>
    </row>
    <row r="43" spans="1:18" x14ac:dyDescent="0.2">
      <c r="A43" s="58" t="s">
        <v>1329</v>
      </c>
      <c r="B43" s="59">
        <v>44837</v>
      </c>
      <c r="C43" s="60" t="s">
        <v>17</v>
      </c>
      <c r="D43" s="61" t="s">
        <v>867</v>
      </c>
      <c r="E43" s="60"/>
      <c r="F43" s="60" t="s">
        <v>277</v>
      </c>
      <c r="G43" s="58" t="s">
        <v>2338</v>
      </c>
      <c r="H43" s="62" t="s">
        <v>840</v>
      </c>
      <c r="I43" s="63" t="s">
        <v>841</v>
      </c>
      <c r="J43" s="64">
        <f>+K43+L43+M43+N43+O43</f>
        <v>1558</v>
      </c>
      <c r="K43" s="64">
        <v>0</v>
      </c>
      <c r="L43" s="64">
        <v>1343.1</v>
      </c>
      <c r="M43" s="64">
        <v>214.9</v>
      </c>
      <c r="N43" s="64">
        <v>0</v>
      </c>
      <c r="O43" s="64">
        <v>0</v>
      </c>
      <c r="P43" s="64">
        <v>0</v>
      </c>
      <c r="Q43" s="58"/>
      <c r="R43" s="65"/>
    </row>
    <row r="44" spans="1:18" x14ac:dyDescent="0.2">
      <c r="A44" s="58" t="s">
        <v>1097</v>
      </c>
      <c r="B44" s="59">
        <v>44743</v>
      </c>
      <c r="C44" s="60" t="s">
        <v>17</v>
      </c>
      <c r="D44" s="61" t="s">
        <v>427</v>
      </c>
      <c r="E44" s="58"/>
      <c r="F44" s="60" t="s">
        <v>428</v>
      </c>
      <c r="G44" s="58" t="s">
        <v>2347</v>
      </c>
      <c r="H44" s="62" t="s">
        <v>429</v>
      </c>
      <c r="I44" s="63" t="s">
        <v>430</v>
      </c>
      <c r="J44" s="64">
        <f>+K44+L44+M44+N44+O44</f>
        <v>6323.3899999999994</v>
      </c>
      <c r="K44" s="64">
        <v>0</v>
      </c>
      <c r="L44" s="64">
        <v>5451.2</v>
      </c>
      <c r="M44" s="64">
        <v>872.19</v>
      </c>
      <c r="N44" s="64">
        <v>0</v>
      </c>
      <c r="O44" s="64">
        <v>0</v>
      </c>
      <c r="P44" s="64">
        <v>0</v>
      </c>
      <c r="Q44" s="58"/>
      <c r="R44" s="65"/>
    </row>
    <row r="45" spans="1:18" x14ac:dyDescent="0.2">
      <c r="A45" s="43" t="s">
        <v>1689</v>
      </c>
      <c r="B45" s="44">
        <v>44887</v>
      </c>
      <c r="C45" s="43" t="s">
        <v>17</v>
      </c>
      <c r="D45" s="43" t="s">
        <v>226</v>
      </c>
      <c r="E45" s="43" t="s">
        <v>19</v>
      </c>
      <c r="F45" s="43" t="s">
        <v>227</v>
      </c>
      <c r="G45" s="43" t="s">
        <v>19</v>
      </c>
      <c r="H45" s="45" t="s">
        <v>29</v>
      </c>
      <c r="I45" s="46" t="s">
        <v>30</v>
      </c>
      <c r="J45" s="46">
        <f>+K45+L45+M45+N45+O45</f>
        <v>274.9896</v>
      </c>
      <c r="K45" s="46">
        <v>0</v>
      </c>
      <c r="L45" s="46">
        <v>237.06</v>
      </c>
      <c r="M45" s="46">
        <f>+L45*16%</f>
        <v>37.929600000000001</v>
      </c>
      <c r="N45" s="46">
        <v>0</v>
      </c>
      <c r="O45" s="46">
        <v>0</v>
      </c>
      <c r="P45" s="46">
        <v>0</v>
      </c>
      <c r="Q45" s="46"/>
      <c r="R45" s="34" t="s">
        <v>19</v>
      </c>
    </row>
    <row r="46" spans="1:18" x14ac:dyDescent="0.2">
      <c r="A46" s="43" t="s">
        <v>1690</v>
      </c>
      <c r="B46" s="44">
        <v>44887</v>
      </c>
      <c r="C46" s="43" t="s">
        <v>1019</v>
      </c>
      <c r="D46" s="43"/>
      <c r="E46" s="43" t="s">
        <v>1743</v>
      </c>
      <c r="F46" s="43" t="s">
        <v>1742</v>
      </c>
      <c r="G46" s="43" t="s">
        <v>1741</v>
      </c>
      <c r="H46" s="45" t="s">
        <v>29</v>
      </c>
      <c r="I46" s="46" t="s">
        <v>30</v>
      </c>
      <c r="J46" s="46">
        <f>+K46+L46+M46+N46+O46</f>
        <v>-59.526400000000002</v>
      </c>
      <c r="K46" s="46">
        <v>-28.74</v>
      </c>
      <c r="L46" s="46">
        <v>-26.54</v>
      </c>
      <c r="M46" s="46">
        <f>+L46*16%</f>
        <v>-4.2463999999999995</v>
      </c>
      <c r="N46" s="46">
        <v>0</v>
      </c>
      <c r="O46" s="46">
        <v>0</v>
      </c>
      <c r="P46" s="46">
        <v>0</v>
      </c>
      <c r="Q46" s="46"/>
      <c r="R46" s="34" t="s">
        <v>19</v>
      </c>
    </row>
    <row r="47" spans="1:18" x14ac:dyDescent="0.2">
      <c r="A47" s="43" t="s">
        <v>1691</v>
      </c>
      <c r="B47" s="44">
        <v>44887</v>
      </c>
      <c r="C47" s="43" t="s">
        <v>1019</v>
      </c>
      <c r="D47" s="43"/>
      <c r="E47" s="43" t="s">
        <v>1744</v>
      </c>
      <c r="F47" s="43" t="s">
        <v>1745</v>
      </c>
      <c r="G47" s="43" t="s">
        <v>226</v>
      </c>
      <c r="H47" s="45" t="s">
        <v>29</v>
      </c>
      <c r="I47" s="46" t="s">
        <v>30</v>
      </c>
      <c r="J47" s="46">
        <f>+K47+L47+M47+N47+O47</f>
        <v>-115.36</v>
      </c>
      <c r="K47" s="46">
        <v>-115.36</v>
      </c>
      <c r="L47" s="46">
        <v>0</v>
      </c>
      <c r="M47" s="46">
        <f>+L47*16%</f>
        <v>0</v>
      </c>
      <c r="N47" s="46">
        <v>0</v>
      </c>
      <c r="O47" s="46">
        <v>0</v>
      </c>
      <c r="P47" s="46">
        <v>0</v>
      </c>
      <c r="Q47" s="46"/>
      <c r="R47" s="34" t="s">
        <v>19</v>
      </c>
    </row>
    <row r="48" spans="1:18" x14ac:dyDescent="0.2">
      <c r="A48" s="43" t="s">
        <v>1303</v>
      </c>
      <c r="B48" s="47">
        <v>44831</v>
      </c>
      <c r="C48" s="48" t="s">
        <v>17</v>
      </c>
      <c r="D48" s="49" t="s">
        <v>816</v>
      </c>
      <c r="E48" s="48"/>
      <c r="F48" s="48" t="s">
        <v>817</v>
      </c>
      <c r="G48" s="43"/>
      <c r="H48" s="50" t="s">
        <v>818</v>
      </c>
      <c r="I48" s="51" t="s">
        <v>819</v>
      </c>
      <c r="J48" s="46">
        <f>+K48+L48+M48+N48+O48</f>
        <v>2000.52</v>
      </c>
      <c r="K48" s="46">
        <v>1458</v>
      </c>
      <c r="L48" s="46">
        <v>467.69000000000005</v>
      </c>
      <c r="M48" s="46">
        <v>74.83</v>
      </c>
      <c r="N48" s="46">
        <v>0</v>
      </c>
      <c r="O48" s="46">
        <v>0</v>
      </c>
      <c r="P48" s="46">
        <v>0</v>
      </c>
      <c r="Q48" s="43"/>
    </row>
    <row r="49" spans="1:18" x14ac:dyDescent="0.2">
      <c r="A49" s="43" t="s">
        <v>1421</v>
      </c>
      <c r="B49" s="44">
        <v>44866</v>
      </c>
      <c r="C49" s="43" t="s">
        <v>17</v>
      </c>
      <c r="D49" s="43" t="s">
        <v>1574</v>
      </c>
      <c r="E49" s="43" t="s">
        <v>19</v>
      </c>
      <c r="F49" s="43" t="s">
        <v>28</v>
      </c>
      <c r="G49" s="43" t="s">
        <v>19</v>
      </c>
      <c r="H49" s="50" t="s">
        <v>818</v>
      </c>
      <c r="I49" s="51" t="s">
        <v>819</v>
      </c>
      <c r="J49" s="46">
        <f>+K49+L49+M49+N49+O49</f>
        <v>835.50880000000006</v>
      </c>
      <c r="K49" s="46">
        <v>584.45000000000005</v>
      </c>
      <c r="L49" s="46">
        <v>216.43</v>
      </c>
      <c r="M49" s="46">
        <f>+L49*16%</f>
        <v>34.628800000000005</v>
      </c>
      <c r="N49" s="46">
        <v>0</v>
      </c>
      <c r="O49" s="46">
        <v>0</v>
      </c>
      <c r="P49" s="46">
        <v>0</v>
      </c>
      <c r="Q49" s="46"/>
      <c r="R49" s="34" t="s">
        <v>19</v>
      </c>
    </row>
    <row r="50" spans="1:18" x14ac:dyDescent="0.2">
      <c r="A50" s="43" t="s">
        <v>1442</v>
      </c>
      <c r="B50" s="44">
        <v>44869</v>
      </c>
      <c r="C50" s="43" t="s">
        <v>17</v>
      </c>
      <c r="D50" s="43" t="s">
        <v>1573</v>
      </c>
      <c r="E50" s="43" t="s">
        <v>19</v>
      </c>
      <c r="F50" s="43" t="s">
        <v>71</v>
      </c>
      <c r="G50" s="43" t="s">
        <v>19</v>
      </c>
      <c r="H50" s="50" t="s">
        <v>818</v>
      </c>
      <c r="I50" s="51" t="s">
        <v>819</v>
      </c>
      <c r="J50" s="46">
        <f>+K50+L50+M50+N50+O50</f>
        <v>1784.2952</v>
      </c>
      <c r="K50" s="46">
        <v>1451.41</v>
      </c>
      <c r="L50" s="46">
        <v>286.97000000000003</v>
      </c>
      <c r="M50" s="46">
        <f>+L50*16%</f>
        <v>45.915200000000006</v>
      </c>
      <c r="N50" s="46">
        <v>0</v>
      </c>
      <c r="O50" s="46">
        <v>0</v>
      </c>
      <c r="P50" s="46">
        <v>0</v>
      </c>
      <c r="Q50" s="46"/>
      <c r="R50" s="34" t="s">
        <v>19</v>
      </c>
    </row>
    <row r="51" spans="1:18" x14ac:dyDescent="0.2">
      <c r="A51" s="43" t="s">
        <v>1487</v>
      </c>
      <c r="B51" s="44">
        <v>44876</v>
      </c>
      <c r="C51" s="43" t="s">
        <v>17</v>
      </c>
      <c r="D51" s="43" t="s">
        <v>1741</v>
      </c>
      <c r="E51" s="43" t="s">
        <v>19</v>
      </c>
      <c r="F51" s="43" t="s">
        <v>144</v>
      </c>
      <c r="G51" s="43" t="s">
        <v>19</v>
      </c>
      <c r="H51" s="50" t="s">
        <v>818</v>
      </c>
      <c r="I51" s="51" t="s">
        <v>819</v>
      </c>
      <c r="J51" s="46">
        <f>+K51+L51+M51+N51+O51</f>
        <v>555.35200000000009</v>
      </c>
      <c r="K51" s="46">
        <v>415.63</v>
      </c>
      <c r="L51" s="46">
        <v>120.45</v>
      </c>
      <c r="M51" s="46">
        <f>+L51*16%</f>
        <v>19.272000000000002</v>
      </c>
      <c r="N51" s="46">
        <v>0</v>
      </c>
      <c r="O51" s="46">
        <v>0</v>
      </c>
      <c r="P51" s="46">
        <v>0</v>
      </c>
      <c r="Q51" s="46"/>
      <c r="R51" s="34" t="s">
        <v>19</v>
      </c>
    </row>
    <row r="52" spans="1:18" x14ac:dyDescent="0.2">
      <c r="A52" s="58" t="s">
        <v>1336</v>
      </c>
      <c r="B52" s="59">
        <v>44839</v>
      </c>
      <c r="C52" s="60" t="s">
        <v>17</v>
      </c>
      <c r="D52" s="61" t="s">
        <v>878</v>
      </c>
      <c r="E52" s="60"/>
      <c r="F52" s="60" t="s">
        <v>277</v>
      </c>
      <c r="G52" s="58" t="s">
        <v>2338</v>
      </c>
      <c r="H52" s="62" t="s">
        <v>879</v>
      </c>
      <c r="I52" s="63" t="s">
        <v>880</v>
      </c>
      <c r="J52" s="64">
        <f>+K52+L52+M52+N52+O52</f>
        <v>4585.75</v>
      </c>
      <c r="K52" s="64">
        <v>0</v>
      </c>
      <c r="L52" s="64">
        <v>3953.23</v>
      </c>
      <c r="M52" s="64">
        <v>632.52</v>
      </c>
      <c r="N52" s="64">
        <v>0</v>
      </c>
      <c r="O52" s="64">
        <v>0</v>
      </c>
      <c r="P52" s="64">
        <v>0</v>
      </c>
      <c r="Q52" s="58"/>
      <c r="R52" s="65"/>
    </row>
    <row r="53" spans="1:18" x14ac:dyDescent="0.2">
      <c r="A53" s="58" t="s">
        <v>1337</v>
      </c>
      <c r="B53" s="59">
        <v>44839</v>
      </c>
      <c r="C53" s="60" t="s">
        <v>17</v>
      </c>
      <c r="D53" s="61" t="s">
        <v>881</v>
      </c>
      <c r="E53" s="60"/>
      <c r="F53" s="60" t="s">
        <v>277</v>
      </c>
      <c r="G53" s="58" t="s">
        <v>2338</v>
      </c>
      <c r="H53" s="62" t="s">
        <v>879</v>
      </c>
      <c r="I53" s="63" t="s">
        <v>880</v>
      </c>
      <c r="J53" s="64">
        <f>+K53+L53+M53+N53+O53</f>
        <v>4159.5200000000004</v>
      </c>
      <c r="K53" s="64">
        <v>0</v>
      </c>
      <c r="L53" s="64">
        <v>3585.79</v>
      </c>
      <c r="M53" s="64">
        <v>573.73</v>
      </c>
      <c r="N53" s="64">
        <v>0</v>
      </c>
      <c r="O53" s="64">
        <v>0</v>
      </c>
      <c r="P53" s="64">
        <v>0</v>
      </c>
      <c r="Q53" s="58"/>
      <c r="R53" s="65"/>
    </row>
    <row r="54" spans="1:18" x14ac:dyDescent="0.2">
      <c r="A54" s="58" t="s">
        <v>1373</v>
      </c>
      <c r="B54" s="59">
        <v>44853</v>
      </c>
      <c r="C54" s="60" t="s">
        <v>17</v>
      </c>
      <c r="D54" s="61" t="s">
        <v>928</v>
      </c>
      <c r="E54" s="60"/>
      <c r="F54" s="60" t="s">
        <v>277</v>
      </c>
      <c r="G54" s="58" t="s">
        <v>2338</v>
      </c>
      <c r="H54" s="62" t="s">
        <v>879</v>
      </c>
      <c r="I54" s="63" t="s">
        <v>880</v>
      </c>
      <c r="J54" s="64">
        <f>+K54+L54+M54+N54+O54</f>
        <v>1088.08</v>
      </c>
      <c r="K54" s="64">
        <v>0</v>
      </c>
      <c r="L54" s="64">
        <v>938</v>
      </c>
      <c r="M54" s="64">
        <v>150.08000000000001</v>
      </c>
      <c r="N54" s="64">
        <v>0</v>
      </c>
      <c r="O54" s="64">
        <v>0</v>
      </c>
      <c r="P54" s="64">
        <v>0</v>
      </c>
      <c r="Q54" s="58"/>
      <c r="R54" s="65"/>
    </row>
    <row r="55" spans="1:18" x14ac:dyDescent="0.2">
      <c r="A55" s="58" t="s">
        <v>1458</v>
      </c>
      <c r="B55" s="66">
        <v>44874</v>
      </c>
      <c r="C55" s="58" t="s">
        <v>17</v>
      </c>
      <c r="D55" s="58" t="s">
        <v>1011</v>
      </c>
      <c r="E55" s="58"/>
      <c r="F55" s="58" t="s">
        <v>956</v>
      </c>
      <c r="G55" s="58" t="s">
        <v>2338</v>
      </c>
      <c r="H55" s="62" t="s">
        <v>879</v>
      </c>
      <c r="I55" s="63" t="s">
        <v>880</v>
      </c>
      <c r="J55" s="64">
        <f>+K55+L55+M55+N55+O55</f>
        <v>1412.6479999999999</v>
      </c>
      <c r="K55" s="64">
        <v>0</v>
      </c>
      <c r="L55" s="64">
        <v>1217.8</v>
      </c>
      <c r="M55" s="64">
        <f>+L55*16%</f>
        <v>194.84799999999998</v>
      </c>
      <c r="N55" s="64">
        <v>0</v>
      </c>
      <c r="O55" s="64">
        <v>0</v>
      </c>
      <c r="P55" s="64">
        <v>0</v>
      </c>
      <c r="Q55" s="64"/>
      <c r="R55" s="68"/>
    </row>
    <row r="56" spans="1:18" x14ac:dyDescent="0.2">
      <c r="A56" s="58" t="s">
        <v>1315</v>
      </c>
      <c r="B56" s="59">
        <v>44833</v>
      </c>
      <c r="C56" s="60" t="s">
        <v>17</v>
      </c>
      <c r="D56" s="61" t="s">
        <v>842</v>
      </c>
      <c r="E56" s="60"/>
      <c r="F56" s="60" t="s">
        <v>277</v>
      </c>
      <c r="G56" s="58" t="s">
        <v>2338</v>
      </c>
      <c r="H56" s="62" t="s">
        <v>843</v>
      </c>
      <c r="I56" s="63" t="s">
        <v>844</v>
      </c>
      <c r="J56" s="64">
        <f>+K56+L56+M56+N56+O56</f>
        <v>6022.92</v>
      </c>
      <c r="K56" s="64">
        <v>0</v>
      </c>
      <c r="L56" s="64">
        <v>5192.17</v>
      </c>
      <c r="M56" s="64">
        <v>830.75</v>
      </c>
      <c r="N56" s="64">
        <v>0</v>
      </c>
      <c r="O56" s="64">
        <v>0</v>
      </c>
      <c r="P56" s="64">
        <v>0</v>
      </c>
      <c r="Q56" s="58"/>
      <c r="R56" s="65"/>
    </row>
    <row r="57" spans="1:18" x14ac:dyDescent="0.2">
      <c r="A57" s="58" t="s">
        <v>1331</v>
      </c>
      <c r="B57" s="59">
        <v>44837</v>
      </c>
      <c r="C57" s="60" t="s">
        <v>17</v>
      </c>
      <c r="D57" s="61" t="s">
        <v>869</v>
      </c>
      <c r="E57" s="60"/>
      <c r="F57" s="60" t="s">
        <v>277</v>
      </c>
      <c r="G57" s="58" t="s">
        <v>2338</v>
      </c>
      <c r="H57" s="62" t="s">
        <v>843</v>
      </c>
      <c r="I57" s="63" t="s">
        <v>844</v>
      </c>
      <c r="J57" s="64">
        <f>+K57+L57+M57+N57+O57</f>
        <v>3958.1400000000003</v>
      </c>
      <c r="K57" s="64">
        <v>0</v>
      </c>
      <c r="L57" s="64">
        <v>3412.19</v>
      </c>
      <c r="M57" s="64">
        <v>545.95000000000005</v>
      </c>
      <c r="N57" s="64">
        <v>0</v>
      </c>
      <c r="O57" s="64">
        <v>0</v>
      </c>
      <c r="P57" s="64">
        <v>0</v>
      </c>
      <c r="Q57" s="58"/>
      <c r="R57" s="65"/>
    </row>
    <row r="58" spans="1:18" x14ac:dyDescent="0.2">
      <c r="A58" s="58" t="s">
        <v>1339</v>
      </c>
      <c r="B58" s="59">
        <v>44839</v>
      </c>
      <c r="C58" s="60" t="s">
        <v>17</v>
      </c>
      <c r="D58" s="61" t="s">
        <v>885</v>
      </c>
      <c r="E58" s="60"/>
      <c r="F58" s="60" t="s">
        <v>277</v>
      </c>
      <c r="G58" s="58" t="s">
        <v>2338</v>
      </c>
      <c r="H58" s="62" t="s">
        <v>843</v>
      </c>
      <c r="I58" s="63" t="s">
        <v>844</v>
      </c>
      <c r="J58" s="64">
        <f>+K58+L58+M58+N58+O58</f>
        <v>6668.2800000000007</v>
      </c>
      <c r="K58" s="64">
        <v>0</v>
      </c>
      <c r="L58" s="64">
        <v>5748.52</v>
      </c>
      <c r="M58" s="64">
        <v>919.76</v>
      </c>
      <c r="N58" s="64">
        <v>0</v>
      </c>
      <c r="O58" s="64">
        <v>0</v>
      </c>
      <c r="P58" s="64">
        <v>0</v>
      </c>
      <c r="Q58" s="58"/>
      <c r="R58" s="65"/>
    </row>
    <row r="59" spans="1:18" x14ac:dyDescent="0.2">
      <c r="A59" s="58" t="s">
        <v>1472</v>
      </c>
      <c r="B59" s="66">
        <v>44875</v>
      </c>
      <c r="C59" s="58" t="s">
        <v>17</v>
      </c>
      <c r="D59" s="58" t="s">
        <v>1012</v>
      </c>
      <c r="E59" s="58"/>
      <c r="F59" s="58" t="s">
        <v>956</v>
      </c>
      <c r="G59" s="58" t="s">
        <v>2338</v>
      </c>
      <c r="H59" s="67" t="s">
        <v>1013</v>
      </c>
      <c r="I59" s="64" t="s">
        <v>844</v>
      </c>
      <c r="J59" s="64">
        <f>+K59+L59+M59+N59+O59</f>
        <v>2150.3847999999998</v>
      </c>
      <c r="K59" s="64">
        <v>0</v>
      </c>
      <c r="L59" s="64">
        <v>1853.78</v>
      </c>
      <c r="M59" s="64">
        <f>+L59*16%</f>
        <v>296.60480000000001</v>
      </c>
      <c r="N59" s="64">
        <v>0</v>
      </c>
      <c r="O59" s="64">
        <v>0</v>
      </c>
      <c r="P59" s="64">
        <v>0</v>
      </c>
      <c r="Q59" s="64"/>
      <c r="R59" s="68"/>
    </row>
    <row r="60" spans="1:18" x14ac:dyDescent="0.2">
      <c r="A60" s="43" t="s">
        <v>1278</v>
      </c>
      <c r="B60" s="47">
        <v>44824</v>
      </c>
      <c r="C60" s="48" t="s">
        <v>17</v>
      </c>
      <c r="D60" s="49" t="s">
        <v>1575</v>
      </c>
      <c r="E60" s="48"/>
      <c r="F60" s="48" t="s">
        <v>773</v>
      </c>
      <c r="G60" s="43"/>
      <c r="H60" s="50" t="s">
        <v>774</v>
      </c>
      <c r="I60" s="51" t="s">
        <v>775</v>
      </c>
      <c r="J60" s="46">
        <f>+K60+L60+M60+N60+O60</f>
        <v>1503.97</v>
      </c>
      <c r="K60" s="46">
        <v>1503.97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3"/>
    </row>
    <row r="61" spans="1:18" x14ac:dyDescent="0.2">
      <c r="A61" s="43" t="s">
        <v>1452</v>
      </c>
      <c r="B61" s="44">
        <v>44873</v>
      </c>
      <c r="C61" s="43" t="s">
        <v>17</v>
      </c>
      <c r="D61" s="43" t="s">
        <v>85</v>
      </c>
      <c r="E61" s="43" t="s">
        <v>19</v>
      </c>
      <c r="F61" s="43" t="s">
        <v>86</v>
      </c>
      <c r="G61" s="43" t="s">
        <v>19</v>
      </c>
      <c r="H61" s="50" t="s">
        <v>774</v>
      </c>
      <c r="I61" s="51" t="s">
        <v>775</v>
      </c>
      <c r="J61" s="46">
        <f>+K61+L61+M61+N61+O61</f>
        <v>1026.6479999999999</v>
      </c>
      <c r="K61" s="46">
        <v>1026.6479999999999</v>
      </c>
      <c r="L61" s="46">
        <v>0</v>
      </c>
      <c r="M61" s="46">
        <f>+L61*16%</f>
        <v>0</v>
      </c>
      <c r="N61" s="46">
        <v>0</v>
      </c>
      <c r="O61" s="46">
        <v>0</v>
      </c>
      <c r="P61" s="46">
        <v>0</v>
      </c>
      <c r="Q61" s="46"/>
      <c r="R61" s="34" t="s">
        <v>19</v>
      </c>
    </row>
    <row r="62" spans="1:18" x14ac:dyDescent="0.2">
      <c r="A62" s="43" t="s">
        <v>1460</v>
      </c>
      <c r="B62" s="44">
        <v>44874</v>
      </c>
      <c r="C62" s="43" t="s">
        <v>17</v>
      </c>
      <c r="D62" s="43" t="s">
        <v>1577</v>
      </c>
      <c r="E62" s="43" t="s">
        <v>19</v>
      </c>
      <c r="F62" s="43" t="s">
        <v>95</v>
      </c>
      <c r="G62" s="43" t="s">
        <v>19</v>
      </c>
      <c r="H62" s="45" t="s">
        <v>96</v>
      </c>
      <c r="I62" s="46" t="s">
        <v>97</v>
      </c>
      <c r="J62" s="46">
        <f>+K62+L62+M62+N62+O62</f>
        <v>1540.4146920000001</v>
      </c>
      <c r="K62" s="46">
        <v>2.2737367544323206E-13</v>
      </c>
      <c r="L62" s="46">
        <v>1327.9436999999998</v>
      </c>
      <c r="M62" s="46">
        <f>+L62*16%</f>
        <v>212.47099199999997</v>
      </c>
      <c r="N62" s="46">
        <v>0</v>
      </c>
      <c r="O62" s="46">
        <v>0</v>
      </c>
      <c r="P62" s="46">
        <v>0</v>
      </c>
      <c r="Q62" s="46"/>
      <c r="R62" s="34" t="s">
        <v>19</v>
      </c>
    </row>
    <row r="63" spans="1:18" x14ac:dyDescent="0.2">
      <c r="A63" s="43" t="s">
        <v>1461</v>
      </c>
      <c r="B63" s="44">
        <v>44874</v>
      </c>
      <c r="C63" s="43" t="s">
        <v>17</v>
      </c>
      <c r="D63" s="43" t="s">
        <v>1578</v>
      </c>
      <c r="E63" s="43" t="s">
        <v>19</v>
      </c>
      <c r="F63" s="43" t="s">
        <v>98</v>
      </c>
      <c r="G63" s="43" t="s">
        <v>19</v>
      </c>
      <c r="H63" s="45" t="s">
        <v>96</v>
      </c>
      <c r="I63" s="46" t="s">
        <v>97</v>
      </c>
      <c r="J63" s="46">
        <f>+K63+L63+M63+N63+O63</f>
        <v>1110.2841999999998</v>
      </c>
      <c r="K63" s="46">
        <v>1110.2841999999998</v>
      </c>
      <c r="L63" s="46">
        <v>0</v>
      </c>
      <c r="M63" s="46">
        <f>+L63*16%</f>
        <v>0</v>
      </c>
      <c r="N63" s="46">
        <v>0</v>
      </c>
      <c r="O63" s="46">
        <v>0</v>
      </c>
      <c r="P63" s="46">
        <v>0</v>
      </c>
      <c r="Q63" s="46"/>
      <c r="R63" s="34" t="s">
        <v>19</v>
      </c>
    </row>
    <row r="64" spans="1:18" x14ac:dyDescent="0.2">
      <c r="A64" s="43" t="s">
        <v>1462</v>
      </c>
      <c r="B64" s="44">
        <v>44874</v>
      </c>
      <c r="C64" s="43" t="s">
        <v>17</v>
      </c>
      <c r="D64" s="43" t="s">
        <v>1579</v>
      </c>
      <c r="E64" s="43" t="s">
        <v>19</v>
      </c>
      <c r="F64" s="43" t="s">
        <v>99</v>
      </c>
      <c r="G64" s="43" t="s">
        <v>19</v>
      </c>
      <c r="H64" s="45" t="s">
        <v>96</v>
      </c>
      <c r="I64" s="46" t="s">
        <v>97</v>
      </c>
      <c r="J64" s="46">
        <f>+K64+L64+M64+N64+O64</f>
        <v>18867.8524</v>
      </c>
      <c r="K64" s="46">
        <v>0</v>
      </c>
      <c r="L64" s="46">
        <v>16265.39</v>
      </c>
      <c r="M64" s="46">
        <f>+L64*16%</f>
        <v>2602.4623999999999</v>
      </c>
      <c r="N64" s="46">
        <v>0</v>
      </c>
      <c r="O64" s="46">
        <v>0</v>
      </c>
      <c r="P64" s="46">
        <v>0</v>
      </c>
      <c r="Q64" s="46"/>
      <c r="R64" s="34" t="s">
        <v>19</v>
      </c>
    </row>
    <row r="65" spans="1:18" x14ac:dyDescent="0.2">
      <c r="A65" s="43" t="s">
        <v>1463</v>
      </c>
      <c r="B65" s="44">
        <v>44874</v>
      </c>
      <c r="C65" s="43" t="s">
        <v>17</v>
      </c>
      <c r="D65" s="43" t="s">
        <v>1580</v>
      </c>
      <c r="E65" s="43" t="s">
        <v>19</v>
      </c>
      <c r="F65" s="43" t="s">
        <v>100</v>
      </c>
      <c r="G65" s="43" t="s">
        <v>19</v>
      </c>
      <c r="H65" s="45" t="s">
        <v>96</v>
      </c>
      <c r="I65" s="46" t="s">
        <v>97</v>
      </c>
      <c r="J65" s="46">
        <f>+K65+L65+M65+N65+O65</f>
        <v>5914.8980000000001</v>
      </c>
      <c r="K65" s="46">
        <v>0</v>
      </c>
      <c r="L65" s="46">
        <v>5099.05</v>
      </c>
      <c r="M65" s="46">
        <f>+L65*16%</f>
        <v>815.84800000000007</v>
      </c>
      <c r="N65" s="46">
        <v>0</v>
      </c>
      <c r="O65" s="46">
        <v>0</v>
      </c>
      <c r="P65" s="46">
        <v>0</v>
      </c>
      <c r="Q65" s="46"/>
      <c r="R65" s="34" t="s">
        <v>19</v>
      </c>
    </row>
    <row r="66" spans="1:18" x14ac:dyDescent="0.2">
      <c r="A66" s="43" t="s">
        <v>1503</v>
      </c>
      <c r="B66" s="44">
        <v>44880</v>
      </c>
      <c r="C66" s="43" t="s">
        <v>17</v>
      </c>
      <c r="D66" s="43" t="s">
        <v>1576</v>
      </c>
      <c r="E66" s="43" t="s">
        <v>19</v>
      </c>
      <c r="F66" s="43" t="s">
        <v>170</v>
      </c>
      <c r="G66" s="43" t="s">
        <v>19</v>
      </c>
      <c r="H66" s="45" t="s">
        <v>96</v>
      </c>
      <c r="I66" s="46" t="s">
        <v>97</v>
      </c>
      <c r="J66" s="46">
        <f>+K66+L66+M66+N66+O66</f>
        <v>2039.3311999999999</v>
      </c>
      <c r="K66" s="46">
        <v>686.98</v>
      </c>
      <c r="L66" s="46">
        <v>1165.82</v>
      </c>
      <c r="M66" s="46">
        <f>+L66*16%</f>
        <v>186.53119999999998</v>
      </c>
      <c r="N66" s="46">
        <v>0</v>
      </c>
      <c r="O66" s="46">
        <v>0</v>
      </c>
      <c r="P66" s="46">
        <v>0</v>
      </c>
      <c r="Q66" s="46"/>
      <c r="R66" s="34" t="s">
        <v>19</v>
      </c>
    </row>
    <row r="67" spans="1:18" x14ac:dyDescent="0.2">
      <c r="A67" s="43" t="s">
        <v>1169</v>
      </c>
      <c r="B67" s="47">
        <v>44784</v>
      </c>
      <c r="C67" s="48" t="s">
        <v>17</v>
      </c>
      <c r="D67" s="49" t="s">
        <v>565</v>
      </c>
      <c r="E67" s="48"/>
      <c r="F67" s="48" t="s">
        <v>566</v>
      </c>
      <c r="G67" s="43"/>
      <c r="H67" s="50" t="s">
        <v>567</v>
      </c>
      <c r="I67" s="51" t="s">
        <v>568</v>
      </c>
      <c r="J67" s="46">
        <f>+K67+L67+M67+N67+O67</f>
        <v>8800.2799999999988</v>
      </c>
      <c r="K67" s="46">
        <v>118.28</v>
      </c>
      <c r="L67" s="46">
        <v>7484.48</v>
      </c>
      <c r="M67" s="46">
        <v>1197.52</v>
      </c>
      <c r="N67" s="46">
        <v>0</v>
      </c>
      <c r="O67" s="46">
        <v>0</v>
      </c>
      <c r="P67" s="46">
        <v>0</v>
      </c>
      <c r="Q67" s="43"/>
    </row>
    <row r="68" spans="1:18" x14ac:dyDescent="0.2">
      <c r="A68" s="43" t="s">
        <v>1170</v>
      </c>
      <c r="B68" s="47">
        <v>44784</v>
      </c>
      <c r="C68" s="48" t="s">
        <v>17</v>
      </c>
      <c r="D68" s="49" t="s">
        <v>1581</v>
      </c>
      <c r="E68" s="48"/>
      <c r="F68" s="48" t="s">
        <v>566</v>
      </c>
      <c r="G68" s="43"/>
      <c r="H68" s="50" t="s">
        <v>567</v>
      </c>
      <c r="I68" s="51" t="s">
        <v>568</v>
      </c>
      <c r="J68" s="46">
        <f>+K68+L68+M68+N68+O68</f>
        <v>10429.513599999998</v>
      </c>
      <c r="K68" s="46">
        <v>0</v>
      </c>
      <c r="L68" s="46">
        <v>8990.9599999999991</v>
      </c>
      <c r="M68" s="46">
        <f>+L68*16%</f>
        <v>1438.5536</v>
      </c>
      <c r="N68" s="46">
        <v>0</v>
      </c>
      <c r="O68" s="46">
        <v>0</v>
      </c>
      <c r="P68" s="46">
        <v>0</v>
      </c>
      <c r="Q68" s="43"/>
    </row>
    <row r="69" spans="1:18" x14ac:dyDescent="0.2">
      <c r="A69" s="43" t="s">
        <v>1297</v>
      </c>
      <c r="B69" s="47">
        <v>44830</v>
      </c>
      <c r="C69" s="48" t="s">
        <v>17</v>
      </c>
      <c r="D69" s="49" t="s">
        <v>1582</v>
      </c>
      <c r="E69" s="48"/>
      <c r="F69" s="48" t="s">
        <v>1583</v>
      </c>
      <c r="G69" s="43"/>
      <c r="H69" s="50" t="s">
        <v>567</v>
      </c>
      <c r="I69" s="51" t="s">
        <v>568</v>
      </c>
      <c r="J69" s="46">
        <f>+K69+L69+M69+N69+O69</f>
        <v>3618.4808000000003</v>
      </c>
      <c r="K69" s="46">
        <v>0</v>
      </c>
      <c r="L69" s="46">
        <v>3119.38</v>
      </c>
      <c r="M69" s="46">
        <f>+L69*16%</f>
        <v>499.10080000000005</v>
      </c>
      <c r="N69" s="46">
        <v>0</v>
      </c>
      <c r="O69" s="46">
        <v>0</v>
      </c>
      <c r="P69" s="46">
        <v>0</v>
      </c>
      <c r="Q69" s="43"/>
    </row>
    <row r="70" spans="1:18" x14ac:dyDescent="0.2">
      <c r="A70" s="43" t="s">
        <v>1298</v>
      </c>
      <c r="B70" s="47">
        <v>44830</v>
      </c>
      <c r="C70" s="48" t="s">
        <v>17</v>
      </c>
      <c r="D70" s="49" t="s">
        <v>1584</v>
      </c>
      <c r="E70" s="48"/>
      <c r="F70" s="48" t="s">
        <v>1585</v>
      </c>
      <c r="G70" s="43"/>
      <c r="H70" s="50" t="s">
        <v>567</v>
      </c>
      <c r="I70" s="51" t="s">
        <v>568</v>
      </c>
      <c r="J70" s="46">
        <f>+K70+L70+M70+N70+O70</f>
        <v>902.92079999999999</v>
      </c>
      <c r="K70" s="46">
        <v>0</v>
      </c>
      <c r="L70" s="46">
        <v>778.38</v>
      </c>
      <c r="M70" s="46">
        <f>+L70*16%</f>
        <v>124.5408</v>
      </c>
      <c r="N70" s="46">
        <v>0</v>
      </c>
      <c r="O70" s="46">
        <v>0</v>
      </c>
      <c r="P70" s="46">
        <v>0</v>
      </c>
      <c r="Q70" s="43"/>
    </row>
    <row r="71" spans="1:18" x14ac:dyDescent="0.2">
      <c r="A71" s="43" t="s">
        <v>1312</v>
      </c>
      <c r="B71" s="47">
        <v>44832</v>
      </c>
      <c r="C71" s="48" t="s">
        <v>17</v>
      </c>
      <c r="D71" s="49" t="s">
        <v>1586</v>
      </c>
      <c r="E71" s="48"/>
      <c r="F71" s="48" t="s">
        <v>1587</v>
      </c>
      <c r="G71" s="43"/>
      <c r="H71" s="50" t="s">
        <v>567</v>
      </c>
      <c r="I71" s="51" t="s">
        <v>568</v>
      </c>
      <c r="J71" s="46">
        <f>+K71+L71+M71+N71+O71</f>
        <v>801.13400000000001</v>
      </c>
      <c r="K71" s="46">
        <v>283.60000000000002</v>
      </c>
      <c r="L71" s="46">
        <v>446.15</v>
      </c>
      <c r="M71" s="46">
        <f>+L71*16%</f>
        <v>71.384</v>
      </c>
      <c r="N71" s="46">
        <v>0</v>
      </c>
      <c r="O71" s="46">
        <v>0</v>
      </c>
      <c r="P71" s="46">
        <v>0</v>
      </c>
      <c r="Q71" s="43"/>
    </row>
    <row r="72" spans="1:18" x14ac:dyDescent="0.2">
      <c r="A72" s="43" t="s">
        <v>1326</v>
      </c>
      <c r="B72" s="47">
        <v>44834</v>
      </c>
      <c r="C72" s="48" t="s">
        <v>17</v>
      </c>
      <c r="D72" s="49" t="s">
        <v>1588</v>
      </c>
      <c r="E72" s="48"/>
      <c r="F72" s="48" t="s">
        <v>1589</v>
      </c>
      <c r="G72" s="43"/>
      <c r="H72" s="50" t="s">
        <v>567</v>
      </c>
      <c r="I72" s="51" t="s">
        <v>568</v>
      </c>
      <c r="J72" s="46">
        <f>+K72+L72+M72+N72+O72</f>
        <v>1921.9576</v>
      </c>
      <c r="K72" s="46">
        <v>0</v>
      </c>
      <c r="L72" s="46">
        <v>1656.86</v>
      </c>
      <c r="M72" s="46">
        <f>+L72*16%</f>
        <v>265.0976</v>
      </c>
      <c r="N72" s="46">
        <v>0</v>
      </c>
      <c r="O72" s="46">
        <v>0</v>
      </c>
      <c r="P72" s="46">
        <v>0</v>
      </c>
      <c r="Q72" s="43"/>
    </row>
    <row r="73" spans="1:18" x14ac:dyDescent="0.2">
      <c r="A73" s="43" t="s">
        <v>1344</v>
      </c>
      <c r="B73" s="47">
        <v>44839</v>
      </c>
      <c r="C73" s="48" t="s">
        <v>17</v>
      </c>
      <c r="D73" s="49" t="s">
        <v>1590</v>
      </c>
      <c r="E73" s="48"/>
      <c r="F73" s="48" t="s">
        <v>1591</v>
      </c>
      <c r="G73" s="43"/>
      <c r="H73" s="50" t="s">
        <v>567</v>
      </c>
      <c r="I73" s="51" t="s">
        <v>568</v>
      </c>
      <c r="J73" s="46">
        <f>+K73+L73+M73+N73+O73</f>
        <v>1013.6892</v>
      </c>
      <c r="K73" s="46">
        <v>0</v>
      </c>
      <c r="L73" s="46">
        <v>873.87</v>
      </c>
      <c r="M73" s="46">
        <f>+L73*16%</f>
        <v>139.8192</v>
      </c>
      <c r="N73" s="46">
        <v>0</v>
      </c>
      <c r="O73" s="46">
        <v>0</v>
      </c>
      <c r="P73" s="46">
        <v>0</v>
      </c>
      <c r="Q73" s="43"/>
    </row>
    <row r="74" spans="1:18" x14ac:dyDescent="0.2">
      <c r="A74" s="43" t="s">
        <v>1149</v>
      </c>
      <c r="B74" s="47">
        <v>44771</v>
      </c>
      <c r="C74" s="48" t="s">
        <v>17</v>
      </c>
      <c r="D74" s="49" t="s">
        <v>535</v>
      </c>
      <c r="E74" s="48"/>
      <c r="F74" s="48" t="s">
        <v>536</v>
      </c>
      <c r="G74" s="43"/>
      <c r="H74" s="50" t="s">
        <v>537</v>
      </c>
      <c r="I74" s="51" t="s">
        <v>538</v>
      </c>
      <c r="J74" s="46">
        <f>+K74+L74+M74+N74+O74</f>
        <v>803.88</v>
      </c>
      <c r="K74" s="46">
        <v>803.88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3"/>
    </row>
    <row r="75" spans="1:18" x14ac:dyDescent="0.2">
      <c r="A75" s="43" t="s">
        <v>1420</v>
      </c>
      <c r="B75" s="44">
        <v>44866</v>
      </c>
      <c r="C75" s="43" t="s">
        <v>17</v>
      </c>
      <c r="D75" s="43" t="s">
        <v>1597</v>
      </c>
      <c r="E75" s="43" t="s">
        <v>19</v>
      </c>
      <c r="F75" s="43" t="s">
        <v>27</v>
      </c>
      <c r="G75" s="43" t="s">
        <v>19</v>
      </c>
      <c r="H75" s="50" t="s">
        <v>537</v>
      </c>
      <c r="I75" s="51" t="s">
        <v>538</v>
      </c>
      <c r="J75" s="46">
        <f>+K75+L75+M75+N75+O75</f>
        <v>890.59</v>
      </c>
      <c r="K75" s="46">
        <v>890.59</v>
      </c>
      <c r="L75" s="46">
        <v>0</v>
      </c>
      <c r="M75" s="46">
        <f>+L75*16%</f>
        <v>0</v>
      </c>
      <c r="N75" s="46">
        <v>0</v>
      </c>
      <c r="O75" s="46">
        <v>0</v>
      </c>
      <c r="P75" s="46">
        <v>0</v>
      </c>
      <c r="Q75" s="46"/>
      <c r="R75" s="34" t="s">
        <v>19</v>
      </c>
    </row>
    <row r="76" spans="1:18" x14ac:dyDescent="0.2">
      <c r="A76" s="43" t="s">
        <v>1440</v>
      </c>
      <c r="B76" s="44">
        <v>44869</v>
      </c>
      <c r="C76" s="43" t="s">
        <v>17</v>
      </c>
      <c r="D76" s="43" t="s">
        <v>1596</v>
      </c>
      <c r="E76" s="43" t="s">
        <v>19</v>
      </c>
      <c r="F76" s="43" t="s">
        <v>68</v>
      </c>
      <c r="G76" s="43" t="s">
        <v>19</v>
      </c>
      <c r="H76" s="50" t="s">
        <v>537</v>
      </c>
      <c r="I76" s="51" t="s">
        <v>538</v>
      </c>
      <c r="J76" s="46">
        <f>+K76+L76+M76+N76+O76</f>
        <v>887.24</v>
      </c>
      <c r="K76" s="46">
        <v>887.24</v>
      </c>
      <c r="L76" s="46">
        <v>0</v>
      </c>
      <c r="M76" s="46">
        <f>+L76*16%</f>
        <v>0</v>
      </c>
      <c r="N76" s="46">
        <v>0</v>
      </c>
      <c r="O76" s="46">
        <v>0</v>
      </c>
      <c r="P76" s="46">
        <v>0</v>
      </c>
      <c r="Q76" s="46"/>
      <c r="R76" s="34" t="s">
        <v>19</v>
      </c>
    </row>
    <row r="77" spans="1:18" x14ac:dyDescent="0.2">
      <c r="A77" s="43" t="s">
        <v>1449</v>
      </c>
      <c r="B77" s="44">
        <v>44873</v>
      </c>
      <c r="C77" s="43" t="s">
        <v>17</v>
      </c>
      <c r="D77" s="43" t="s">
        <v>1595</v>
      </c>
      <c r="E77" s="43" t="s">
        <v>19</v>
      </c>
      <c r="F77" s="43" t="s">
        <v>82</v>
      </c>
      <c r="G77" s="43" t="s">
        <v>19</v>
      </c>
      <c r="H77" s="50" t="s">
        <v>537</v>
      </c>
      <c r="I77" s="51" t="s">
        <v>538</v>
      </c>
      <c r="J77" s="46">
        <f>+K77+L77+M77+N77+O77</f>
        <v>1480.05</v>
      </c>
      <c r="K77" s="46">
        <v>1480.05</v>
      </c>
      <c r="L77" s="46">
        <v>0</v>
      </c>
      <c r="M77" s="46">
        <f>+L77*16%</f>
        <v>0</v>
      </c>
      <c r="N77" s="46">
        <v>0</v>
      </c>
      <c r="O77" s="46">
        <v>0</v>
      </c>
      <c r="P77" s="46">
        <v>0</v>
      </c>
      <c r="Q77" s="46"/>
      <c r="R77" s="34" t="s">
        <v>19</v>
      </c>
    </row>
    <row r="78" spans="1:18" x14ac:dyDescent="0.2">
      <c r="A78" s="43" t="s">
        <v>1469</v>
      </c>
      <c r="B78" s="44">
        <v>44875</v>
      </c>
      <c r="C78" s="43" t="s">
        <v>17</v>
      </c>
      <c r="D78" s="43" t="s">
        <v>1594</v>
      </c>
      <c r="E78" s="43" t="s">
        <v>19</v>
      </c>
      <c r="F78" s="43" t="s">
        <v>114</v>
      </c>
      <c r="G78" s="43" t="s">
        <v>19</v>
      </c>
      <c r="H78" s="50" t="s">
        <v>537</v>
      </c>
      <c r="I78" s="51" t="s">
        <v>538</v>
      </c>
      <c r="J78" s="46">
        <f>+K78+L78+M78+N78+O78</f>
        <v>1139.5999999999999</v>
      </c>
      <c r="K78" s="46">
        <v>1139.5999999999999</v>
      </c>
      <c r="L78" s="46">
        <v>0</v>
      </c>
      <c r="M78" s="46">
        <f>+L78*16%</f>
        <v>0</v>
      </c>
      <c r="N78" s="46">
        <v>0</v>
      </c>
      <c r="O78" s="46">
        <v>0</v>
      </c>
      <c r="P78" s="46">
        <v>0</v>
      </c>
      <c r="Q78" s="46"/>
      <c r="R78" s="34" t="s">
        <v>19</v>
      </c>
    </row>
    <row r="79" spans="1:18" s="65" customFormat="1" x14ac:dyDescent="0.2">
      <c r="A79" s="43" t="s">
        <v>1492</v>
      </c>
      <c r="B79" s="44">
        <v>44879</v>
      </c>
      <c r="C79" s="43" t="s">
        <v>17</v>
      </c>
      <c r="D79" s="43" t="s">
        <v>1593</v>
      </c>
      <c r="E79" s="43" t="s">
        <v>19</v>
      </c>
      <c r="F79" s="43" t="s">
        <v>152</v>
      </c>
      <c r="G79" s="43" t="s">
        <v>19</v>
      </c>
      <c r="H79" s="50" t="s">
        <v>537</v>
      </c>
      <c r="I79" s="51" t="s">
        <v>538</v>
      </c>
      <c r="J79" s="46">
        <f>+K79+L79+M79+N79+O79</f>
        <v>1159.28</v>
      </c>
      <c r="K79" s="46">
        <v>1159.28</v>
      </c>
      <c r="L79" s="46">
        <v>0</v>
      </c>
      <c r="M79" s="46">
        <f>+L79*16%</f>
        <v>0</v>
      </c>
      <c r="N79" s="46">
        <v>0</v>
      </c>
      <c r="O79" s="46">
        <v>0</v>
      </c>
      <c r="P79" s="46">
        <v>0</v>
      </c>
      <c r="Q79" s="46"/>
      <c r="R79" s="34" t="s">
        <v>19</v>
      </c>
    </row>
    <row r="80" spans="1:18" s="65" customFormat="1" x14ac:dyDescent="0.2">
      <c r="A80" s="43" t="s">
        <v>1653</v>
      </c>
      <c r="B80" s="44">
        <v>44882</v>
      </c>
      <c r="C80" s="43" t="s">
        <v>17</v>
      </c>
      <c r="D80" s="43" t="s">
        <v>1592</v>
      </c>
      <c r="E80" s="43" t="s">
        <v>19</v>
      </c>
      <c r="F80" s="43" t="s">
        <v>191</v>
      </c>
      <c r="G80" s="43" t="s">
        <v>19</v>
      </c>
      <c r="H80" s="50" t="s">
        <v>537</v>
      </c>
      <c r="I80" s="51" t="s">
        <v>538</v>
      </c>
      <c r="J80" s="46">
        <f>+K80+L80+M80+N80+O80</f>
        <v>1524.6</v>
      </c>
      <c r="K80" s="46">
        <v>1524.6</v>
      </c>
      <c r="L80" s="46">
        <v>0</v>
      </c>
      <c r="M80" s="46">
        <f>+L80*16%</f>
        <v>0</v>
      </c>
      <c r="N80" s="46">
        <v>0</v>
      </c>
      <c r="O80" s="46">
        <v>0</v>
      </c>
      <c r="P80" s="46">
        <v>0</v>
      </c>
      <c r="Q80" s="46"/>
      <c r="R80" s="34" t="s">
        <v>19</v>
      </c>
    </row>
    <row r="81" spans="1:18" s="65" customFormat="1" x14ac:dyDescent="0.2">
      <c r="A81" s="43" t="s">
        <v>1677</v>
      </c>
      <c r="B81" s="44">
        <v>44886</v>
      </c>
      <c r="C81" s="43" t="s">
        <v>17</v>
      </c>
      <c r="D81" s="43" t="s">
        <v>996</v>
      </c>
      <c r="E81" s="43" t="s">
        <v>19</v>
      </c>
      <c r="F81" s="43" t="s">
        <v>216</v>
      </c>
      <c r="G81" s="43" t="s">
        <v>19</v>
      </c>
      <c r="H81" s="50" t="s">
        <v>537</v>
      </c>
      <c r="I81" s="51" t="s">
        <v>538</v>
      </c>
      <c r="J81" s="46">
        <f>+K81+L81+M81+N81+O81</f>
        <v>2073.1999999999998</v>
      </c>
      <c r="K81" s="46">
        <v>2073.1999999999998</v>
      </c>
      <c r="L81" s="46">
        <v>0</v>
      </c>
      <c r="M81" s="46">
        <f>+L81*16%</f>
        <v>0</v>
      </c>
      <c r="N81" s="46">
        <v>0</v>
      </c>
      <c r="O81" s="46">
        <v>0</v>
      </c>
      <c r="P81" s="46">
        <v>0</v>
      </c>
      <c r="Q81" s="46"/>
      <c r="R81" s="34" t="s">
        <v>19</v>
      </c>
    </row>
    <row r="82" spans="1:18" s="65" customFormat="1" x14ac:dyDescent="0.2">
      <c r="A82" s="43" t="s">
        <v>1427</v>
      </c>
      <c r="B82" s="44">
        <v>44866</v>
      </c>
      <c r="C82" s="43" t="s">
        <v>17</v>
      </c>
      <c r="D82" s="43" t="s">
        <v>1605</v>
      </c>
      <c r="E82" s="43" t="s">
        <v>19</v>
      </c>
      <c r="F82" s="43" t="s">
        <v>46</v>
      </c>
      <c r="G82" s="43" t="s">
        <v>19</v>
      </c>
      <c r="H82" s="45" t="s">
        <v>47</v>
      </c>
      <c r="I82" s="46" t="s">
        <v>48</v>
      </c>
      <c r="J82" s="46">
        <f>+K82+L82+M82+N82+O82</f>
        <v>3160.1763999999998</v>
      </c>
      <c r="K82" s="46">
        <v>0</v>
      </c>
      <c r="L82" s="46">
        <v>2724.29</v>
      </c>
      <c r="M82" s="46">
        <f>+L82*16%</f>
        <v>435.88639999999998</v>
      </c>
      <c r="N82" s="46">
        <v>0</v>
      </c>
      <c r="O82" s="46">
        <v>0</v>
      </c>
      <c r="P82" s="46">
        <v>0</v>
      </c>
      <c r="Q82" s="46"/>
      <c r="R82" s="34" t="s">
        <v>19</v>
      </c>
    </row>
    <row r="83" spans="1:18" s="65" customFormat="1" x14ac:dyDescent="0.2">
      <c r="A83" s="43" t="s">
        <v>1428</v>
      </c>
      <c r="B83" s="44">
        <v>44866</v>
      </c>
      <c r="C83" s="43" t="s">
        <v>17</v>
      </c>
      <c r="D83" s="43" t="s">
        <v>1604</v>
      </c>
      <c r="E83" s="43" t="s">
        <v>19</v>
      </c>
      <c r="F83" s="43" t="s">
        <v>49</v>
      </c>
      <c r="G83" s="43" t="s">
        <v>19</v>
      </c>
      <c r="H83" s="45" t="s">
        <v>47</v>
      </c>
      <c r="I83" s="46" t="s">
        <v>48</v>
      </c>
      <c r="J83" s="46">
        <f>+K83+L83+M83+N83+O83</f>
        <v>1863.5284000000001</v>
      </c>
      <c r="K83" s="46">
        <v>0</v>
      </c>
      <c r="L83" s="46">
        <v>1606.49</v>
      </c>
      <c r="M83" s="46">
        <f>+L83*16%</f>
        <v>257.03840000000002</v>
      </c>
      <c r="N83" s="46">
        <v>0</v>
      </c>
      <c r="O83" s="46">
        <v>0</v>
      </c>
      <c r="P83" s="46">
        <v>0</v>
      </c>
      <c r="Q83" s="46"/>
      <c r="R83" s="34" t="s">
        <v>19</v>
      </c>
    </row>
    <row r="84" spans="1:18" x14ac:dyDescent="0.2">
      <c r="A84" s="43" t="s">
        <v>1448</v>
      </c>
      <c r="B84" s="44">
        <v>44873</v>
      </c>
      <c r="C84" s="43" t="s">
        <v>17</v>
      </c>
      <c r="D84" s="43" t="s">
        <v>1603</v>
      </c>
      <c r="E84" s="43" t="s">
        <v>19</v>
      </c>
      <c r="F84" s="43" t="s">
        <v>81</v>
      </c>
      <c r="G84" s="43" t="s">
        <v>19</v>
      </c>
      <c r="H84" s="45" t="s">
        <v>47</v>
      </c>
      <c r="I84" s="46" t="s">
        <v>48</v>
      </c>
      <c r="J84" s="46">
        <f>+K84+L84+M84+N84+O84</f>
        <v>94.899600000000007</v>
      </c>
      <c r="K84" s="46">
        <v>0</v>
      </c>
      <c r="L84" s="46">
        <v>81.81</v>
      </c>
      <c r="M84" s="46">
        <f>+L84*16%</f>
        <v>13.089600000000001</v>
      </c>
      <c r="N84" s="46">
        <v>0</v>
      </c>
      <c r="O84" s="46">
        <v>0</v>
      </c>
      <c r="P84" s="46">
        <v>0</v>
      </c>
      <c r="Q84" s="46"/>
      <c r="R84" s="34" t="s">
        <v>19</v>
      </c>
    </row>
    <row r="85" spans="1:18" x14ac:dyDescent="0.2">
      <c r="A85" s="43" t="s">
        <v>1497</v>
      </c>
      <c r="B85" s="44">
        <v>44880</v>
      </c>
      <c r="C85" s="43" t="s">
        <v>17</v>
      </c>
      <c r="D85" s="43" t="s">
        <v>1600</v>
      </c>
      <c r="E85" s="43" t="s">
        <v>19</v>
      </c>
      <c r="F85" s="43" t="s">
        <v>159</v>
      </c>
      <c r="G85" s="43" t="s">
        <v>19</v>
      </c>
      <c r="H85" s="45" t="s">
        <v>47</v>
      </c>
      <c r="I85" s="46" t="s">
        <v>48</v>
      </c>
      <c r="J85" s="46">
        <f>+K85+L85+M85+N85+O85</f>
        <v>1440.4183999999998</v>
      </c>
      <c r="K85" s="46">
        <v>-2.2737367544323206E-13</v>
      </c>
      <c r="L85" s="46">
        <v>1241.74</v>
      </c>
      <c r="M85" s="46">
        <f>+L85*16%</f>
        <v>198.67840000000001</v>
      </c>
      <c r="N85" s="46">
        <v>0</v>
      </c>
      <c r="O85" s="46">
        <v>0</v>
      </c>
      <c r="P85" s="46">
        <v>0</v>
      </c>
      <c r="Q85" s="46"/>
      <c r="R85" s="34" t="s">
        <v>19</v>
      </c>
    </row>
    <row r="86" spans="1:18" x14ac:dyDescent="0.2">
      <c r="A86" s="43" t="s">
        <v>1498</v>
      </c>
      <c r="B86" s="44">
        <v>44880</v>
      </c>
      <c r="C86" s="43" t="s">
        <v>17</v>
      </c>
      <c r="D86" s="43" t="s">
        <v>1601</v>
      </c>
      <c r="E86" s="43" t="s">
        <v>19</v>
      </c>
      <c r="F86" s="43" t="s">
        <v>160</v>
      </c>
      <c r="G86" s="43" t="s">
        <v>19</v>
      </c>
      <c r="H86" s="45" t="s">
        <v>47</v>
      </c>
      <c r="I86" s="46" t="s">
        <v>48</v>
      </c>
      <c r="J86" s="46">
        <f>+K86+L86+M86+N86+O86</f>
        <v>2849.0759999999996</v>
      </c>
      <c r="K86" s="46">
        <v>-4.5474735088646412E-13</v>
      </c>
      <c r="L86" s="46">
        <v>2456.1</v>
      </c>
      <c r="M86" s="46">
        <f>+L86*16%</f>
        <v>392.976</v>
      </c>
      <c r="N86" s="46">
        <v>0</v>
      </c>
      <c r="O86" s="46">
        <v>0</v>
      </c>
      <c r="P86" s="46">
        <v>0</v>
      </c>
      <c r="Q86" s="46"/>
      <c r="R86" s="34" t="s">
        <v>19</v>
      </c>
    </row>
    <row r="87" spans="1:18" x14ac:dyDescent="0.2">
      <c r="A87" s="43" t="s">
        <v>1499</v>
      </c>
      <c r="B87" s="44">
        <v>44880</v>
      </c>
      <c r="C87" s="43" t="s">
        <v>17</v>
      </c>
      <c r="D87" s="43" t="s">
        <v>1602</v>
      </c>
      <c r="E87" s="43" t="s">
        <v>19</v>
      </c>
      <c r="F87" s="43" t="s">
        <v>162</v>
      </c>
      <c r="G87" s="43" t="s">
        <v>19</v>
      </c>
      <c r="H87" s="45" t="s">
        <v>47</v>
      </c>
      <c r="I87" s="46" t="s">
        <v>48</v>
      </c>
      <c r="J87" s="46">
        <f>+K87+L87+M87+N87+O87</f>
        <v>3160.2228000000005</v>
      </c>
      <c r="K87" s="46">
        <v>4.5474735088646412E-13</v>
      </c>
      <c r="L87" s="46">
        <v>2724.33</v>
      </c>
      <c r="M87" s="46">
        <f>+L87*16%</f>
        <v>435.89280000000002</v>
      </c>
      <c r="N87" s="46">
        <v>0</v>
      </c>
      <c r="O87" s="46">
        <v>0</v>
      </c>
      <c r="P87" s="46">
        <v>0</v>
      </c>
      <c r="Q87" s="46"/>
      <c r="R87" s="34" t="s">
        <v>19</v>
      </c>
    </row>
    <row r="88" spans="1:18" x14ac:dyDescent="0.2">
      <c r="A88" s="43" t="s">
        <v>1685</v>
      </c>
      <c r="B88" s="44">
        <v>44887</v>
      </c>
      <c r="C88" s="43" t="s">
        <v>17</v>
      </c>
      <c r="D88" s="43" t="s">
        <v>983</v>
      </c>
      <c r="E88" s="43" t="s">
        <v>19</v>
      </c>
      <c r="F88" s="43" t="s">
        <v>224</v>
      </c>
      <c r="G88" s="43" t="s">
        <v>19</v>
      </c>
      <c r="H88" s="45" t="s">
        <v>47</v>
      </c>
      <c r="I88" s="46" t="s">
        <v>48</v>
      </c>
      <c r="J88" s="46">
        <f>+K88+L88+M88+N88+O88</f>
        <v>1467.5159999999998</v>
      </c>
      <c r="K88" s="46">
        <v>0</v>
      </c>
      <c r="L88" s="46">
        <v>1265.0999999999999</v>
      </c>
      <c r="M88" s="46">
        <f>+L88*16%</f>
        <v>202.416</v>
      </c>
      <c r="N88" s="46">
        <v>0</v>
      </c>
      <c r="O88" s="46">
        <v>0</v>
      </c>
      <c r="P88" s="46">
        <v>0</v>
      </c>
      <c r="Q88" s="46"/>
      <c r="R88" s="34" t="s">
        <v>19</v>
      </c>
    </row>
    <row r="89" spans="1:18" x14ac:dyDescent="0.2">
      <c r="A89" s="43" t="s">
        <v>1687</v>
      </c>
      <c r="B89" s="44">
        <v>44887</v>
      </c>
      <c r="C89" s="43" t="s">
        <v>17</v>
      </c>
      <c r="D89" s="43" t="s">
        <v>984</v>
      </c>
      <c r="E89" s="43" t="s">
        <v>19</v>
      </c>
      <c r="F89" s="43" t="s">
        <v>225</v>
      </c>
      <c r="G89" s="43" t="s">
        <v>19</v>
      </c>
      <c r="H89" s="45" t="s">
        <v>47</v>
      </c>
      <c r="I89" s="46" t="s">
        <v>48</v>
      </c>
      <c r="J89" s="46">
        <f>+K89+L89+M89+N89+O89</f>
        <v>3384.4972000000002</v>
      </c>
      <c r="K89" s="46">
        <v>0</v>
      </c>
      <c r="L89" s="46">
        <v>2917.67</v>
      </c>
      <c r="M89" s="46">
        <f>+L89*16%</f>
        <v>466.8272</v>
      </c>
      <c r="N89" s="46">
        <v>0</v>
      </c>
      <c r="O89" s="46">
        <v>0</v>
      </c>
      <c r="P89" s="46">
        <v>0</v>
      </c>
      <c r="Q89" s="46"/>
      <c r="R89" s="34" t="s">
        <v>19</v>
      </c>
    </row>
    <row r="90" spans="1:18" x14ac:dyDescent="0.2">
      <c r="A90" s="43" t="s">
        <v>1688</v>
      </c>
      <c r="B90" s="44">
        <v>44887</v>
      </c>
      <c r="C90" s="43" t="s">
        <v>1019</v>
      </c>
      <c r="D90" s="43"/>
      <c r="E90" s="43" t="s">
        <v>1598</v>
      </c>
      <c r="F90" s="43" t="s">
        <v>1599</v>
      </c>
      <c r="G90" s="43" t="s">
        <v>161</v>
      </c>
      <c r="H90" s="45" t="s">
        <v>47</v>
      </c>
      <c r="I90" s="46" t="s">
        <v>48</v>
      </c>
      <c r="J90" s="46">
        <f>+K90+L90+M90+N90+O90</f>
        <v>-13.0732</v>
      </c>
      <c r="K90" s="46">
        <v>0</v>
      </c>
      <c r="L90" s="46">
        <v>-11.27</v>
      </c>
      <c r="M90" s="46">
        <f>+L90*16%</f>
        <v>-1.8031999999999999</v>
      </c>
      <c r="N90" s="46">
        <v>0</v>
      </c>
      <c r="O90" s="46">
        <v>0</v>
      </c>
      <c r="P90" s="46">
        <v>0</v>
      </c>
      <c r="Q90" s="46"/>
      <c r="R90" s="34" t="s">
        <v>19</v>
      </c>
    </row>
    <row r="91" spans="1:18" x14ac:dyDescent="0.2">
      <c r="A91" s="58" t="s">
        <v>1085</v>
      </c>
      <c r="B91" s="59">
        <v>44740</v>
      </c>
      <c r="C91" s="60" t="s">
        <v>17</v>
      </c>
      <c r="D91" s="61" t="s">
        <v>392</v>
      </c>
      <c r="E91" s="58"/>
      <c r="F91" s="60" t="s">
        <v>277</v>
      </c>
      <c r="G91" s="58" t="s">
        <v>2346</v>
      </c>
      <c r="H91" s="62" t="s">
        <v>393</v>
      </c>
      <c r="I91" s="63" t="s">
        <v>394</v>
      </c>
      <c r="J91" s="64">
        <f>+K91+L91+M91+N91+O91</f>
        <v>734.11</v>
      </c>
      <c r="K91" s="64">
        <v>0</v>
      </c>
      <c r="L91" s="64">
        <v>632.85</v>
      </c>
      <c r="M91" s="64">
        <v>101.26</v>
      </c>
      <c r="N91" s="64">
        <v>0</v>
      </c>
      <c r="O91" s="64">
        <v>0</v>
      </c>
      <c r="P91" s="64">
        <v>0</v>
      </c>
      <c r="Q91" s="58"/>
      <c r="R91" s="65"/>
    </row>
    <row r="92" spans="1:18" x14ac:dyDescent="0.2">
      <c r="A92" s="58" t="s">
        <v>1218</v>
      </c>
      <c r="B92" s="59">
        <v>44803</v>
      </c>
      <c r="C92" s="60" t="s">
        <v>17</v>
      </c>
      <c r="D92" s="61" t="s">
        <v>652</v>
      </c>
      <c r="E92" s="60"/>
      <c r="F92" s="60" t="s">
        <v>277</v>
      </c>
      <c r="G92" s="58" t="s">
        <v>2332</v>
      </c>
      <c r="H92" s="62" t="s">
        <v>393</v>
      </c>
      <c r="I92" s="63" t="s">
        <v>394</v>
      </c>
      <c r="J92" s="64">
        <f>+K92+L92+M92+N92+O92</f>
        <v>140.80000000000001</v>
      </c>
      <c r="K92" s="64">
        <v>0</v>
      </c>
      <c r="L92" s="64">
        <v>121.38</v>
      </c>
      <c r="M92" s="64">
        <v>19.420000000000002</v>
      </c>
      <c r="N92" s="64">
        <v>0</v>
      </c>
      <c r="O92" s="64">
        <v>0</v>
      </c>
      <c r="P92" s="64">
        <v>0</v>
      </c>
      <c r="Q92" s="58"/>
      <c r="R92" s="65"/>
    </row>
    <row r="93" spans="1:18" x14ac:dyDescent="0.2">
      <c r="A93" s="58" t="s">
        <v>1323</v>
      </c>
      <c r="B93" s="59">
        <v>44834</v>
      </c>
      <c r="C93" s="60" t="s">
        <v>17</v>
      </c>
      <c r="D93" s="61" t="s">
        <v>858</v>
      </c>
      <c r="E93" s="60"/>
      <c r="F93" s="60" t="s">
        <v>277</v>
      </c>
      <c r="G93" s="58" t="s">
        <v>2330</v>
      </c>
      <c r="H93" s="62" t="s">
        <v>859</v>
      </c>
      <c r="I93" s="63" t="s">
        <v>860</v>
      </c>
      <c r="J93" s="64">
        <f>+K93+L93+M93+N93+O93</f>
        <v>42.989999999999995</v>
      </c>
      <c r="K93" s="64">
        <v>1.23</v>
      </c>
      <c r="L93" s="64">
        <v>36</v>
      </c>
      <c r="M93" s="64">
        <v>5.76</v>
      </c>
      <c r="N93" s="64">
        <v>0</v>
      </c>
      <c r="O93" s="64">
        <v>0</v>
      </c>
      <c r="P93" s="64">
        <v>0</v>
      </c>
      <c r="Q93" s="58"/>
      <c r="R93" s="65"/>
    </row>
    <row r="94" spans="1:18" x14ac:dyDescent="0.2">
      <c r="A94" s="58" t="s">
        <v>1357</v>
      </c>
      <c r="B94" s="59">
        <v>44847</v>
      </c>
      <c r="C94" s="60" t="s">
        <v>17</v>
      </c>
      <c r="D94" s="61" t="s">
        <v>906</v>
      </c>
      <c r="E94" s="60"/>
      <c r="F94" s="60" t="s">
        <v>277</v>
      </c>
      <c r="G94" s="58" t="s">
        <v>2330</v>
      </c>
      <c r="H94" s="62" t="s">
        <v>859</v>
      </c>
      <c r="I94" s="63" t="s">
        <v>860</v>
      </c>
      <c r="J94" s="64">
        <f>+K94+L94+M94+N94+O94</f>
        <v>77.069999999999993</v>
      </c>
      <c r="K94" s="64">
        <v>2.23</v>
      </c>
      <c r="L94" s="64">
        <v>64.52</v>
      </c>
      <c r="M94" s="64">
        <v>10.32</v>
      </c>
      <c r="N94" s="64">
        <v>0</v>
      </c>
      <c r="O94" s="64">
        <v>0</v>
      </c>
      <c r="P94" s="64">
        <v>0</v>
      </c>
      <c r="Q94" s="58"/>
      <c r="R94" s="65"/>
    </row>
    <row r="95" spans="1:18" x14ac:dyDescent="0.2">
      <c r="A95" s="58" t="s">
        <v>1041</v>
      </c>
      <c r="B95" s="59">
        <v>44685</v>
      </c>
      <c r="C95" s="60" t="s">
        <v>17</v>
      </c>
      <c r="D95" s="61" t="s">
        <v>276</v>
      </c>
      <c r="E95" s="58"/>
      <c r="F95" s="60" t="s">
        <v>277</v>
      </c>
      <c r="G95" s="58" t="s">
        <v>2330</v>
      </c>
      <c r="H95" s="62" t="s">
        <v>278</v>
      </c>
      <c r="I95" s="63" t="s">
        <v>279</v>
      </c>
      <c r="J95" s="64">
        <f>+K95+L95+M95+N95+O95</f>
        <v>481.32</v>
      </c>
      <c r="K95" s="64">
        <v>0</v>
      </c>
      <c r="L95" s="64">
        <v>414.93</v>
      </c>
      <c r="M95" s="64">
        <v>66.39</v>
      </c>
      <c r="N95" s="64">
        <v>0</v>
      </c>
      <c r="O95" s="64">
        <v>0</v>
      </c>
      <c r="P95" s="64">
        <v>0</v>
      </c>
      <c r="Q95" s="58"/>
      <c r="R95" s="65"/>
    </row>
    <row r="96" spans="1:18" x14ac:dyDescent="0.2">
      <c r="A96" s="58" t="s">
        <v>1305</v>
      </c>
      <c r="B96" s="59">
        <v>44832</v>
      </c>
      <c r="C96" s="60" t="s">
        <v>17</v>
      </c>
      <c r="D96" s="61" t="s">
        <v>823</v>
      </c>
      <c r="E96" s="60"/>
      <c r="F96" s="60" t="s">
        <v>824</v>
      </c>
      <c r="G96" s="58"/>
      <c r="H96" s="62" t="s">
        <v>825</v>
      </c>
      <c r="I96" s="63" t="s">
        <v>826</v>
      </c>
      <c r="J96" s="64">
        <f>+K96+L96+M96+N96+O96</f>
        <v>755.3900000000001</v>
      </c>
      <c r="K96" s="64">
        <v>0</v>
      </c>
      <c r="L96" s="64">
        <v>651.20000000000005</v>
      </c>
      <c r="M96" s="64">
        <v>104.19</v>
      </c>
      <c r="N96" s="64">
        <v>0</v>
      </c>
      <c r="O96" s="64">
        <v>0</v>
      </c>
      <c r="P96" s="64">
        <v>0</v>
      </c>
      <c r="Q96" s="58"/>
      <c r="R96" s="65"/>
    </row>
    <row r="97" spans="1:18" x14ac:dyDescent="0.2">
      <c r="A97" s="43" t="s">
        <v>1414</v>
      </c>
      <c r="B97" s="47">
        <v>44862</v>
      </c>
      <c r="C97" s="48" t="s">
        <v>17</v>
      </c>
      <c r="D97" s="49" t="s">
        <v>970</v>
      </c>
      <c r="E97" s="43"/>
      <c r="F97" s="48" t="s">
        <v>277</v>
      </c>
      <c r="G97" s="43"/>
      <c r="H97" s="50" t="s">
        <v>971</v>
      </c>
      <c r="I97" s="51" t="s">
        <v>972</v>
      </c>
      <c r="J97" s="46">
        <f>+K97+L97+M97+N97+O97</f>
        <v>315.03999999999996</v>
      </c>
      <c r="K97" s="46">
        <v>0</v>
      </c>
      <c r="L97" s="46">
        <v>271.58999999999997</v>
      </c>
      <c r="M97" s="46">
        <v>43.45</v>
      </c>
      <c r="N97" s="46">
        <v>0</v>
      </c>
      <c r="O97" s="46">
        <v>0</v>
      </c>
      <c r="P97" s="46">
        <v>0</v>
      </c>
      <c r="Q97" s="43"/>
    </row>
    <row r="98" spans="1:18" x14ac:dyDescent="0.2">
      <c r="A98" s="58" t="s">
        <v>1073</v>
      </c>
      <c r="B98" s="59">
        <v>44736</v>
      </c>
      <c r="C98" s="60" t="s">
        <v>17</v>
      </c>
      <c r="D98" s="61" t="s">
        <v>366</v>
      </c>
      <c r="E98" s="58"/>
      <c r="F98" s="60" t="s">
        <v>277</v>
      </c>
      <c r="G98" s="58" t="s">
        <v>2345</v>
      </c>
      <c r="H98" s="62" t="s">
        <v>367</v>
      </c>
      <c r="I98" s="63" t="s">
        <v>368</v>
      </c>
      <c r="J98" s="64">
        <f>+K98+L98+M98+N98+O98</f>
        <v>261</v>
      </c>
      <c r="K98" s="64">
        <v>0</v>
      </c>
      <c r="L98" s="64">
        <v>225</v>
      </c>
      <c r="M98" s="64">
        <v>36</v>
      </c>
      <c r="N98" s="64">
        <v>0</v>
      </c>
      <c r="O98" s="64">
        <v>0</v>
      </c>
      <c r="P98" s="64">
        <v>0</v>
      </c>
      <c r="Q98" s="58"/>
      <c r="R98" s="65"/>
    </row>
    <row r="99" spans="1:18" x14ac:dyDescent="0.2">
      <c r="A99" s="43" t="s">
        <v>1482</v>
      </c>
      <c r="B99" s="47">
        <v>44875</v>
      </c>
      <c r="C99" s="48" t="s">
        <v>17</v>
      </c>
      <c r="D99" s="49" t="s">
        <v>1713</v>
      </c>
      <c r="E99" s="48"/>
      <c r="F99" s="48" t="s">
        <v>956</v>
      </c>
      <c r="G99" s="43"/>
      <c r="H99" s="50" t="s">
        <v>989</v>
      </c>
      <c r="I99" s="51" t="s">
        <v>1714</v>
      </c>
      <c r="J99" s="46">
        <f>+K99+L99+M99+N99+O99</f>
        <v>1018.02</v>
      </c>
      <c r="K99" s="46">
        <v>1018.02</v>
      </c>
      <c r="L99" s="46">
        <v>0</v>
      </c>
      <c r="M99" s="46">
        <f>+L99*16%</f>
        <v>0</v>
      </c>
      <c r="N99" s="46">
        <v>0</v>
      </c>
      <c r="O99" s="46">
        <v>0</v>
      </c>
      <c r="P99" s="46">
        <v>0</v>
      </c>
      <c r="Q99" s="43"/>
    </row>
    <row r="100" spans="1:18" x14ac:dyDescent="0.2">
      <c r="A100" s="43" t="s">
        <v>1045</v>
      </c>
      <c r="B100" s="47">
        <v>44698</v>
      </c>
      <c r="C100" s="48" t="s">
        <v>17</v>
      </c>
      <c r="D100" s="49" t="s">
        <v>290</v>
      </c>
      <c r="E100" s="43"/>
      <c r="F100" s="48" t="s">
        <v>277</v>
      </c>
      <c r="G100" s="43"/>
      <c r="H100" s="50" t="s">
        <v>291</v>
      </c>
      <c r="I100" s="51" t="s">
        <v>292</v>
      </c>
      <c r="J100" s="46">
        <f>+K100+L100+M100+N100+O100</f>
        <v>2534.0300000000002</v>
      </c>
      <c r="K100" s="46">
        <v>2534.0300000000002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3"/>
    </row>
    <row r="101" spans="1:18" x14ac:dyDescent="0.2">
      <c r="A101" s="43" t="s">
        <v>1053</v>
      </c>
      <c r="B101" s="47">
        <v>44713</v>
      </c>
      <c r="C101" s="48" t="s">
        <v>17</v>
      </c>
      <c r="D101" s="49" t="s">
        <v>318</v>
      </c>
      <c r="E101" s="43"/>
      <c r="F101" s="48" t="s">
        <v>277</v>
      </c>
      <c r="G101" s="43"/>
      <c r="H101" s="50" t="s">
        <v>291</v>
      </c>
      <c r="I101" s="51" t="s">
        <v>292</v>
      </c>
      <c r="J101" s="46">
        <f>+K101+L101+M101+N101+O101</f>
        <v>1196.5999999999999</v>
      </c>
      <c r="K101" s="46">
        <v>1196.5999999999999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3"/>
    </row>
    <row r="102" spans="1:18" x14ac:dyDescent="0.2">
      <c r="A102" s="43" t="s">
        <v>1061</v>
      </c>
      <c r="B102" s="47">
        <v>44722</v>
      </c>
      <c r="C102" s="48" t="s">
        <v>17</v>
      </c>
      <c r="D102" s="49" t="s">
        <v>337</v>
      </c>
      <c r="E102" s="43"/>
      <c r="F102" s="48" t="s">
        <v>277</v>
      </c>
      <c r="G102" s="43"/>
      <c r="H102" s="50" t="s">
        <v>291</v>
      </c>
      <c r="I102" s="51" t="s">
        <v>292</v>
      </c>
      <c r="J102" s="46">
        <f>+K102+L102+M102+N102+O102</f>
        <v>2941.85</v>
      </c>
      <c r="K102" s="46">
        <v>2941.85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3"/>
    </row>
    <row r="103" spans="1:18" x14ac:dyDescent="0.2">
      <c r="A103" s="43" t="s">
        <v>1080</v>
      </c>
      <c r="B103" s="47">
        <v>44739</v>
      </c>
      <c r="C103" s="48" t="s">
        <v>17</v>
      </c>
      <c r="D103" s="49" t="s">
        <v>384</v>
      </c>
      <c r="E103" s="43"/>
      <c r="F103" s="48" t="s">
        <v>277</v>
      </c>
      <c r="G103" s="43"/>
      <c r="H103" s="50" t="s">
        <v>291</v>
      </c>
      <c r="I103" s="51" t="s">
        <v>292</v>
      </c>
      <c r="J103" s="46">
        <f>+K103+L103+M103+N103+O103</f>
        <v>330.6</v>
      </c>
      <c r="K103" s="46">
        <v>330.6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3"/>
    </row>
    <row r="104" spans="1:18" x14ac:dyDescent="0.2">
      <c r="A104" s="43" t="s">
        <v>1098</v>
      </c>
      <c r="B104" s="47">
        <v>44743</v>
      </c>
      <c r="C104" s="48" t="s">
        <v>17</v>
      </c>
      <c r="D104" s="49" t="s">
        <v>431</v>
      </c>
      <c r="E104" s="43"/>
      <c r="F104" s="48" t="s">
        <v>432</v>
      </c>
      <c r="G104" s="43"/>
      <c r="H104" s="50" t="s">
        <v>291</v>
      </c>
      <c r="I104" s="51" t="s">
        <v>292</v>
      </c>
      <c r="J104" s="46">
        <f>+K104+L104+M104+N104+O104</f>
        <v>497.7</v>
      </c>
      <c r="K104" s="46">
        <v>497.7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3"/>
    </row>
    <row r="105" spans="1:18" x14ac:dyDescent="0.2">
      <c r="A105" s="43" t="s">
        <v>1120</v>
      </c>
      <c r="B105" s="47">
        <v>44756</v>
      </c>
      <c r="C105" s="48" t="s">
        <v>17</v>
      </c>
      <c r="D105" s="49" t="s">
        <v>477</v>
      </c>
      <c r="E105" s="43"/>
      <c r="F105" s="48" t="s">
        <v>277</v>
      </c>
      <c r="G105" s="43"/>
      <c r="H105" s="50" t="s">
        <v>291</v>
      </c>
      <c r="I105" s="51" t="s">
        <v>292</v>
      </c>
      <c r="J105" s="46">
        <f>+K105+L105+M105+N105+O105</f>
        <v>505.8</v>
      </c>
      <c r="K105" s="46">
        <v>505.8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3"/>
    </row>
    <row r="106" spans="1:18" x14ac:dyDescent="0.2">
      <c r="A106" s="43" t="s">
        <v>1129</v>
      </c>
      <c r="B106" s="47">
        <v>44763</v>
      </c>
      <c r="C106" s="48" t="s">
        <v>17</v>
      </c>
      <c r="D106" s="49" t="s">
        <v>496</v>
      </c>
      <c r="E106" s="48"/>
      <c r="F106" s="48" t="s">
        <v>277</v>
      </c>
      <c r="G106" s="43"/>
      <c r="H106" s="50" t="s">
        <v>291</v>
      </c>
      <c r="I106" s="51" t="s">
        <v>292</v>
      </c>
      <c r="J106" s="46">
        <f>+K106+L106+M106+N106+O106</f>
        <v>883.5</v>
      </c>
      <c r="K106" s="46">
        <v>883.5</v>
      </c>
      <c r="L106" s="46">
        <v>0</v>
      </c>
      <c r="M106" s="46">
        <v>0</v>
      </c>
      <c r="N106" s="46">
        <v>0</v>
      </c>
      <c r="O106" s="46">
        <v>0</v>
      </c>
      <c r="P106" s="46">
        <v>0</v>
      </c>
      <c r="Q106" s="43"/>
    </row>
    <row r="107" spans="1:18" x14ac:dyDescent="0.2">
      <c r="A107" s="43" t="s">
        <v>1130</v>
      </c>
      <c r="B107" s="47">
        <v>44763</v>
      </c>
      <c r="C107" s="48" t="s">
        <v>17</v>
      </c>
      <c r="D107" s="49" t="s">
        <v>497</v>
      </c>
      <c r="E107" s="48"/>
      <c r="F107" s="48" t="s">
        <v>277</v>
      </c>
      <c r="G107" s="43"/>
      <c r="H107" s="50" t="s">
        <v>291</v>
      </c>
      <c r="I107" s="51" t="s">
        <v>292</v>
      </c>
      <c r="J107" s="46">
        <f>+K107+L107+M107+N107+O107</f>
        <v>11.4</v>
      </c>
      <c r="K107" s="46">
        <v>11.4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3"/>
    </row>
    <row r="108" spans="1:18" x14ac:dyDescent="0.2">
      <c r="A108" s="43" t="s">
        <v>1147</v>
      </c>
      <c r="B108" s="47">
        <v>44771</v>
      </c>
      <c r="C108" s="48" t="s">
        <v>17</v>
      </c>
      <c r="D108" s="49" t="s">
        <v>533</v>
      </c>
      <c r="E108" s="48"/>
      <c r="F108" s="48" t="s">
        <v>277</v>
      </c>
      <c r="G108" s="43"/>
      <c r="H108" s="50" t="s">
        <v>291</v>
      </c>
      <c r="I108" s="51" t="s">
        <v>292</v>
      </c>
      <c r="J108" s="46">
        <f>+K108+L108+M108+N108+O108</f>
        <v>699.38</v>
      </c>
      <c r="K108" s="46">
        <v>699.38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3"/>
    </row>
    <row r="109" spans="1:18" x14ac:dyDescent="0.2">
      <c r="A109" s="43" t="s">
        <v>1162</v>
      </c>
      <c r="B109" s="47">
        <v>44777</v>
      </c>
      <c r="C109" s="48" t="s">
        <v>17</v>
      </c>
      <c r="D109" s="49" t="s">
        <v>558</v>
      </c>
      <c r="E109" s="48"/>
      <c r="F109" s="48" t="s">
        <v>277</v>
      </c>
      <c r="G109" s="43"/>
      <c r="H109" s="50" t="s">
        <v>291</v>
      </c>
      <c r="I109" s="51" t="s">
        <v>292</v>
      </c>
      <c r="J109" s="46">
        <f>+K109+L109+M109+N109+O109</f>
        <v>800.4</v>
      </c>
      <c r="K109" s="46">
        <v>800.4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3"/>
    </row>
    <row r="110" spans="1:18" x14ac:dyDescent="0.2">
      <c r="A110" s="43" t="s">
        <v>1180</v>
      </c>
      <c r="B110" s="47">
        <v>44790</v>
      </c>
      <c r="C110" s="48" t="s">
        <v>17</v>
      </c>
      <c r="D110" s="49" t="s">
        <v>585</v>
      </c>
      <c r="E110" s="48"/>
      <c r="F110" s="48" t="s">
        <v>277</v>
      </c>
      <c r="G110" s="43"/>
      <c r="H110" s="50" t="s">
        <v>291</v>
      </c>
      <c r="I110" s="51" t="s">
        <v>292</v>
      </c>
      <c r="J110" s="46">
        <f>+K110+L110+M110+N110+O110</f>
        <v>418.6</v>
      </c>
      <c r="K110" s="46">
        <v>418.6</v>
      </c>
      <c r="L110" s="46">
        <v>0</v>
      </c>
      <c r="M110" s="46">
        <v>0</v>
      </c>
      <c r="N110" s="46">
        <v>0</v>
      </c>
      <c r="O110" s="46">
        <v>0</v>
      </c>
      <c r="P110" s="46">
        <v>0</v>
      </c>
      <c r="Q110" s="43"/>
    </row>
    <row r="111" spans="1:18" x14ac:dyDescent="0.2">
      <c r="A111" s="43" t="s">
        <v>1189</v>
      </c>
      <c r="B111" s="47">
        <v>44795</v>
      </c>
      <c r="C111" s="48" t="s">
        <v>17</v>
      </c>
      <c r="D111" s="49" t="s">
        <v>599</v>
      </c>
      <c r="E111" s="48"/>
      <c r="F111" s="48" t="s">
        <v>277</v>
      </c>
      <c r="G111" s="43"/>
      <c r="H111" s="50" t="s">
        <v>291</v>
      </c>
      <c r="I111" s="51" t="s">
        <v>292</v>
      </c>
      <c r="J111" s="46">
        <f>+K111+L111+M111+N111+O111</f>
        <v>526.15</v>
      </c>
      <c r="K111" s="46">
        <v>526.15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3"/>
    </row>
    <row r="112" spans="1:18" ht="12.75" customHeight="1" x14ac:dyDescent="0.2">
      <c r="A112" s="43" t="s">
        <v>1212</v>
      </c>
      <c r="B112" s="47">
        <v>44800</v>
      </c>
      <c r="C112" s="48" t="s">
        <v>17</v>
      </c>
      <c r="D112" s="49" t="s">
        <v>640</v>
      </c>
      <c r="E112" s="48"/>
      <c r="F112" s="48" t="s">
        <v>277</v>
      </c>
      <c r="G112" s="43"/>
      <c r="H112" s="50" t="s">
        <v>291</v>
      </c>
      <c r="I112" s="51" t="s">
        <v>292</v>
      </c>
      <c r="J112" s="46">
        <f>+K112+L112+M112+N112+O112</f>
        <v>1017.9</v>
      </c>
      <c r="K112" s="46">
        <v>1017.9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3"/>
    </row>
    <row r="113" spans="1:18" x14ac:dyDescent="0.2">
      <c r="A113" s="43" t="s">
        <v>1246</v>
      </c>
      <c r="B113" s="47">
        <v>44812</v>
      </c>
      <c r="C113" s="48" t="s">
        <v>17</v>
      </c>
      <c r="D113" s="49" t="s">
        <v>709</v>
      </c>
      <c r="E113" s="48"/>
      <c r="F113" s="48" t="s">
        <v>277</v>
      </c>
      <c r="G113" s="43"/>
      <c r="H113" s="50" t="s">
        <v>291</v>
      </c>
      <c r="I113" s="51" t="s">
        <v>292</v>
      </c>
      <c r="J113" s="46">
        <f>+K113+L113+M113+N113+O113</f>
        <v>949.62</v>
      </c>
      <c r="K113" s="46">
        <v>949.62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3"/>
    </row>
    <row r="114" spans="1:18" x14ac:dyDescent="0.2">
      <c r="A114" s="43" t="s">
        <v>1266</v>
      </c>
      <c r="B114" s="47">
        <v>44819</v>
      </c>
      <c r="C114" s="48" t="s">
        <v>17</v>
      </c>
      <c r="D114" s="49" t="s">
        <v>749</v>
      </c>
      <c r="E114" s="48"/>
      <c r="F114" s="48" t="s">
        <v>277</v>
      </c>
      <c r="G114" s="43"/>
      <c r="H114" s="50" t="s">
        <v>291</v>
      </c>
      <c r="I114" s="51" t="s">
        <v>292</v>
      </c>
      <c r="J114" s="46">
        <f>+K114+L114+M114+N114+O114</f>
        <v>674.48</v>
      </c>
      <c r="K114" s="46">
        <v>674.48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3"/>
    </row>
    <row r="115" spans="1:18" x14ac:dyDescent="0.2">
      <c r="A115" s="43" t="s">
        <v>1275</v>
      </c>
      <c r="B115" s="47">
        <v>44823</v>
      </c>
      <c r="C115" s="48" t="s">
        <v>17</v>
      </c>
      <c r="D115" s="49" t="s">
        <v>766</v>
      </c>
      <c r="E115" s="48"/>
      <c r="F115" s="48" t="s">
        <v>277</v>
      </c>
      <c r="G115" s="43"/>
      <c r="H115" s="50" t="s">
        <v>291</v>
      </c>
      <c r="I115" s="51" t="s">
        <v>292</v>
      </c>
      <c r="J115" s="46">
        <f>+K115+L115+M115+N115+O115</f>
        <v>1123.78</v>
      </c>
      <c r="K115" s="46">
        <v>1123.78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3"/>
    </row>
    <row r="116" spans="1:18" x14ac:dyDescent="0.2">
      <c r="A116" s="43" t="s">
        <v>1328</v>
      </c>
      <c r="B116" s="47">
        <v>44835</v>
      </c>
      <c r="C116" s="48" t="s">
        <v>17</v>
      </c>
      <c r="D116" s="49" t="s">
        <v>866</v>
      </c>
      <c r="E116" s="48"/>
      <c r="F116" s="48" t="s">
        <v>277</v>
      </c>
      <c r="G116" s="43"/>
      <c r="H116" s="50" t="s">
        <v>291</v>
      </c>
      <c r="I116" s="51" t="s">
        <v>292</v>
      </c>
      <c r="J116" s="46">
        <f>+K116+L116+M116+N116+O116</f>
        <v>818</v>
      </c>
      <c r="K116" s="46">
        <v>818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3"/>
    </row>
    <row r="117" spans="1:18" x14ac:dyDescent="0.2">
      <c r="A117" s="43" t="s">
        <v>1354</v>
      </c>
      <c r="B117" s="47">
        <v>44844</v>
      </c>
      <c r="C117" s="48" t="s">
        <v>17</v>
      </c>
      <c r="D117" s="49" t="s">
        <v>901</v>
      </c>
      <c r="E117" s="48"/>
      <c r="F117" s="48" t="s">
        <v>277</v>
      </c>
      <c r="G117" s="43"/>
      <c r="H117" s="50" t="s">
        <v>291</v>
      </c>
      <c r="I117" s="51" t="s">
        <v>292</v>
      </c>
      <c r="J117" s="46">
        <f>+K117+L117+M117+N117+O117</f>
        <v>1349.72</v>
      </c>
      <c r="K117" s="46">
        <v>1349.72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3"/>
    </row>
    <row r="118" spans="1:18" x14ac:dyDescent="0.2">
      <c r="A118" s="43" t="s">
        <v>1379</v>
      </c>
      <c r="B118" s="47">
        <v>44854</v>
      </c>
      <c r="C118" s="48" t="s">
        <v>17</v>
      </c>
      <c r="D118" s="49" t="s">
        <v>942</v>
      </c>
      <c r="E118" s="48"/>
      <c r="F118" s="48" t="s">
        <v>277</v>
      </c>
      <c r="G118" s="43"/>
      <c r="H118" s="50" t="s">
        <v>291</v>
      </c>
      <c r="I118" s="51" t="s">
        <v>292</v>
      </c>
      <c r="J118" s="46">
        <f>+K118+L118+M118+N118+O118</f>
        <v>1004.4</v>
      </c>
      <c r="K118" s="46">
        <v>1004.4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3"/>
    </row>
    <row r="119" spans="1:18" x14ac:dyDescent="0.2">
      <c r="A119" s="43" t="s">
        <v>1410</v>
      </c>
      <c r="B119" s="47">
        <v>44861</v>
      </c>
      <c r="C119" s="48" t="s">
        <v>17</v>
      </c>
      <c r="D119" s="49" t="s">
        <v>966</v>
      </c>
      <c r="E119" s="48"/>
      <c r="F119" s="48" t="s">
        <v>277</v>
      </c>
      <c r="G119" s="43"/>
      <c r="H119" s="50" t="s">
        <v>291</v>
      </c>
      <c r="I119" s="51" t="s">
        <v>292</v>
      </c>
      <c r="J119" s="46">
        <f>+K119+L119+M119+N119+O119</f>
        <v>1183</v>
      </c>
      <c r="K119" s="46">
        <v>1183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3"/>
    </row>
    <row r="120" spans="1:18" x14ac:dyDescent="0.2">
      <c r="A120" s="43" t="s">
        <v>1417</v>
      </c>
      <c r="B120" s="47">
        <v>44865</v>
      </c>
      <c r="C120" s="48" t="s">
        <v>17</v>
      </c>
      <c r="D120" s="49" t="s">
        <v>974</v>
      </c>
      <c r="E120" s="43"/>
      <c r="F120" s="48" t="s">
        <v>277</v>
      </c>
      <c r="G120" s="43"/>
      <c r="H120" s="50" t="s">
        <v>291</v>
      </c>
      <c r="I120" s="51" t="s">
        <v>292</v>
      </c>
      <c r="J120" s="46">
        <f>+K120+L120+M120+N120+O120</f>
        <v>562.32000000000005</v>
      </c>
      <c r="K120" s="46">
        <v>562.32000000000005</v>
      </c>
      <c r="L120" s="46">
        <v>0</v>
      </c>
      <c r="M120" s="46">
        <v>0</v>
      </c>
      <c r="N120" s="46">
        <v>0</v>
      </c>
      <c r="O120" s="46">
        <v>0</v>
      </c>
      <c r="P120" s="46">
        <v>0</v>
      </c>
      <c r="Q120" s="43"/>
    </row>
    <row r="121" spans="1:18" x14ac:dyDescent="0.2">
      <c r="A121" s="43" t="s">
        <v>1675</v>
      </c>
      <c r="B121" s="44">
        <v>44884</v>
      </c>
      <c r="C121" s="43" t="s">
        <v>17</v>
      </c>
      <c r="D121" s="43" t="s">
        <v>991</v>
      </c>
      <c r="E121" s="43"/>
      <c r="F121" s="43" t="s">
        <v>956</v>
      </c>
      <c r="G121" s="43"/>
      <c r="H121" s="45" t="s">
        <v>992</v>
      </c>
      <c r="I121" s="46" t="s">
        <v>990</v>
      </c>
      <c r="J121" s="46">
        <f>+K121+L121+M121+N121+O121</f>
        <v>372</v>
      </c>
      <c r="K121" s="46">
        <v>372</v>
      </c>
      <c r="L121" s="46">
        <v>0</v>
      </c>
      <c r="M121" s="46">
        <f>+L121*16%</f>
        <v>0</v>
      </c>
      <c r="N121" s="46">
        <v>0</v>
      </c>
      <c r="O121" s="46">
        <v>0</v>
      </c>
      <c r="P121" s="46">
        <v>0</v>
      </c>
      <c r="Q121" s="46"/>
      <c r="R121" s="34"/>
    </row>
    <row r="122" spans="1:18" x14ac:dyDescent="0.2">
      <c r="A122" s="43" t="s">
        <v>1676</v>
      </c>
      <c r="B122" s="44">
        <v>44884</v>
      </c>
      <c r="C122" s="43" t="s">
        <v>17</v>
      </c>
      <c r="D122" s="43" t="s">
        <v>988</v>
      </c>
      <c r="E122" s="43"/>
      <c r="F122" s="43" t="s">
        <v>956</v>
      </c>
      <c r="G122" s="43"/>
      <c r="H122" s="45" t="s">
        <v>989</v>
      </c>
      <c r="I122" s="46" t="s">
        <v>990</v>
      </c>
      <c r="J122" s="46">
        <f>+K122+L122+M122+N122+O122</f>
        <v>1311.86</v>
      </c>
      <c r="K122" s="46">
        <v>1311.86</v>
      </c>
      <c r="L122" s="46">
        <v>0</v>
      </c>
      <c r="M122" s="46">
        <f>+L122*16%</f>
        <v>0</v>
      </c>
      <c r="N122" s="46">
        <v>0</v>
      </c>
      <c r="O122" s="46">
        <v>0</v>
      </c>
      <c r="P122" s="46">
        <v>0</v>
      </c>
      <c r="Q122" s="46"/>
      <c r="R122" s="34"/>
    </row>
    <row r="123" spans="1:18" x14ac:dyDescent="0.2">
      <c r="A123" s="43" t="s">
        <v>1401</v>
      </c>
      <c r="B123" s="44">
        <v>44860</v>
      </c>
      <c r="C123" s="43" t="s">
        <v>17</v>
      </c>
      <c r="D123" s="43" t="s">
        <v>1514</v>
      </c>
      <c r="E123" s="43" t="s">
        <v>19</v>
      </c>
      <c r="F123" s="43" t="s">
        <v>1515</v>
      </c>
      <c r="G123" s="43" t="s">
        <v>19</v>
      </c>
      <c r="H123" s="45" t="s">
        <v>135</v>
      </c>
      <c r="I123" s="46" t="s">
        <v>136</v>
      </c>
      <c r="J123" s="46">
        <f>+K123+L123+M123+N123+O123</f>
        <v>4502.5128000000004</v>
      </c>
      <c r="K123" s="46">
        <v>2573.34</v>
      </c>
      <c r="L123" s="46">
        <v>1663.08</v>
      </c>
      <c r="M123" s="46">
        <f>+L123*16%</f>
        <v>266.09280000000001</v>
      </c>
      <c r="N123" s="46">
        <v>0</v>
      </c>
      <c r="O123" s="46">
        <v>0</v>
      </c>
      <c r="P123" s="46">
        <v>0</v>
      </c>
      <c r="Q123" s="46"/>
      <c r="R123" s="34" t="s">
        <v>19</v>
      </c>
    </row>
    <row r="124" spans="1:18" x14ac:dyDescent="0.2">
      <c r="A124" s="43" t="s">
        <v>1478</v>
      </c>
      <c r="B124" s="44">
        <v>44875</v>
      </c>
      <c r="C124" s="43" t="s">
        <v>17</v>
      </c>
      <c r="D124" s="43" t="s">
        <v>133</v>
      </c>
      <c r="E124" s="43" t="s">
        <v>19</v>
      </c>
      <c r="F124" s="43" t="s">
        <v>134</v>
      </c>
      <c r="G124" s="43" t="s">
        <v>19</v>
      </c>
      <c r="H124" s="45" t="s">
        <v>135</v>
      </c>
      <c r="I124" s="46" t="s">
        <v>136</v>
      </c>
      <c r="J124" s="46">
        <f>+K124+L124+M124+N124+O124</f>
        <v>900.00920000000008</v>
      </c>
      <c r="K124" s="46">
        <v>1.1368683772161603E-13</v>
      </c>
      <c r="L124" s="46">
        <v>775.87</v>
      </c>
      <c r="M124" s="46">
        <f>+L124*16%</f>
        <v>124.1392</v>
      </c>
      <c r="N124" s="46">
        <v>0</v>
      </c>
      <c r="O124" s="46">
        <v>0</v>
      </c>
      <c r="P124" s="46">
        <v>0</v>
      </c>
      <c r="Q124" s="46"/>
      <c r="R124" s="34" t="s">
        <v>19</v>
      </c>
    </row>
    <row r="125" spans="1:18" x14ac:dyDescent="0.2">
      <c r="A125" s="43" t="s">
        <v>1513</v>
      </c>
      <c r="B125" s="44">
        <v>44882</v>
      </c>
      <c r="C125" s="43" t="s">
        <v>17</v>
      </c>
      <c r="D125" s="43" t="s">
        <v>187</v>
      </c>
      <c r="E125" s="43" t="s">
        <v>19</v>
      </c>
      <c r="F125" s="43" t="s">
        <v>188</v>
      </c>
      <c r="G125" s="43" t="s">
        <v>19</v>
      </c>
      <c r="H125" s="45" t="s">
        <v>135</v>
      </c>
      <c r="I125" s="46" t="s">
        <v>136</v>
      </c>
      <c r="J125" s="46">
        <f>+K125+L125+M125+N125+O125</f>
        <v>947.27919999999995</v>
      </c>
      <c r="K125" s="46">
        <v>0</v>
      </c>
      <c r="L125" s="46">
        <v>816.62</v>
      </c>
      <c r="M125" s="46">
        <f>+L125*16%</f>
        <v>130.6592</v>
      </c>
      <c r="N125" s="46">
        <v>0</v>
      </c>
      <c r="O125" s="46">
        <v>0</v>
      </c>
      <c r="P125" s="46">
        <v>0</v>
      </c>
      <c r="Q125" s="46"/>
      <c r="R125" s="34" t="s">
        <v>19</v>
      </c>
    </row>
    <row r="126" spans="1:18" x14ac:dyDescent="0.2">
      <c r="A126" s="43" t="s">
        <v>1652</v>
      </c>
      <c r="B126" s="44">
        <v>44882</v>
      </c>
      <c r="C126" s="43" t="s">
        <v>17</v>
      </c>
      <c r="D126" s="43" t="s">
        <v>189</v>
      </c>
      <c r="E126" s="43" t="s">
        <v>19</v>
      </c>
      <c r="F126" s="43" t="s">
        <v>190</v>
      </c>
      <c r="G126" s="43" t="s">
        <v>19</v>
      </c>
      <c r="H126" s="45" t="s">
        <v>135</v>
      </c>
      <c r="I126" s="46" t="s">
        <v>136</v>
      </c>
      <c r="J126" s="46">
        <f>+K126+L126+M126+N126+O126</f>
        <v>1094.74</v>
      </c>
      <c r="K126" s="46">
        <v>1094.74</v>
      </c>
      <c r="L126" s="46">
        <v>0</v>
      </c>
      <c r="M126" s="46">
        <f>+L126*16%</f>
        <v>0</v>
      </c>
      <c r="N126" s="46">
        <v>0</v>
      </c>
      <c r="O126" s="46">
        <v>0</v>
      </c>
      <c r="P126" s="46">
        <v>0</v>
      </c>
      <c r="Q126" s="46"/>
      <c r="R126" s="34" t="s">
        <v>19</v>
      </c>
    </row>
    <row r="127" spans="1:18" x14ac:dyDescent="0.2">
      <c r="A127" s="43" t="s">
        <v>1221</v>
      </c>
      <c r="B127" s="47">
        <v>44804</v>
      </c>
      <c r="C127" s="48" t="s">
        <v>17</v>
      </c>
      <c r="D127" s="49" t="s">
        <v>659</v>
      </c>
      <c r="E127" s="48"/>
      <c r="F127" s="48" t="s">
        <v>660</v>
      </c>
      <c r="G127" s="43"/>
      <c r="H127" s="50" t="s">
        <v>661</v>
      </c>
      <c r="I127" s="51" t="s">
        <v>662</v>
      </c>
      <c r="J127" s="46">
        <f>+K127+L127+M127+N127+O127</f>
        <v>2704.95</v>
      </c>
      <c r="K127" s="46">
        <v>2704.95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3"/>
    </row>
    <row r="128" spans="1:18" x14ac:dyDescent="0.2">
      <c r="A128" s="43" t="s">
        <v>1284</v>
      </c>
      <c r="B128" s="47">
        <v>44825</v>
      </c>
      <c r="C128" s="48" t="s">
        <v>17</v>
      </c>
      <c r="D128" s="49" t="s">
        <v>785</v>
      </c>
      <c r="E128" s="48"/>
      <c r="F128" s="48" t="s">
        <v>786</v>
      </c>
      <c r="G128" s="43"/>
      <c r="H128" s="50" t="s">
        <v>661</v>
      </c>
      <c r="I128" s="51" t="s">
        <v>662</v>
      </c>
      <c r="J128" s="46">
        <f>+K128+L128+M128+N128+O128</f>
        <v>945.9</v>
      </c>
      <c r="K128" s="46">
        <v>249.22</v>
      </c>
      <c r="L128" s="46">
        <v>600.58999999999992</v>
      </c>
      <c r="M128" s="46">
        <v>96.09</v>
      </c>
      <c r="N128" s="46">
        <v>0</v>
      </c>
      <c r="O128" s="46">
        <v>0</v>
      </c>
      <c r="P128" s="46">
        <v>0</v>
      </c>
      <c r="Q128" s="43"/>
    </row>
    <row r="129" spans="1:18" x14ac:dyDescent="0.2">
      <c r="A129" s="58" t="s">
        <v>1281</v>
      </c>
      <c r="B129" s="59">
        <v>44825</v>
      </c>
      <c r="C129" s="60" t="s">
        <v>17</v>
      </c>
      <c r="D129" s="61" t="s">
        <v>779</v>
      </c>
      <c r="E129" s="60"/>
      <c r="F129" s="60" t="s">
        <v>277</v>
      </c>
      <c r="G129" s="58" t="s">
        <v>2338</v>
      </c>
      <c r="H129" s="62" t="s">
        <v>780</v>
      </c>
      <c r="I129" s="63" t="s">
        <v>781</v>
      </c>
      <c r="J129" s="64">
        <f>+K129+L129+M129+N129+O129</f>
        <v>24566.219999999998</v>
      </c>
      <c r="K129" s="64">
        <v>0</v>
      </c>
      <c r="L129" s="64">
        <v>21177.78</v>
      </c>
      <c r="M129" s="64">
        <v>3388.44</v>
      </c>
      <c r="N129" s="64">
        <v>0</v>
      </c>
      <c r="O129" s="64">
        <v>0</v>
      </c>
      <c r="P129" s="64">
        <v>0</v>
      </c>
      <c r="Q129" s="58"/>
      <c r="R129" s="65"/>
    </row>
    <row r="130" spans="1:18" x14ac:dyDescent="0.2">
      <c r="A130" s="58" t="s">
        <v>1071</v>
      </c>
      <c r="B130" s="59">
        <v>44735</v>
      </c>
      <c r="C130" s="60" t="s">
        <v>17</v>
      </c>
      <c r="D130" s="61" t="s">
        <v>362</v>
      </c>
      <c r="E130" s="58"/>
      <c r="F130" s="60" t="s">
        <v>277</v>
      </c>
      <c r="G130" s="58" t="s">
        <v>2332</v>
      </c>
      <c r="H130" s="62" t="s">
        <v>363</v>
      </c>
      <c r="I130" s="63" t="s">
        <v>364</v>
      </c>
      <c r="J130" s="64">
        <f>+K130+L130+M130+N130+O130</f>
        <v>11.47</v>
      </c>
      <c r="K130" s="64">
        <v>0</v>
      </c>
      <c r="L130" s="64">
        <v>9.89</v>
      </c>
      <c r="M130" s="64">
        <v>1.58</v>
      </c>
      <c r="N130" s="64">
        <v>0</v>
      </c>
      <c r="O130" s="64">
        <v>0</v>
      </c>
      <c r="P130" s="64">
        <v>0</v>
      </c>
      <c r="Q130" s="58"/>
      <c r="R130" s="65"/>
    </row>
    <row r="131" spans="1:18" x14ac:dyDescent="0.2">
      <c r="A131" s="58" t="s">
        <v>1300</v>
      </c>
      <c r="B131" s="59">
        <v>44831</v>
      </c>
      <c r="C131" s="60" t="s">
        <v>17</v>
      </c>
      <c r="D131" s="61" t="s">
        <v>812</v>
      </c>
      <c r="E131" s="60"/>
      <c r="F131" s="60" t="s">
        <v>277</v>
      </c>
      <c r="G131" s="58" t="s">
        <v>2332</v>
      </c>
      <c r="H131" s="62" t="s">
        <v>363</v>
      </c>
      <c r="I131" s="63" t="s">
        <v>364</v>
      </c>
      <c r="J131" s="64">
        <f>+K131+L131+M131+N131+O131</f>
        <v>84.04</v>
      </c>
      <c r="K131" s="64">
        <v>0</v>
      </c>
      <c r="L131" s="64">
        <v>72.45</v>
      </c>
      <c r="M131" s="64">
        <v>11.59</v>
      </c>
      <c r="N131" s="64">
        <v>0</v>
      </c>
      <c r="O131" s="64">
        <v>0</v>
      </c>
      <c r="P131" s="64">
        <v>0</v>
      </c>
      <c r="Q131" s="58"/>
      <c r="R131" s="65"/>
    </row>
    <row r="132" spans="1:18" x14ac:dyDescent="0.2">
      <c r="A132" s="58" t="s">
        <v>1171</v>
      </c>
      <c r="B132" s="59">
        <v>44785</v>
      </c>
      <c r="C132" s="60" t="s">
        <v>17</v>
      </c>
      <c r="D132" s="61" t="s">
        <v>569</v>
      </c>
      <c r="E132" s="60"/>
      <c r="F132" s="60" t="s">
        <v>277</v>
      </c>
      <c r="G132" s="58" t="s">
        <v>2332</v>
      </c>
      <c r="H132" s="62" t="s">
        <v>570</v>
      </c>
      <c r="I132" s="63" t="s">
        <v>571</v>
      </c>
      <c r="J132" s="64">
        <f>+K132+L132+M132+N132+O132</f>
        <v>3467.12</v>
      </c>
      <c r="K132" s="64">
        <v>0</v>
      </c>
      <c r="L132" s="64">
        <v>2988.9</v>
      </c>
      <c r="M132" s="64">
        <v>478.22</v>
      </c>
      <c r="N132" s="64">
        <v>0</v>
      </c>
      <c r="O132" s="64">
        <v>0</v>
      </c>
      <c r="P132" s="64">
        <v>0</v>
      </c>
      <c r="Q132" s="58"/>
      <c r="R132" s="65"/>
    </row>
    <row r="133" spans="1:18" x14ac:dyDescent="0.2">
      <c r="A133" s="43" t="s">
        <v>1311</v>
      </c>
      <c r="B133" s="44">
        <v>44832</v>
      </c>
      <c r="C133" s="43" t="s">
        <v>17</v>
      </c>
      <c r="D133" s="43" t="s">
        <v>1608</v>
      </c>
      <c r="E133" s="43" t="s">
        <v>19</v>
      </c>
      <c r="F133" s="43" t="s">
        <v>1609</v>
      </c>
      <c r="G133" s="43" t="s">
        <v>19</v>
      </c>
      <c r="H133" s="45" t="s">
        <v>40</v>
      </c>
      <c r="I133" s="46" t="s">
        <v>41</v>
      </c>
      <c r="J133" s="46">
        <f>+K133+L133+M133+N133+O133</f>
        <v>2387.12</v>
      </c>
      <c r="K133" s="46">
        <v>2387.12</v>
      </c>
      <c r="L133" s="46">
        <v>0</v>
      </c>
      <c r="M133" s="46">
        <f>+L133*16%</f>
        <v>0</v>
      </c>
      <c r="N133" s="46">
        <v>0</v>
      </c>
      <c r="O133" s="46">
        <v>0</v>
      </c>
      <c r="P133" s="46">
        <v>0</v>
      </c>
      <c r="Q133" s="46"/>
      <c r="R133" s="34" t="s">
        <v>19</v>
      </c>
    </row>
    <row r="134" spans="1:18" x14ac:dyDescent="0.2">
      <c r="A134" s="43" t="s">
        <v>1425</v>
      </c>
      <c r="B134" s="44">
        <v>44866</v>
      </c>
      <c r="C134" s="43" t="s">
        <v>17</v>
      </c>
      <c r="D134" s="43" t="s">
        <v>1606</v>
      </c>
      <c r="E134" s="43" t="s">
        <v>19</v>
      </c>
      <c r="F134" s="43" t="s">
        <v>39</v>
      </c>
      <c r="G134" s="43" t="s">
        <v>19</v>
      </c>
      <c r="H134" s="45" t="s">
        <v>40</v>
      </c>
      <c r="I134" s="46" t="s">
        <v>41</v>
      </c>
      <c r="J134" s="46">
        <f>+K134+L134+M134+N134+O134</f>
        <v>4620.17</v>
      </c>
      <c r="K134" s="46">
        <v>4620.17</v>
      </c>
      <c r="L134" s="46">
        <v>0</v>
      </c>
      <c r="M134" s="46">
        <f>+L134*16%</f>
        <v>0</v>
      </c>
      <c r="N134" s="46">
        <v>0</v>
      </c>
      <c r="O134" s="46">
        <v>0</v>
      </c>
      <c r="P134" s="46">
        <v>0</v>
      </c>
      <c r="Q134" s="46"/>
      <c r="R134" s="34" t="s">
        <v>19</v>
      </c>
    </row>
    <row r="135" spans="1:18" x14ac:dyDescent="0.2">
      <c r="A135" s="43" t="s">
        <v>1683</v>
      </c>
      <c r="B135" s="44">
        <v>44887</v>
      </c>
      <c r="C135" s="43" t="s">
        <v>17</v>
      </c>
      <c r="D135" s="43" t="s">
        <v>220</v>
      </c>
      <c r="E135" s="43" t="s">
        <v>19</v>
      </c>
      <c r="F135" s="43" t="s">
        <v>221</v>
      </c>
      <c r="G135" s="43" t="s">
        <v>19</v>
      </c>
      <c r="H135" s="45" t="s">
        <v>40</v>
      </c>
      <c r="I135" s="46" t="s">
        <v>41</v>
      </c>
      <c r="J135" s="46">
        <f>+K135+L135+M135+N135+O135</f>
        <v>529.24</v>
      </c>
      <c r="K135" s="46">
        <v>529.24</v>
      </c>
      <c r="L135" s="46">
        <v>0</v>
      </c>
      <c r="M135" s="46">
        <f>+L135*16%</f>
        <v>0</v>
      </c>
      <c r="N135" s="46">
        <v>0</v>
      </c>
      <c r="O135" s="46">
        <v>0</v>
      </c>
      <c r="P135" s="46">
        <v>0</v>
      </c>
      <c r="Q135" s="46"/>
      <c r="R135" s="34" t="s">
        <v>19</v>
      </c>
    </row>
    <row r="136" spans="1:18" x14ac:dyDescent="0.2">
      <c r="A136" s="43" t="s">
        <v>1236</v>
      </c>
      <c r="B136" s="47">
        <v>44810</v>
      </c>
      <c r="C136" s="48" t="s">
        <v>17</v>
      </c>
      <c r="D136" s="49" t="s">
        <v>685</v>
      </c>
      <c r="E136" s="48"/>
      <c r="F136" s="48" t="s">
        <v>686</v>
      </c>
      <c r="G136" s="43"/>
      <c r="H136" s="50" t="s">
        <v>687</v>
      </c>
      <c r="I136" s="51" t="s">
        <v>688</v>
      </c>
      <c r="J136" s="46">
        <f>+K136+L136+M136+N136+O136</f>
        <v>1247.21</v>
      </c>
      <c r="K136" s="46">
        <v>1247.21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3"/>
    </row>
    <row r="137" spans="1:18" x14ac:dyDescent="0.2">
      <c r="A137" s="43" t="s">
        <v>1253</v>
      </c>
      <c r="B137" s="47">
        <v>44817</v>
      </c>
      <c r="C137" s="48" t="s">
        <v>17</v>
      </c>
      <c r="D137" s="49" t="s">
        <v>720</v>
      </c>
      <c r="E137" s="48"/>
      <c r="F137" s="48" t="s">
        <v>721</v>
      </c>
      <c r="G137" s="43"/>
      <c r="H137" s="50" t="s">
        <v>687</v>
      </c>
      <c r="I137" s="51" t="s">
        <v>688</v>
      </c>
      <c r="J137" s="46">
        <f>+K137+L137+M137+N137+O137</f>
        <v>1336.54</v>
      </c>
      <c r="K137" s="46">
        <v>1336.54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3"/>
    </row>
    <row r="138" spans="1:18" x14ac:dyDescent="0.2">
      <c r="A138" s="58" t="s">
        <v>1395</v>
      </c>
      <c r="B138" s="59">
        <v>44859</v>
      </c>
      <c r="C138" s="60" t="s">
        <v>17</v>
      </c>
      <c r="D138" s="61" t="s">
        <v>960</v>
      </c>
      <c r="E138" s="60"/>
      <c r="F138" s="60" t="s">
        <v>277</v>
      </c>
      <c r="G138" s="58" t="s">
        <v>2330</v>
      </c>
      <c r="H138" s="62" t="s">
        <v>961</v>
      </c>
      <c r="I138" s="63" t="s">
        <v>962</v>
      </c>
      <c r="J138" s="64">
        <f>+K138+L138+M138+N138+O138</f>
        <v>3417.2200000000003</v>
      </c>
      <c r="K138" s="64">
        <v>0</v>
      </c>
      <c r="L138" s="64">
        <v>2945.88</v>
      </c>
      <c r="M138" s="64">
        <v>471.34</v>
      </c>
      <c r="N138" s="64">
        <v>0</v>
      </c>
      <c r="O138" s="64">
        <v>0</v>
      </c>
      <c r="P138" s="64">
        <v>0</v>
      </c>
      <c r="Q138" s="58"/>
      <c r="R138" s="65"/>
    </row>
    <row r="139" spans="1:18" x14ac:dyDescent="0.2">
      <c r="A139" s="58" t="s">
        <v>1506</v>
      </c>
      <c r="B139" s="59">
        <v>44880</v>
      </c>
      <c r="C139" s="60" t="s">
        <v>17</v>
      </c>
      <c r="D139" s="61" t="s">
        <v>1753</v>
      </c>
      <c r="E139" s="60"/>
      <c r="F139" s="60" t="s">
        <v>956</v>
      </c>
      <c r="G139" s="58" t="s">
        <v>2330</v>
      </c>
      <c r="H139" s="62" t="s">
        <v>1699</v>
      </c>
      <c r="I139" s="63" t="s">
        <v>962</v>
      </c>
      <c r="J139" s="64">
        <f>+K139+L139+M139+N139+O139</f>
        <v>923.58040000000005</v>
      </c>
      <c r="K139" s="64">
        <v>0</v>
      </c>
      <c r="L139" s="64">
        <v>796.19</v>
      </c>
      <c r="M139" s="64">
        <f>+L139*16%</f>
        <v>127.39040000000001</v>
      </c>
      <c r="N139" s="64">
        <v>0</v>
      </c>
      <c r="O139" s="64">
        <v>0</v>
      </c>
      <c r="P139" s="64">
        <v>0</v>
      </c>
      <c r="Q139" s="58"/>
      <c r="R139" s="65"/>
    </row>
    <row r="140" spans="1:18" x14ac:dyDescent="0.2">
      <c r="A140" s="58" t="s">
        <v>1048</v>
      </c>
      <c r="B140" s="59">
        <v>44708</v>
      </c>
      <c r="C140" s="60" t="s">
        <v>17</v>
      </c>
      <c r="D140" s="61" t="s">
        <v>300</v>
      </c>
      <c r="E140" s="58"/>
      <c r="F140" s="60" t="s">
        <v>301</v>
      </c>
      <c r="G140" s="58" t="s">
        <v>2330</v>
      </c>
      <c r="H140" s="62" t="s">
        <v>302</v>
      </c>
      <c r="I140" s="63" t="s">
        <v>303</v>
      </c>
      <c r="J140" s="64">
        <f>+K140+L140+M140+N140+O140</f>
        <v>106464.8</v>
      </c>
      <c r="K140" s="64">
        <v>0</v>
      </c>
      <c r="L140" s="64">
        <v>91780</v>
      </c>
      <c r="M140" s="64">
        <v>14684.8</v>
      </c>
      <c r="N140" s="64">
        <v>0</v>
      </c>
      <c r="O140" s="64">
        <v>0</v>
      </c>
      <c r="P140" s="64">
        <v>0</v>
      </c>
      <c r="Q140" s="58"/>
      <c r="R140" s="65"/>
    </row>
    <row r="141" spans="1:18" x14ac:dyDescent="0.2">
      <c r="A141" s="43" t="s">
        <v>1123</v>
      </c>
      <c r="B141" s="47">
        <v>44758</v>
      </c>
      <c r="C141" s="48" t="s">
        <v>17</v>
      </c>
      <c r="D141" s="49" t="s">
        <v>485</v>
      </c>
      <c r="E141" s="43"/>
      <c r="F141" s="48" t="s">
        <v>486</v>
      </c>
      <c r="G141" s="43"/>
      <c r="H141" s="50" t="s">
        <v>487</v>
      </c>
      <c r="I141" s="51" t="s">
        <v>488</v>
      </c>
      <c r="J141" s="46">
        <f>+K141+L141+M141+N141+O141</f>
        <v>5778.77</v>
      </c>
      <c r="K141" s="46">
        <v>5778.77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3"/>
    </row>
    <row r="142" spans="1:18" x14ac:dyDescent="0.2">
      <c r="A142" s="58" t="s">
        <v>1338</v>
      </c>
      <c r="B142" s="59">
        <v>44839</v>
      </c>
      <c r="C142" s="60" t="s">
        <v>17</v>
      </c>
      <c r="D142" s="61" t="s">
        <v>882</v>
      </c>
      <c r="E142" s="60"/>
      <c r="F142" s="60" t="s">
        <v>277</v>
      </c>
      <c r="G142" s="58" t="s">
        <v>2338</v>
      </c>
      <c r="H142" s="62" t="s">
        <v>883</v>
      </c>
      <c r="I142" s="63" t="s">
        <v>884</v>
      </c>
      <c r="J142" s="64">
        <f>+K142+L142+M142+N142+O142</f>
        <v>1260.1899999999998</v>
      </c>
      <c r="K142" s="64">
        <v>0</v>
      </c>
      <c r="L142" s="64">
        <v>1086.3699999999999</v>
      </c>
      <c r="M142" s="64">
        <v>173.82</v>
      </c>
      <c r="N142" s="64">
        <v>0</v>
      </c>
      <c r="O142" s="64">
        <v>0</v>
      </c>
      <c r="P142" s="64">
        <v>0</v>
      </c>
      <c r="Q142" s="58"/>
      <c r="R142" s="65"/>
    </row>
    <row r="143" spans="1:18" x14ac:dyDescent="0.2">
      <c r="A143" s="58" t="s">
        <v>1430</v>
      </c>
      <c r="B143" s="66">
        <v>44867</v>
      </c>
      <c r="C143" s="58" t="s">
        <v>17</v>
      </c>
      <c r="D143" s="58" t="s">
        <v>1004</v>
      </c>
      <c r="E143" s="58"/>
      <c r="F143" s="58" t="s">
        <v>956</v>
      </c>
      <c r="G143" s="58" t="s">
        <v>2338</v>
      </c>
      <c r="H143" s="62" t="s">
        <v>883</v>
      </c>
      <c r="I143" s="63" t="s">
        <v>884</v>
      </c>
      <c r="J143" s="64">
        <f>+K143+L143+M143+N143+O143</f>
        <v>2286.7195999999999</v>
      </c>
      <c r="K143" s="64">
        <v>0</v>
      </c>
      <c r="L143" s="64">
        <v>1971.31</v>
      </c>
      <c r="M143" s="64">
        <f>+L143*16%</f>
        <v>315.40960000000001</v>
      </c>
      <c r="N143" s="64">
        <v>0</v>
      </c>
      <c r="O143" s="64">
        <v>0</v>
      </c>
      <c r="P143" s="64">
        <v>0</v>
      </c>
      <c r="Q143" s="64"/>
      <c r="R143" s="68"/>
    </row>
    <row r="144" spans="1:18" x14ac:dyDescent="0.2">
      <c r="A144" s="43" t="s">
        <v>1371</v>
      </c>
      <c r="B144" s="52">
        <v>44852</v>
      </c>
      <c r="C144" s="53" t="s">
        <v>17</v>
      </c>
      <c r="D144" s="54" t="s">
        <v>924</v>
      </c>
      <c r="E144" s="53"/>
      <c r="F144" s="48" t="s">
        <v>925</v>
      </c>
      <c r="G144" s="43"/>
      <c r="H144" s="55" t="s">
        <v>926</v>
      </c>
      <c r="I144" s="56" t="s">
        <v>927</v>
      </c>
      <c r="J144" s="46">
        <f>+K144+L144+M144+N144+O144</f>
        <v>9571.9009999999998</v>
      </c>
      <c r="K144" s="46">
        <v>0</v>
      </c>
      <c r="L144" s="46">
        <v>8251.6409999999996</v>
      </c>
      <c r="M144" s="46">
        <v>1320.26</v>
      </c>
      <c r="N144" s="46">
        <v>0</v>
      </c>
      <c r="O144" s="46">
        <v>0</v>
      </c>
      <c r="P144" s="46">
        <v>0</v>
      </c>
      <c r="Q144" s="43"/>
    </row>
    <row r="145" spans="1:18" x14ac:dyDescent="0.2">
      <c r="A145" s="58" t="s">
        <v>1201</v>
      </c>
      <c r="B145" s="59">
        <v>44798</v>
      </c>
      <c r="C145" s="60" t="s">
        <v>17</v>
      </c>
      <c r="D145" s="61" t="s">
        <v>622</v>
      </c>
      <c r="E145" s="60"/>
      <c r="F145" s="60" t="s">
        <v>277</v>
      </c>
      <c r="G145" s="58" t="s">
        <v>2337</v>
      </c>
      <c r="H145" s="62" t="s">
        <v>623</v>
      </c>
      <c r="I145" s="63" t="s">
        <v>624</v>
      </c>
      <c r="J145" s="64">
        <f>+K145+L145+M145+N145+O145</f>
        <v>280.45</v>
      </c>
      <c r="K145" s="64">
        <v>0</v>
      </c>
      <c r="L145" s="64">
        <v>241.77</v>
      </c>
      <c r="M145" s="64">
        <v>38.68</v>
      </c>
      <c r="N145" s="64">
        <v>0</v>
      </c>
      <c r="O145" s="64">
        <v>0</v>
      </c>
      <c r="P145" s="64">
        <v>0</v>
      </c>
      <c r="Q145" s="58"/>
      <c r="R145" s="65"/>
    </row>
    <row r="146" spans="1:18" x14ac:dyDescent="0.2">
      <c r="A146" s="58" t="s">
        <v>1084</v>
      </c>
      <c r="B146" s="59">
        <v>44740</v>
      </c>
      <c r="C146" s="60" t="s">
        <v>17</v>
      </c>
      <c r="D146" s="61" t="s">
        <v>388</v>
      </c>
      <c r="E146" s="58"/>
      <c r="F146" s="60" t="s">
        <v>389</v>
      </c>
      <c r="G146" s="58" t="s">
        <v>2332</v>
      </c>
      <c r="H146" s="62" t="s">
        <v>390</v>
      </c>
      <c r="I146" s="63" t="s">
        <v>391</v>
      </c>
      <c r="J146" s="64">
        <f>+K146+L146+M146+N146+O146</f>
        <v>109.99</v>
      </c>
      <c r="K146" s="64">
        <v>0</v>
      </c>
      <c r="L146" s="64">
        <v>94.82</v>
      </c>
      <c r="M146" s="64">
        <v>15.17</v>
      </c>
      <c r="N146" s="64">
        <v>0</v>
      </c>
      <c r="O146" s="64">
        <v>0</v>
      </c>
      <c r="P146" s="64">
        <v>0</v>
      </c>
      <c r="Q146" s="58"/>
      <c r="R146" s="65"/>
    </row>
    <row r="147" spans="1:18" x14ac:dyDescent="0.2">
      <c r="A147" s="58" t="s">
        <v>1094</v>
      </c>
      <c r="B147" s="59">
        <v>44743</v>
      </c>
      <c r="C147" s="60" t="s">
        <v>17</v>
      </c>
      <c r="D147" s="61" t="s">
        <v>420</v>
      </c>
      <c r="E147" s="58"/>
      <c r="F147" s="60" t="s">
        <v>421</v>
      </c>
      <c r="G147" s="58" t="s">
        <v>2332</v>
      </c>
      <c r="H147" s="62" t="s">
        <v>390</v>
      </c>
      <c r="I147" s="63" t="s">
        <v>391</v>
      </c>
      <c r="J147" s="64">
        <f>+K147+L147+M147+N147+O147</f>
        <v>165.89</v>
      </c>
      <c r="K147" s="64">
        <v>0</v>
      </c>
      <c r="L147" s="64">
        <v>143.01</v>
      </c>
      <c r="M147" s="64">
        <v>22.88</v>
      </c>
      <c r="N147" s="64">
        <v>0</v>
      </c>
      <c r="O147" s="64">
        <v>0</v>
      </c>
      <c r="P147" s="64">
        <v>0</v>
      </c>
      <c r="Q147" s="58"/>
      <c r="R147" s="65"/>
    </row>
    <row r="148" spans="1:18" x14ac:dyDescent="0.2">
      <c r="A148" s="43" t="s">
        <v>1382</v>
      </c>
      <c r="B148" s="47">
        <v>44854</v>
      </c>
      <c r="C148" s="48" t="s">
        <v>17</v>
      </c>
      <c r="D148" s="49" t="s">
        <v>947</v>
      </c>
      <c r="E148" s="48"/>
      <c r="F148" s="48" t="s">
        <v>948</v>
      </c>
      <c r="G148" s="43"/>
      <c r="H148" s="50" t="s">
        <v>949</v>
      </c>
      <c r="I148" s="51" t="s">
        <v>950</v>
      </c>
      <c r="J148" s="46">
        <f>+K148+L148+M148+N148+O148</f>
        <v>233.13</v>
      </c>
      <c r="K148" s="46">
        <v>233.13</v>
      </c>
      <c r="L148" s="46">
        <v>0</v>
      </c>
      <c r="M148" s="46">
        <v>0</v>
      </c>
      <c r="N148" s="46">
        <v>0</v>
      </c>
      <c r="O148" s="46">
        <v>0</v>
      </c>
      <c r="P148" s="46">
        <v>0</v>
      </c>
      <c r="Q148" s="43"/>
    </row>
    <row r="149" spans="1:18" x14ac:dyDescent="0.2">
      <c r="A149" s="58" t="s">
        <v>1307</v>
      </c>
      <c r="B149" s="59">
        <v>44832</v>
      </c>
      <c r="C149" s="60" t="s">
        <v>17</v>
      </c>
      <c r="D149" s="61" t="s">
        <v>828</v>
      </c>
      <c r="E149" s="60"/>
      <c r="F149" s="60" t="s">
        <v>277</v>
      </c>
      <c r="G149" s="58" t="s">
        <v>2338</v>
      </c>
      <c r="H149" s="62" t="s">
        <v>829</v>
      </c>
      <c r="I149" s="63" t="s">
        <v>830</v>
      </c>
      <c r="J149" s="64">
        <f>+K149+L149+M149+N149+O149</f>
        <v>7024.83</v>
      </c>
      <c r="K149" s="64">
        <v>0</v>
      </c>
      <c r="L149" s="64">
        <v>6055.89</v>
      </c>
      <c r="M149" s="64">
        <v>968.94</v>
      </c>
      <c r="N149" s="64">
        <v>0</v>
      </c>
      <c r="O149" s="64">
        <v>0</v>
      </c>
      <c r="P149" s="64">
        <v>0</v>
      </c>
      <c r="Q149" s="58"/>
      <c r="R149" s="65"/>
    </row>
    <row r="150" spans="1:18" x14ac:dyDescent="0.2">
      <c r="A150" s="58" t="s">
        <v>1341</v>
      </c>
      <c r="B150" s="59">
        <v>44839</v>
      </c>
      <c r="C150" s="60" t="s">
        <v>17</v>
      </c>
      <c r="D150" s="61" t="s">
        <v>889</v>
      </c>
      <c r="E150" s="60"/>
      <c r="F150" s="60" t="s">
        <v>277</v>
      </c>
      <c r="G150" s="58" t="s">
        <v>2338</v>
      </c>
      <c r="H150" s="62" t="s">
        <v>829</v>
      </c>
      <c r="I150" s="63" t="s">
        <v>830</v>
      </c>
      <c r="J150" s="64">
        <f>+K150+L150+M150+N150+O150</f>
        <v>1195.74</v>
      </c>
      <c r="K150" s="64">
        <v>0</v>
      </c>
      <c r="L150" s="64">
        <v>1030.81</v>
      </c>
      <c r="M150" s="64">
        <v>164.93</v>
      </c>
      <c r="N150" s="64">
        <v>0</v>
      </c>
      <c r="O150" s="64">
        <v>0</v>
      </c>
      <c r="P150" s="64">
        <v>0</v>
      </c>
      <c r="Q150" s="58"/>
      <c r="R150" s="65"/>
    </row>
    <row r="151" spans="1:18" x14ac:dyDescent="0.2">
      <c r="A151" s="58" t="s">
        <v>1407</v>
      </c>
      <c r="B151" s="59">
        <v>44861</v>
      </c>
      <c r="C151" s="60" t="s">
        <v>17</v>
      </c>
      <c r="D151" s="61" t="s">
        <v>1754</v>
      </c>
      <c r="E151" s="60"/>
      <c r="F151" s="60" t="s">
        <v>277</v>
      </c>
      <c r="G151" s="58" t="s">
        <v>2338</v>
      </c>
      <c r="H151" s="62" t="s">
        <v>829</v>
      </c>
      <c r="I151" s="63" t="s">
        <v>830</v>
      </c>
      <c r="J151" s="64">
        <f>+K151+L151+M151+N151+O151</f>
        <v>5331.93</v>
      </c>
      <c r="K151" s="64">
        <v>0</v>
      </c>
      <c r="L151" s="64">
        <v>4596.49</v>
      </c>
      <c r="M151" s="64">
        <v>735.44</v>
      </c>
      <c r="N151" s="64">
        <v>0</v>
      </c>
      <c r="O151" s="64">
        <v>0</v>
      </c>
      <c r="P151" s="64">
        <v>0</v>
      </c>
      <c r="Q151" s="58"/>
      <c r="R151" s="65"/>
    </row>
    <row r="152" spans="1:18" x14ac:dyDescent="0.2">
      <c r="A152" s="58" t="s">
        <v>1408</v>
      </c>
      <c r="B152" s="59">
        <v>44861</v>
      </c>
      <c r="C152" s="60" t="s">
        <v>17</v>
      </c>
      <c r="D152" s="61" t="s">
        <v>964</v>
      </c>
      <c r="E152" s="60"/>
      <c r="F152" s="60" t="s">
        <v>277</v>
      </c>
      <c r="G152" s="58" t="s">
        <v>2338</v>
      </c>
      <c r="H152" s="62" t="s">
        <v>829</v>
      </c>
      <c r="I152" s="63" t="s">
        <v>830</v>
      </c>
      <c r="J152" s="64">
        <f>+K152+L152+M152+N152+O152</f>
        <v>337.98</v>
      </c>
      <c r="K152" s="64">
        <v>0</v>
      </c>
      <c r="L152" s="64">
        <v>291.36</v>
      </c>
      <c r="M152" s="64">
        <v>46.62</v>
      </c>
      <c r="N152" s="64">
        <v>0</v>
      </c>
      <c r="O152" s="64">
        <v>0</v>
      </c>
      <c r="P152" s="64">
        <v>0</v>
      </c>
      <c r="Q152" s="58"/>
      <c r="R152" s="65"/>
    </row>
    <row r="153" spans="1:18" x14ac:dyDescent="0.2">
      <c r="A153" s="58" t="s">
        <v>1044</v>
      </c>
      <c r="B153" s="59">
        <v>44691</v>
      </c>
      <c r="C153" s="60" t="s">
        <v>17</v>
      </c>
      <c r="D153" s="61" t="s">
        <v>286</v>
      </c>
      <c r="E153" s="58"/>
      <c r="F153" s="60" t="s">
        <v>287</v>
      </c>
      <c r="G153" s="58" t="s">
        <v>2343</v>
      </c>
      <c r="H153" s="62" t="s">
        <v>288</v>
      </c>
      <c r="I153" s="63" t="s">
        <v>289</v>
      </c>
      <c r="J153" s="64">
        <f>+K153+L153+M153+N153+O153</f>
        <v>3540.73</v>
      </c>
      <c r="K153" s="64">
        <v>0</v>
      </c>
      <c r="L153" s="64">
        <v>3052.35</v>
      </c>
      <c r="M153" s="64">
        <v>488.38</v>
      </c>
      <c r="N153" s="64">
        <v>0</v>
      </c>
      <c r="O153" s="64">
        <v>0</v>
      </c>
      <c r="P153" s="64">
        <v>0</v>
      </c>
      <c r="Q153" s="58"/>
      <c r="R153" s="65"/>
    </row>
    <row r="154" spans="1:18" x14ac:dyDescent="0.2">
      <c r="A154" s="58" t="s">
        <v>1091</v>
      </c>
      <c r="B154" s="59">
        <v>44742</v>
      </c>
      <c r="C154" s="60" t="s">
        <v>17</v>
      </c>
      <c r="D154" s="61" t="s">
        <v>409</v>
      </c>
      <c r="E154" s="58"/>
      <c r="F154" s="60" t="s">
        <v>277</v>
      </c>
      <c r="G154" s="58" t="s">
        <v>2335</v>
      </c>
      <c r="H154" s="62" t="s">
        <v>410</v>
      </c>
      <c r="I154" s="63" t="s">
        <v>411</v>
      </c>
      <c r="J154" s="64">
        <f>+K154+L154+M154+N154+O154</f>
        <v>43.72</v>
      </c>
      <c r="K154" s="64">
        <v>0</v>
      </c>
      <c r="L154" s="64">
        <v>37.69</v>
      </c>
      <c r="M154" s="64">
        <v>6.03</v>
      </c>
      <c r="N154" s="64">
        <v>0</v>
      </c>
      <c r="O154" s="64">
        <v>0</v>
      </c>
      <c r="P154" s="64">
        <v>0</v>
      </c>
      <c r="Q154" s="58"/>
      <c r="R154" s="65"/>
    </row>
    <row r="155" spans="1:18" x14ac:dyDescent="0.2">
      <c r="A155" s="58" t="s">
        <v>1173</v>
      </c>
      <c r="B155" s="59">
        <v>44786</v>
      </c>
      <c r="C155" s="60" t="s">
        <v>17</v>
      </c>
      <c r="D155" s="61" t="s">
        <v>573</v>
      </c>
      <c r="E155" s="60"/>
      <c r="F155" s="60" t="s">
        <v>277</v>
      </c>
      <c r="G155" s="58" t="s">
        <v>2351</v>
      </c>
      <c r="H155" s="62" t="s">
        <v>574</v>
      </c>
      <c r="I155" s="63" t="s">
        <v>575</v>
      </c>
      <c r="J155" s="64">
        <f>+K155+L155+M155+N155+O155</f>
        <v>65.78</v>
      </c>
      <c r="K155" s="64">
        <v>0</v>
      </c>
      <c r="L155" s="64">
        <v>56.71</v>
      </c>
      <c r="M155" s="64">
        <v>9.07</v>
      </c>
      <c r="N155" s="64">
        <v>0</v>
      </c>
      <c r="O155" s="64">
        <v>0</v>
      </c>
      <c r="P155" s="64">
        <v>0</v>
      </c>
      <c r="Q155" s="58"/>
      <c r="R155" s="65"/>
    </row>
    <row r="156" spans="1:18" x14ac:dyDescent="0.2">
      <c r="A156" s="43" t="s">
        <v>1508</v>
      </c>
      <c r="B156" s="44">
        <v>44881</v>
      </c>
      <c r="C156" s="43" t="s">
        <v>17</v>
      </c>
      <c r="D156" s="43" t="s">
        <v>178</v>
      </c>
      <c r="E156" s="43" t="s">
        <v>19</v>
      </c>
      <c r="F156" s="43" t="s">
        <v>179</v>
      </c>
      <c r="G156" s="43" t="s">
        <v>19</v>
      </c>
      <c r="H156" s="45" t="s">
        <v>180</v>
      </c>
      <c r="I156" s="46" t="s">
        <v>181</v>
      </c>
      <c r="J156" s="46">
        <f>+K156+L156+M156+N156+O156</f>
        <v>716.41600000000005</v>
      </c>
      <c r="K156" s="46">
        <v>0</v>
      </c>
      <c r="L156" s="46">
        <v>617.6</v>
      </c>
      <c r="M156" s="46">
        <f>+L156*16%</f>
        <v>98.816000000000003</v>
      </c>
      <c r="N156" s="46">
        <v>0</v>
      </c>
      <c r="O156" s="46">
        <v>0</v>
      </c>
      <c r="P156" s="46">
        <v>0</v>
      </c>
      <c r="Q156" s="46"/>
      <c r="R156" s="34" t="s">
        <v>19</v>
      </c>
    </row>
    <row r="157" spans="1:18" x14ac:dyDescent="0.2">
      <c r="A157" s="58" t="s">
        <v>1296</v>
      </c>
      <c r="B157" s="59">
        <v>44830</v>
      </c>
      <c r="C157" s="60" t="s">
        <v>17</v>
      </c>
      <c r="D157" s="61" t="s">
        <v>806</v>
      </c>
      <c r="E157" s="60"/>
      <c r="F157" s="60" t="s">
        <v>807</v>
      </c>
      <c r="G157" s="58" t="s">
        <v>2353</v>
      </c>
      <c r="H157" s="62" t="s">
        <v>808</v>
      </c>
      <c r="I157" s="63" t="s">
        <v>809</v>
      </c>
      <c r="J157" s="64">
        <f>+K157+L157+M157+N157+O157</f>
        <v>1012.5</v>
      </c>
      <c r="K157" s="64">
        <v>1012.5</v>
      </c>
      <c r="L157" s="64">
        <v>0</v>
      </c>
      <c r="M157" s="64">
        <v>0</v>
      </c>
      <c r="N157" s="64">
        <v>0</v>
      </c>
      <c r="O157" s="64">
        <v>0</v>
      </c>
      <c r="P157" s="64">
        <v>0</v>
      </c>
      <c r="Q157" s="58"/>
      <c r="R157" s="65"/>
    </row>
    <row r="158" spans="1:18" x14ac:dyDescent="0.2">
      <c r="A158" s="58" t="s">
        <v>1195</v>
      </c>
      <c r="B158" s="59">
        <v>44797</v>
      </c>
      <c r="C158" s="60" t="s">
        <v>17</v>
      </c>
      <c r="D158" s="61" t="s">
        <v>611</v>
      </c>
      <c r="E158" s="60"/>
      <c r="F158" s="60" t="s">
        <v>277</v>
      </c>
      <c r="G158" s="58" t="s">
        <v>2341</v>
      </c>
      <c r="H158" s="62" t="s">
        <v>612</v>
      </c>
      <c r="I158" s="63" t="s">
        <v>613</v>
      </c>
      <c r="J158" s="64">
        <f>+K158+L158+M158+N158+O158</f>
        <v>162.35000000000002</v>
      </c>
      <c r="K158" s="64">
        <v>0</v>
      </c>
      <c r="L158" s="64">
        <v>139.96</v>
      </c>
      <c r="M158" s="64">
        <v>22.39</v>
      </c>
      <c r="N158" s="64">
        <v>0</v>
      </c>
      <c r="O158" s="64">
        <v>0</v>
      </c>
      <c r="P158" s="64">
        <v>0</v>
      </c>
      <c r="Q158" s="58"/>
      <c r="R158" s="65"/>
    </row>
    <row r="159" spans="1:18" x14ac:dyDescent="0.2">
      <c r="A159" s="58" t="s">
        <v>1322</v>
      </c>
      <c r="B159" s="59">
        <v>44834</v>
      </c>
      <c r="C159" s="60" t="s">
        <v>17</v>
      </c>
      <c r="D159" s="61" t="s">
        <v>857</v>
      </c>
      <c r="E159" s="60"/>
      <c r="F159" s="60" t="s">
        <v>277</v>
      </c>
      <c r="G159" s="58" t="s">
        <v>2332</v>
      </c>
      <c r="H159" s="62" t="s">
        <v>612</v>
      </c>
      <c r="I159" s="63" t="s">
        <v>613</v>
      </c>
      <c r="J159" s="64">
        <f>+K159+L159+M159+N159+O159</f>
        <v>255.06</v>
      </c>
      <c r="K159" s="64">
        <v>0</v>
      </c>
      <c r="L159" s="64">
        <v>219.88</v>
      </c>
      <c r="M159" s="64">
        <v>35.18</v>
      </c>
      <c r="N159" s="64">
        <v>0</v>
      </c>
      <c r="O159" s="64">
        <v>0</v>
      </c>
      <c r="P159" s="64">
        <v>0</v>
      </c>
      <c r="Q159" s="58"/>
      <c r="R159" s="65"/>
    </row>
    <row r="160" spans="1:18" x14ac:dyDescent="0.2">
      <c r="A160" s="58" t="s">
        <v>1054</v>
      </c>
      <c r="B160" s="59">
        <v>44718</v>
      </c>
      <c r="C160" s="60" t="s">
        <v>17</v>
      </c>
      <c r="D160" s="61" t="s">
        <v>319</v>
      </c>
      <c r="E160" s="58"/>
      <c r="F160" s="60" t="s">
        <v>277</v>
      </c>
      <c r="G160" s="58" t="s">
        <v>2331</v>
      </c>
      <c r="H160" s="62" t="s">
        <v>320</v>
      </c>
      <c r="I160" s="63" t="s">
        <v>321</v>
      </c>
      <c r="J160" s="64">
        <f>+K160+L160+M160+N160+O160</f>
        <v>370.39</v>
      </c>
      <c r="K160" s="64">
        <v>0</v>
      </c>
      <c r="L160" s="64">
        <v>319.3</v>
      </c>
      <c r="M160" s="64">
        <v>51.09</v>
      </c>
      <c r="N160" s="64">
        <v>0</v>
      </c>
      <c r="O160" s="64">
        <v>0</v>
      </c>
      <c r="P160" s="64">
        <v>0</v>
      </c>
      <c r="Q160" s="58"/>
      <c r="R160" s="65"/>
    </row>
    <row r="161" spans="1:18" x14ac:dyDescent="0.2">
      <c r="A161" s="58" t="s">
        <v>1082</v>
      </c>
      <c r="B161" s="59">
        <v>44740</v>
      </c>
      <c r="C161" s="60" t="s">
        <v>17</v>
      </c>
      <c r="D161" s="61" t="s">
        <v>386</v>
      </c>
      <c r="E161" s="58"/>
      <c r="F161" s="60" t="s">
        <v>277</v>
      </c>
      <c r="G161" s="58" t="s">
        <v>2331</v>
      </c>
      <c r="H161" s="62" t="s">
        <v>320</v>
      </c>
      <c r="I161" s="63" t="s">
        <v>321</v>
      </c>
      <c r="J161" s="64">
        <f>+K161+L161+M161+N161+O161</f>
        <v>1149.28</v>
      </c>
      <c r="K161" s="64">
        <v>0</v>
      </c>
      <c r="L161" s="64">
        <v>990.76</v>
      </c>
      <c r="M161" s="64">
        <v>158.52000000000001</v>
      </c>
      <c r="N161" s="64">
        <v>0</v>
      </c>
      <c r="O161" s="64">
        <v>0</v>
      </c>
      <c r="P161" s="64">
        <v>0</v>
      </c>
      <c r="Q161" s="58"/>
      <c r="R161" s="65"/>
    </row>
    <row r="162" spans="1:18" x14ac:dyDescent="0.2">
      <c r="A162" s="58" t="s">
        <v>1142</v>
      </c>
      <c r="B162" s="59">
        <v>44770</v>
      </c>
      <c r="C162" s="60" t="s">
        <v>17</v>
      </c>
      <c r="D162" s="61" t="s">
        <v>521</v>
      </c>
      <c r="E162" s="60"/>
      <c r="F162" s="60" t="s">
        <v>277</v>
      </c>
      <c r="G162" s="58" t="s">
        <v>2331</v>
      </c>
      <c r="H162" s="62" t="s">
        <v>320</v>
      </c>
      <c r="I162" s="63" t="s">
        <v>321</v>
      </c>
      <c r="J162" s="64">
        <f>+K162+L162+M162+N162+O162</f>
        <v>1088.97</v>
      </c>
      <c r="K162" s="64">
        <v>0</v>
      </c>
      <c r="L162" s="64">
        <v>938.77</v>
      </c>
      <c r="M162" s="64">
        <v>150.19999999999999</v>
      </c>
      <c r="N162" s="64">
        <v>0</v>
      </c>
      <c r="O162" s="64">
        <v>0</v>
      </c>
      <c r="P162" s="64">
        <v>0</v>
      </c>
      <c r="Q162" s="58"/>
      <c r="R162" s="65"/>
    </row>
    <row r="163" spans="1:18" x14ac:dyDescent="0.2">
      <c r="A163" s="58" t="s">
        <v>1181</v>
      </c>
      <c r="B163" s="59">
        <v>44790</v>
      </c>
      <c r="C163" s="58" t="s">
        <v>17</v>
      </c>
      <c r="D163" s="58" t="s">
        <v>979</v>
      </c>
      <c r="E163" s="58"/>
      <c r="F163" s="60" t="s">
        <v>277</v>
      </c>
      <c r="G163" s="58" t="s">
        <v>2331</v>
      </c>
      <c r="H163" s="62" t="s">
        <v>320</v>
      </c>
      <c r="I163" s="63" t="s">
        <v>321</v>
      </c>
      <c r="J163" s="64">
        <f>+K163+L163+M163+N163+O163</f>
        <v>659.81999999999994</v>
      </c>
      <c r="K163" s="64">
        <v>0</v>
      </c>
      <c r="L163" s="64">
        <v>564.66999999999996</v>
      </c>
      <c r="M163" s="64">
        <v>95.15</v>
      </c>
      <c r="N163" s="64">
        <v>0</v>
      </c>
      <c r="O163" s="64">
        <v>0</v>
      </c>
      <c r="P163" s="64">
        <v>0</v>
      </c>
      <c r="Q163" s="58"/>
      <c r="R163" s="65"/>
    </row>
    <row r="164" spans="1:18" x14ac:dyDescent="0.2">
      <c r="A164" s="58" t="s">
        <v>1240</v>
      </c>
      <c r="B164" s="59">
        <v>44811</v>
      </c>
      <c r="C164" s="60" t="s">
        <v>17</v>
      </c>
      <c r="D164" s="61" t="s">
        <v>698</v>
      </c>
      <c r="E164" s="60"/>
      <c r="F164" s="60" t="s">
        <v>277</v>
      </c>
      <c r="G164" s="58" t="s">
        <v>2331</v>
      </c>
      <c r="H164" s="62" t="s">
        <v>320</v>
      </c>
      <c r="I164" s="63" t="s">
        <v>321</v>
      </c>
      <c r="J164" s="64">
        <f>+K164+L164+M164+N164+O164</f>
        <v>74.239999999999995</v>
      </c>
      <c r="K164" s="64">
        <v>0</v>
      </c>
      <c r="L164" s="64">
        <v>64</v>
      </c>
      <c r="M164" s="64">
        <v>10.24</v>
      </c>
      <c r="N164" s="64">
        <v>0</v>
      </c>
      <c r="O164" s="64">
        <v>0</v>
      </c>
      <c r="P164" s="64">
        <v>0</v>
      </c>
      <c r="Q164" s="58"/>
      <c r="R164" s="65"/>
    </row>
    <row r="165" spans="1:18" x14ac:dyDescent="0.2">
      <c r="A165" s="43" t="s">
        <v>1655</v>
      </c>
      <c r="B165" s="44">
        <v>44882</v>
      </c>
      <c r="C165" s="43" t="s">
        <v>17</v>
      </c>
      <c r="D165" s="43" t="s">
        <v>195</v>
      </c>
      <c r="E165" s="43" t="s">
        <v>19</v>
      </c>
      <c r="F165" s="43" t="s">
        <v>196</v>
      </c>
      <c r="G165" s="43" t="s">
        <v>19</v>
      </c>
      <c r="H165" s="45" t="s">
        <v>197</v>
      </c>
      <c r="I165" s="46" t="s">
        <v>198</v>
      </c>
      <c r="J165" s="46">
        <f>+K165+L165+M165+N165+O165</f>
        <v>1980</v>
      </c>
      <c r="K165" s="46">
        <v>1980</v>
      </c>
      <c r="L165" s="46">
        <v>0</v>
      </c>
      <c r="M165" s="46">
        <f>+L165*16%</f>
        <v>0</v>
      </c>
      <c r="N165" s="46">
        <v>0</v>
      </c>
      <c r="O165" s="46">
        <v>0</v>
      </c>
      <c r="P165" s="46">
        <v>0</v>
      </c>
      <c r="Q165" s="46"/>
      <c r="R165" s="34" t="s">
        <v>19</v>
      </c>
    </row>
    <row r="166" spans="1:18" s="65" customFormat="1" x14ac:dyDescent="0.2">
      <c r="A166" s="43" t="s">
        <v>1113</v>
      </c>
      <c r="B166" s="47">
        <v>44755</v>
      </c>
      <c r="C166" s="48" t="s">
        <v>17</v>
      </c>
      <c r="D166" s="49" t="s">
        <v>462</v>
      </c>
      <c r="E166" s="43"/>
      <c r="F166" s="48" t="s">
        <v>463</v>
      </c>
      <c r="G166" s="43"/>
      <c r="H166" s="50" t="s">
        <v>464</v>
      </c>
      <c r="I166" s="51" t="s">
        <v>465</v>
      </c>
      <c r="J166" s="46">
        <f>+K166+L166+M166+N166+O166</f>
        <v>100.73</v>
      </c>
      <c r="K166" s="46">
        <v>0</v>
      </c>
      <c r="L166" s="46">
        <v>86.84</v>
      </c>
      <c r="M166" s="46">
        <v>13.89</v>
      </c>
      <c r="N166" s="46">
        <v>0</v>
      </c>
      <c r="O166" s="46">
        <v>0</v>
      </c>
      <c r="P166" s="46">
        <v>0</v>
      </c>
      <c r="Q166" s="43"/>
      <c r="R166" s="35"/>
    </row>
    <row r="167" spans="1:18" x14ac:dyDescent="0.2">
      <c r="A167" s="43" t="s">
        <v>1114</v>
      </c>
      <c r="B167" s="47">
        <v>44755</v>
      </c>
      <c r="C167" s="48" t="s">
        <v>17</v>
      </c>
      <c r="D167" s="49" t="s">
        <v>466</v>
      </c>
      <c r="E167" s="43"/>
      <c r="F167" s="48" t="s">
        <v>1552</v>
      </c>
      <c r="G167" s="43"/>
      <c r="H167" s="50" t="s">
        <v>464</v>
      </c>
      <c r="I167" s="51" t="s">
        <v>465</v>
      </c>
      <c r="J167" s="46">
        <f>+K167+L167+M167+N167+O167</f>
        <v>325.7</v>
      </c>
      <c r="K167" s="46">
        <v>325.7</v>
      </c>
      <c r="L167" s="46">
        <v>0</v>
      </c>
      <c r="M167" s="46">
        <v>0</v>
      </c>
      <c r="N167" s="46">
        <v>0</v>
      </c>
      <c r="O167" s="46">
        <v>0</v>
      </c>
      <c r="P167" s="46">
        <v>0</v>
      </c>
      <c r="Q167" s="43"/>
    </row>
    <row r="168" spans="1:18" x14ac:dyDescent="0.2">
      <c r="A168" s="43" t="s">
        <v>1206</v>
      </c>
      <c r="B168" s="47">
        <v>44799</v>
      </c>
      <c r="C168" s="48" t="s">
        <v>17</v>
      </c>
      <c r="D168" s="49" t="s">
        <v>630</v>
      </c>
      <c r="E168" s="48"/>
      <c r="F168" s="48" t="s">
        <v>631</v>
      </c>
      <c r="G168" s="43"/>
      <c r="H168" s="50" t="s">
        <v>464</v>
      </c>
      <c r="I168" s="51" t="s">
        <v>465</v>
      </c>
      <c r="J168" s="46">
        <f>+K168+L168+M168+N168+O168</f>
        <v>1256.5899999999999</v>
      </c>
      <c r="K168" s="46">
        <v>0</v>
      </c>
      <c r="L168" s="46">
        <v>1083.27</v>
      </c>
      <c r="M168" s="46">
        <v>173.32</v>
      </c>
      <c r="N168" s="46">
        <v>0</v>
      </c>
      <c r="O168" s="46">
        <v>0</v>
      </c>
      <c r="P168" s="46">
        <v>0</v>
      </c>
      <c r="Q168" s="43"/>
    </row>
    <row r="169" spans="1:18" x14ac:dyDescent="0.2">
      <c r="A169" s="43" t="s">
        <v>1207</v>
      </c>
      <c r="B169" s="47">
        <v>44799</v>
      </c>
      <c r="C169" s="48" t="s">
        <v>17</v>
      </c>
      <c r="D169" s="49" t="s">
        <v>632</v>
      </c>
      <c r="E169" s="48"/>
      <c r="F169" s="48" t="s">
        <v>633</v>
      </c>
      <c r="G169" s="43"/>
      <c r="H169" s="50" t="s">
        <v>464</v>
      </c>
      <c r="I169" s="51" t="s">
        <v>465</v>
      </c>
      <c r="J169" s="46">
        <f>+K169+L169+M169+N169+O169</f>
        <v>1188.57</v>
      </c>
      <c r="K169" s="46">
        <v>1188.57</v>
      </c>
      <c r="L169" s="46">
        <v>0</v>
      </c>
      <c r="M169" s="46">
        <v>0</v>
      </c>
      <c r="N169" s="46">
        <v>0</v>
      </c>
      <c r="O169" s="46">
        <v>0</v>
      </c>
      <c r="P169" s="46">
        <v>0</v>
      </c>
      <c r="Q169" s="43"/>
    </row>
    <row r="170" spans="1:18" s="65" customFormat="1" x14ac:dyDescent="0.2">
      <c r="A170" s="43" t="s">
        <v>1208</v>
      </c>
      <c r="B170" s="47">
        <v>44799</v>
      </c>
      <c r="C170" s="48" t="s">
        <v>17</v>
      </c>
      <c r="D170" s="49" t="s">
        <v>634</v>
      </c>
      <c r="E170" s="48"/>
      <c r="F170" s="48" t="s">
        <v>635</v>
      </c>
      <c r="G170" s="43"/>
      <c r="H170" s="50" t="s">
        <v>464</v>
      </c>
      <c r="I170" s="51" t="s">
        <v>465</v>
      </c>
      <c r="J170" s="46">
        <f>+K170+L170+M170+N170+O170</f>
        <v>263.29000000000002</v>
      </c>
      <c r="K170" s="46">
        <v>263.29000000000002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3"/>
      <c r="R170" s="35"/>
    </row>
    <row r="171" spans="1:18" s="65" customFormat="1" x14ac:dyDescent="0.2">
      <c r="A171" s="43" t="s">
        <v>1209</v>
      </c>
      <c r="B171" s="47">
        <v>44799</v>
      </c>
      <c r="C171" s="48" t="s">
        <v>17</v>
      </c>
      <c r="D171" s="49" t="s">
        <v>636</v>
      </c>
      <c r="E171" s="48"/>
      <c r="F171" s="48" t="s">
        <v>637</v>
      </c>
      <c r="G171" s="43"/>
      <c r="H171" s="50" t="s">
        <v>464</v>
      </c>
      <c r="I171" s="51" t="s">
        <v>465</v>
      </c>
      <c r="J171" s="46">
        <f>+K171+L171+M171+N171+O171</f>
        <v>112.84</v>
      </c>
      <c r="K171" s="46">
        <v>112.84</v>
      </c>
      <c r="L171" s="46">
        <v>0</v>
      </c>
      <c r="M171" s="46">
        <v>0</v>
      </c>
      <c r="N171" s="46">
        <v>0</v>
      </c>
      <c r="O171" s="46">
        <v>0</v>
      </c>
      <c r="P171" s="46">
        <v>0</v>
      </c>
      <c r="Q171" s="43"/>
      <c r="R171" s="35"/>
    </row>
    <row r="172" spans="1:18" s="65" customFormat="1" x14ac:dyDescent="0.2">
      <c r="A172" s="43" t="s">
        <v>1383</v>
      </c>
      <c r="B172" s="47">
        <v>44855</v>
      </c>
      <c r="C172" s="48" t="s">
        <v>17</v>
      </c>
      <c r="D172" s="49" t="s">
        <v>1553</v>
      </c>
      <c r="E172" s="48"/>
      <c r="F172" s="48" t="s">
        <v>1554</v>
      </c>
      <c r="G172" s="43"/>
      <c r="H172" s="50" t="s">
        <v>464</v>
      </c>
      <c r="I172" s="51" t="s">
        <v>465</v>
      </c>
      <c r="J172" s="46">
        <f>+K172+L172+M172+N172+O172</f>
        <v>258.76</v>
      </c>
      <c r="K172" s="46">
        <v>258.76</v>
      </c>
      <c r="L172" s="46">
        <v>0</v>
      </c>
      <c r="M172" s="46">
        <v>0</v>
      </c>
      <c r="N172" s="46">
        <v>0</v>
      </c>
      <c r="O172" s="46">
        <v>0</v>
      </c>
      <c r="P172" s="46">
        <v>0</v>
      </c>
      <c r="Q172" s="43"/>
      <c r="R172" s="35"/>
    </row>
    <row r="173" spans="1:18" x14ac:dyDescent="0.2">
      <c r="A173" s="43" t="s">
        <v>1384</v>
      </c>
      <c r="B173" s="47">
        <v>44855</v>
      </c>
      <c r="C173" s="48" t="s">
        <v>17</v>
      </c>
      <c r="D173" s="49" t="s">
        <v>1555</v>
      </c>
      <c r="E173" s="48"/>
      <c r="F173" s="48" t="s">
        <v>1556</v>
      </c>
      <c r="G173" s="43"/>
      <c r="H173" s="50" t="s">
        <v>464</v>
      </c>
      <c r="I173" s="51" t="s">
        <v>465</v>
      </c>
      <c r="J173" s="46">
        <f>+K173+L173+M173+N173+O173</f>
        <v>1078.32</v>
      </c>
      <c r="K173" s="46">
        <v>1078.32</v>
      </c>
      <c r="L173" s="46">
        <v>0</v>
      </c>
      <c r="M173" s="46">
        <v>0</v>
      </c>
      <c r="N173" s="46">
        <v>0</v>
      </c>
      <c r="O173" s="46">
        <v>0</v>
      </c>
      <c r="P173" s="46">
        <v>0</v>
      </c>
      <c r="Q173" s="43"/>
    </row>
    <row r="174" spans="1:18" x14ac:dyDescent="0.2">
      <c r="A174" s="43" t="s">
        <v>1385</v>
      </c>
      <c r="B174" s="47">
        <v>44855</v>
      </c>
      <c r="C174" s="48" t="s">
        <v>17</v>
      </c>
      <c r="D174" s="49" t="s">
        <v>1559</v>
      </c>
      <c r="E174" s="48"/>
      <c r="F174" s="48" t="s">
        <v>1560</v>
      </c>
      <c r="G174" s="43"/>
      <c r="H174" s="50" t="s">
        <v>464</v>
      </c>
      <c r="I174" s="51" t="s">
        <v>465</v>
      </c>
      <c r="J174" s="46">
        <f>+K174+L174+M174+N174+O174</f>
        <v>3313.308</v>
      </c>
      <c r="K174" s="46">
        <v>0</v>
      </c>
      <c r="L174" s="46">
        <v>2856.3</v>
      </c>
      <c r="M174" s="46">
        <f>+L174*16%</f>
        <v>457.00800000000004</v>
      </c>
      <c r="N174" s="46">
        <v>0</v>
      </c>
      <c r="O174" s="46">
        <v>0</v>
      </c>
      <c r="P174" s="46">
        <v>0</v>
      </c>
      <c r="Q174" s="43"/>
    </row>
    <row r="175" spans="1:18" x14ac:dyDescent="0.2">
      <c r="A175" s="43" t="s">
        <v>1386</v>
      </c>
      <c r="B175" s="47">
        <v>44855</v>
      </c>
      <c r="C175" s="48" t="s">
        <v>17</v>
      </c>
      <c r="D175" s="49" t="s">
        <v>1557</v>
      </c>
      <c r="E175" s="48"/>
      <c r="F175" s="48" t="s">
        <v>1558</v>
      </c>
      <c r="G175" s="43"/>
      <c r="H175" s="50" t="s">
        <v>464</v>
      </c>
      <c r="I175" s="51" t="s">
        <v>465</v>
      </c>
      <c r="J175" s="46">
        <f>+K175+L175+M175+N175+O175</f>
        <v>931.82</v>
      </c>
      <c r="K175" s="46">
        <v>931.82</v>
      </c>
      <c r="L175" s="46">
        <v>0</v>
      </c>
      <c r="M175" s="46">
        <v>0</v>
      </c>
      <c r="N175" s="46">
        <v>0</v>
      </c>
      <c r="O175" s="46">
        <v>0</v>
      </c>
      <c r="P175" s="46">
        <v>0</v>
      </c>
      <c r="Q175" s="43"/>
    </row>
    <row r="176" spans="1:18" x14ac:dyDescent="0.2">
      <c r="A176" s="43" t="s">
        <v>1320</v>
      </c>
      <c r="B176" s="44">
        <v>44833</v>
      </c>
      <c r="C176" s="43" t="s">
        <v>17</v>
      </c>
      <c r="D176" s="43" t="s">
        <v>1548</v>
      </c>
      <c r="E176" s="43" t="s">
        <v>19</v>
      </c>
      <c r="F176" s="43" t="s">
        <v>1549</v>
      </c>
      <c r="G176" s="43" t="s">
        <v>19</v>
      </c>
      <c r="H176" s="45" t="s">
        <v>1550</v>
      </c>
      <c r="I176" s="46" t="s">
        <v>1551</v>
      </c>
      <c r="J176" s="46">
        <f>+K176+L176+M176+N176+O176</f>
        <v>1360.4248</v>
      </c>
      <c r="K176" s="46">
        <v>0</v>
      </c>
      <c r="L176" s="46">
        <v>1172.78</v>
      </c>
      <c r="M176" s="46">
        <f>+L176*16%</f>
        <v>187.6448</v>
      </c>
      <c r="N176" s="46">
        <v>0</v>
      </c>
      <c r="O176" s="46">
        <v>0</v>
      </c>
      <c r="P176" s="46">
        <v>0</v>
      </c>
      <c r="Q176" s="46"/>
      <c r="R176" s="34" t="s">
        <v>19</v>
      </c>
    </row>
    <row r="177" spans="1:18" s="65" customFormat="1" x14ac:dyDescent="0.2">
      <c r="A177" s="58" t="s">
        <v>1052</v>
      </c>
      <c r="B177" s="59">
        <v>44713</v>
      </c>
      <c r="C177" s="60" t="s">
        <v>17</v>
      </c>
      <c r="D177" s="61" t="s">
        <v>315</v>
      </c>
      <c r="E177" s="58"/>
      <c r="F177" s="60" t="s">
        <v>277</v>
      </c>
      <c r="G177" s="58" t="s">
        <v>2330</v>
      </c>
      <c r="H177" s="62" t="s">
        <v>316</v>
      </c>
      <c r="I177" s="63" t="s">
        <v>317</v>
      </c>
      <c r="J177" s="64">
        <f>+K177+L177+M177+N177+O177</f>
        <v>14</v>
      </c>
      <c r="K177" s="64">
        <v>0</v>
      </c>
      <c r="L177" s="64">
        <v>12.07</v>
      </c>
      <c r="M177" s="64">
        <v>1.93</v>
      </c>
      <c r="N177" s="64">
        <v>0</v>
      </c>
      <c r="O177" s="64">
        <v>0</v>
      </c>
      <c r="P177" s="64">
        <v>0</v>
      </c>
      <c r="Q177" s="58"/>
    </row>
    <row r="178" spans="1:18" s="65" customFormat="1" x14ac:dyDescent="0.2">
      <c r="A178" s="58" t="s">
        <v>1078</v>
      </c>
      <c r="B178" s="59">
        <v>44739</v>
      </c>
      <c r="C178" s="60" t="s">
        <v>17</v>
      </c>
      <c r="D178" s="61" t="s">
        <v>380</v>
      </c>
      <c r="E178" s="58"/>
      <c r="F178" s="60" t="s">
        <v>277</v>
      </c>
      <c r="G178" s="58" t="s">
        <v>2331</v>
      </c>
      <c r="H178" s="62" t="s">
        <v>316</v>
      </c>
      <c r="I178" s="63" t="s">
        <v>317</v>
      </c>
      <c r="J178" s="64">
        <f>+K178+L178+M178+N178+O178</f>
        <v>632.5</v>
      </c>
      <c r="K178" s="64">
        <v>0</v>
      </c>
      <c r="L178" s="64">
        <v>545.26</v>
      </c>
      <c r="M178" s="64">
        <v>87.24</v>
      </c>
      <c r="N178" s="64">
        <v>0</v>
      </c>
      <c r="O178" s="64">
        <v>0</v>
      </c>
      <c r="P178" s="64">
        <v>0</v>
      </c>
      <c r="Q178" s="58"/>
    </row>
    <row r="179" spans="1:18" s="65" customFormat="1" x14ac:dyDescent="0.2">
      <c r="A179" s="58" t="s">
        <v>1193</v>
      </c>
      <c r="B179" s="59">
        <v>44797</v>
      </c>
      <c r="C179" s="60" t="s">
        <v>17</v>
      </c>
      <c r="D179" s="61" t="s">
        <v>606</v>
      </c>
      <c r="E179" s="60"/>
      <c r="F179" s="60" t="s">
        <v>277</v>
      </c>
      <c r="G179" s="58" t="s">
        <v>2331</v>
      </c>
      <c r="H179" s="62" t="s">
        <v>316</v>
      </c>
      <c r="I179" s="63" t="s">
        <v>317</v>
      </c>
      <c r="J179" s="64">
        <f>+K179+L179+M179+N179+O179</f>
        <v>701.99</v>
      </c>
      <c r="K179" s="64">
        <v>0</v>
      </c>
      <c r="L179" s="64">
        <v>605.16999999999996</v>
      </c>
      <c r="M179" s="64">
        <v>96.82</v>
      </c>
      <c r="N179" s="64">
        <v>0</v>
      </c>
      <c r="O179" s="64">
        <v>0</v>
      </c>
      <c r="P179" s="64">
        <v>0</v>
      </c>
      <c r="Q179" s="58"/>
    </row>
    <row r="180" spans="1:18" x14ac:dyDescent="0.2">
      <c r="A180" s="58" t="s">
        <v>1269</v>
      </c>
      <c r="B180" s="59">
        <v>44820</v>
      </c>
      <c r="C180" s="60" t="s">
        <v>17</v>
      </c>
      <c r="D180" s="61" t="s">
        <v>753</v>
      </c>
      <c r="E180" s="60"/>
      <c r="F180" s="60" t="s">
        <v>277</v>
      </c>
      <c r="G180" s="58" t="s">
        <v>2331</v>
      </c>
      <c r="H180" s="62" t="s">
        <v>316</v>
      </c>
      <c r="I180" s="63" t="s">
        <v>317</v>
      </c>
      <c r="J180" s="64">
        <f>+K180+L180+M180+N180+O180</f>
        <v>176.44</v>
      </c>
      <c r="K180" s="64">
        <v>0</v>
      </c>
      <c r="L180" s="64">
        <v>152.1</v>
      </c>
      <c r="M180" s="64">
        <v>24.34</v>
      </c>
      <c r="N180" s="64">
        <v>0</v>
      </c>
      <c r="O180" s="64">
        <v>0</v>
      </c>
      <c r="P180" s="64">
        <v>0</v>
      </c>
      <c r="Q180" s="58"/>
      <c r="R180" s="65"/>
    </row>
    <row r="181" spans="1:18" x14ac:dyDescent="0.2">
      <c r="A181" s="58" t="s">
        <v>1280</v>
      </c>
      <c r="B181" s="59">
        <v>44824</v>
      </c>
      <c r="C181" s="60" t="s">
        <v>17</v>
      </c>
      <c r="D181" s="61" t="s">
        <v>778</v>
      </c>
      <c r="E181" s="60"/>
      <c r="F181" s="60" t="s">
        <v>277</v>
      </c>
      <c r="G181" s="58" t="s">
        <v>2331</v>
      </c>
      <c r="H181" s="62" t="s">
        <v>316</v>
      </c>
      <c r="I181" s="63" t="s">
        <v>317</v>
      </c>
      <c r="J181" s="64">
        <f>+K181+L181+M181+N181+O181</f>
        <v>40</v>
      </c>
      <c r="K181" s="64">
        <v>0</v>
      </c>
      <c r="L181" s="64">
        <v>34.479999999999997</v>
      </c>
      <c r="M181" s="64">
        <v>5.52</v>
      </c>
      <c r="N181" s="64">
        <v>0</v>
      </c>
      <c r="O181" s="64">
        <v>0</v>
      </c>
      <c r="P181" s="64">
        <v>0</v>
      </c>
      <c r="Q181" s="58"/>
      <c r="R181" s="65"/>
    </row>
    <row r="182" spans="1:18" x14ac:dyDescent="0.2">
      <c r="A182" s="58" t="s">
        <v>1306</v>
      </c>
      <c r="B182" s="59">
        <v>44832</v>
      </c>
      <c r="C182" s="60" t="s">
        <v>17</v>
      </c>
      <c r="D182" s="61" t="s">
        <v>827</v>
      </c>
      <c r="E182" s="60"/>
      <c r="F182" s="60" t="s">
        <v>277</v>
      </c>
      <c r="G182" s="58" t="s">
        <v>2331</v>
      </c>
      <c r="H182" s="62" t="s">
        <v>316</v>
      </c>
      <c r="I182" s="63" t="s">
        <v>317</v>
      </c>
      <c r="J182" s="64">
        <f>+K182+L182+M182+N182+O182</f>
        <v>488.42</v>
      </c>
      <c r="K182" s="64">
        <v>0</v>
      </c>
      <c r="L182" s="64">
        <v>421.06</v>
      </c>
      <c r="M182" s="64">
        <v>67.36</v>
      </c>
      <c r="N182" s="64">
        <v>0</v>
      </c>
      <c r="O182" s="64">
        <v>0</v>
      </c>
      <c r="P182" s="64">
        <v>0</v>
      </c>
      <c r="Q182" s="58"/>
      <c r="R182" s="65"/>
    </row>
    <row r="183" spans="1:18" x14ac:dyDescent="0.2">
      <c r="A183" s="58" t="s">
        <v>1366</v>
      </c>
      <c r="B183" s="59">
        <v>44851</v>
      </c>
      <c r="C183" s="60" t="s">
        <v>17</v>
      </c>
      <c r="D183" s="61" t="s">
        <v>919</v>
      </c>
      <c r="E183" s="60"/>
      <c r="F183" s="60" t="s">
        <v>277</v>
      </c>
      <c r="G183" s="58" t="s">
        <v>2331</v>
      </c>
      <c r="H183" s="62" t="s">
        <v>316</v>
      </c>
      <c r="I183" s="63" t="s">
        <v>317</v>
      </c>
      <c r="J183" s="64">
        <f>+K183+L183+M183+N183+O183</f>
        <v>298.78999999999996</v>
      </c>
      <c r="K183" s="64">
        <v>0</v>
      </c>
      <c r="L183" s="64">
        <v>257.58</v>
      </c>
      <c r="M183" s="64">
        <v>41.21</v>
      </c>
      <c r="N183" s="64">
        <v>0</v>
      </c>
      <c r="O183" s="64">
        <v>0</v>
      </c>
      <c r="P183" s="64">
        <v>0</v>
      </c>
      <c r="Q183" s="58"/>
      <c r="R183" s="65"/>
    </row>
    <row r="184" spans="1:18" x14ac:dyDescent="0.2">
      <c r="A184" s="58" t="s">
        <v>1370</v>
      </c>
      <c r="B184" s="59">
        <v>44852</v>
      </c>
      <c r="C184" s="60" t="s">
        <v>17</v>
      </c>
      <c r="D184" s="61" t="s">
        <v>923</v>
      </c>
      <c r="E184" s="60"/>
      <c r="F184" s="60" t="s">
        <v>277</v>
      </c>
      <c r="G184" s="58" t="s">
        <v>2331</v>
      </c>
      <c r="H184" s="62" t="s">
        <v>316</v>
      </c>
      <c r="I184" s="63" t="s">
        <v>317</v>
      </c>
      <c r="J184" s="64">
        <f>+K184+L184+M184+N184+O184</f>
        <v>660.81</v>
      </c>
      <c r="K184" s="64">
        <v>0</v>
      </c>
      <c r="L184" s="64">
        <v>569.66</v>
      </c>
      <c r="M184" s="64">
        <v>91.15</v>
      </c>
      <c r="N184" s="64">
        <v>0</v>
      </c>
      <c r="O184" s="64">
        <v>0</v>
      </c>
      <c r="P184" s="64">
        <v>0</v>
      </c>
      <c r="Q184" s="58"/>
      <c r="R184" s="65"/>
    </row>
    <row r="185" spans="1:18" x14ac:dyDescent="0.2">
      <c r="A185" s="58" t="s">
        <v>1342</v>
      </c>
      <c r="B185" s="59">
        <v>44839</v>
      </c>
      <c r="C185" s="60" t="s">
        <v>17</v>
      </c>
      <c r="D185" s="61" t="s">
        <v>890</v>
      </c>
      <c r="E185" s="60"/>
      <c r="F185" s="60" t="s">
        <v>277</v>
      </c>
      <c r="G185" s="58" t="s">
        <v>2338</v>
      </c>
      <c r="H185" s="62" t="s">
        <v>891</v>
      </c>
      <c r="I185" s="63" t="s">
        <v>892</v>
      </c>
      <c r="J185" s="64">
        <f>+K185+L185+M185+N185+O185</f>
        <v>2177.06</v>
      </c>
      <c r="K185" s="64">
        <v>0</v>
      </c>
      <c r="L185" s="64">
        <v>1876.78</v>
      </c>
      <c r="M185" s="64">
        <v>300.27999999999997</v>
      </c>
      <c r="N185" s="64">
        <v>0</v>
      </c>
      <c r="O185" s="64">
        <v>0</v>
      </c>
      <c r="P185" s="64">
        <v>0</v>
      </c>
      <c r="Q185" s="58"/>
      <c r="R185" s="65"/>
    </row>
    <row r="186" spans="1:18" x14ac:dyDescent="0.2">
      <c r="A186" s="43" t="s">
        <v>1412</v>
      </c>
      <c r="B186" s="47">
        <v>44862</v>
      </c>
      <c r="C186" s="48" t="s">
        <v>17</v>
      </c>
      <c r="D186" s="49" t="s">
        <v>1561</v>
      </c>
      <c r="E186" s="48"/>
      <c r="F186" s="48" t="s">
        <v>1562</v>
      </c>
      <c r="G186" s="43"/>
      <c r="H186" s="50" t="s">
        <v>1563</v>
      </c>
      <c r="I186" s="51" t="s">
        <v>1564</v>
      </c>
      <c r="J186" s="46">
        <f>+K186+L186+M186+N186+O186</f>
        <v>3205.9151999999999</v>
      </c>
      <c r="K186" s="46">
        <v>0</v>
      </c>
      <c r="L186" s="46">
        <v>2763.72</v>
      </c>
      <c r="M186" s="46">
        <f>+L186*16%</f>
        <v>442.1952</v>
      </c>
      <c r="N186" s="46">
        <v>0</v>
      </c>
      <c r="O186" s="46">
        <v>0</v>
      </c>
      <c r="P186" s="46">
        <v>0</v>
      </c>
      <c r="Q186" s="43"/>
    </row>
    <row r="187" spans="1:18" x14ac:dyDescent="0.2">
      <c r="A187" s="58" t="s">
        <v>1043</v>
      </c>
      <c r="B187" s="59">
        <v>44688</v>
      </c>
      <c r="C187" s="60" t="s">
        <v>17</v>
      </c>
      <c r="D187" s="61" t="s">
        <v>283</v>
      </c>
      <c r="E187" s="58"/>
      <c r="F187" s="60" t="s">
        <v>277</v>
      </c>
      <c r="G187" s="58" t="s">
        <v>2332</v>
      </c>
      <c r="H187" s="62" t="s">
        <v>284</v>
      </c>
      <c r="I187" s="63" t="s">
        <v>285</v>
      </c>
      <c r="J187" s="64">
        <f>+K187+L187+M187+N187+O187</f>
        <v>65.39</v>
      </c>
      <c r="K187" s="64">
        <v>0</v>
      </c>
      <c r="L187" s="64">
        <v>56.37</v>
      </c>
      <c r="M187" s="64">
        <v>9.02</v>
      </c>
      <c r="N187" s="64">
        <v>0</v>
      </c>
      <c r="O187" s="64">
        <v>0</v>
      </c>
      <c r="P187" s="64">
        <v>0</v>
      </c>
      <c r="Q187" s="58"/>
      <c r="R187" s="65"/>
    </row>
    <row r="188" spans="1:18" x14ac:dyDescent="0.2">
      <c r="A188" s="58" t="s">
        <v>1069</v>
      </c>
      <c r="B188" s="59">
        <v>44732</v>
      </c>
      <c r="C188" s="60" t="s">
        <v>17</v>
      </c>
      <c r="D188" s="61" t="s">
        <v>359</v>
      </c>
      <c r="E188" s="58"/>
      <c r="F188" s="60" t="s">
        <v>277</v>
      </c>
      <c r="G188" s="58" t="s">
        <v>2332</v>
      </c>
      <c r="H188" s="62" t="s">
        <v>284</v>
      </c>
      <c r="I188" s="63" t="s">
        <v>285</v>
      </c>
      <c r="J188" s="64">
        <f>+K188+L188+M188+N188+O188</f>
        <v>96.28</v>
      </c>
      <c r="K188" s="64">
        <v>0</v>
      </c>
      <c r="L188" s="64">
        <v>83</v>
      </c>
      <c r="M188" s="64">
        <v>13.28</v>
      </c>
      <c r="N188" s="64">
        <v>0</v>
      </c>
      <c r="O188" s="64">
        <v>0</v>
      </c>
      <c r="P188" s="64">
        <v>0</v>
      </c>
      <c r="Q188" s="58"/>
      <c r="R188" s="65"/>
    </row>
    <row r="189" spans="1:18" x14ac:dyDescent="0.2">
      <c r="A189" s="58" t="s">
        <v>1686</v>
      </c>
      <c r="B189" s="66">
        <v>44887</v>
      </c>
      <c r="C189" s="58" t="s">
        <v>17</v>
      </c>
      <c r="D189" s="58" t="s">
        <v>985</v>
      </c>
      <c r="E189" s="58"/>
      <c r="F189" s="58" t="s">
        <v>956</v>
      </c>
      <c r="G189" s="58" t="s">
        <v>2332</v>
      </c>
      <c r="H189" s="67" t="s">
        <v>284</v>
      </c>
      <c r="I189" s="64" t="s">
        <v>987</v>
      </c>
      <c r="J189" s="64">
        <f>+K189+L189+M189+N189+O189</f>
        <v>148.75840000000002</v>
      </c>
      <c r="K189" s="64">
        <v>0</v>
      </c>
      <c r="L189" s="64">
        <v>128.24</v>
      </c>
      <c r="M189" s="64">
        <f>+L189*16%</f>
        <v>20.518400000000003</v>
      </c>
      <c r="N189" s="64">
        <v>0</v>
      </c>
      <c r="O189" s="64">
        <v>0</v>
      </c>
      <c r="P189" s="64">
        <v>0</v>
      </c>
      <c r="Q189" s="64"/>
      <c r="R189" s="68"/>
    </row>
    <row r="190" spans="1:18" x14ac:dyDescent="0.2">
      <c r="A190" s="43" t="s">
        <v>1276</v>
      </c>
      <c r="B190" s="47">
        <v>44823</v>
      </c>
      <c r="C190" s="48" t="s">
        <v>17</v>
      </c>
      <c r="D190" s="49" t="s">
        <v>767</v>
      </c>
      <c r="E190" s="48"/>
      <c r="F190" s="48" t="s">
        <v>768</v>
      </c>
      <c r="G190" s="43"/>
      <c r="H190" s="50" t="s">
        <v>769</v>
      </c>
      <c r="I190" s="51" t="s">
        <v>770</v>
      </c>
      <c r="J190" s="46">
        <f>+K190+L190+M190+N190+O190</f>
        <v>1801.2</v>
      </c>
      <c r="K190" s="46">
        <v>0</v>
      </c>
      <c r="L190" s="46">
        <v>1552.76</v>
      </c>
      <c r="M190" s="46">
        <v>248.44</v>
      </c>
      <c r="N190" s="46">
        <v>0</v>
      </c>
      <c r="O190" s="46">
        <v>0</v>
      </c>
      <c r="P190" s="46">
        <v>0</v>
      </c>
      <c r="Q190" s="43"/>
    </row>
    <row r="191" spans="1:18" x14ac:dyDescent="0.2">
      <c r="A191" s="43" t="s">
        <v>1277</v>
      </c>
      <c r="B191" s="47">
        <v>44823</v>
      </c>
      <c r="C191" s="48" t="s">
        <v>17</v>
      </c>
      <c r="D191" s="49" t="s">
        <v>771</v>
      </c>
      <c r="E191" s="48"/>
      <c r="F191" s="48" t="s">
        <v>772</v>
      </c>
      <c r="G191" s="43"/>
      <c r="H191" s="50" t="s">
        <v>769</v>
      </c>
      <c r="I191" s="51" t="s">
        <v>770</v>
      </c>
      <c r="J191" s="46">
        <f>+K191+L191+M191+N191+O191</f>
        <v>2879.94</v>
      </c>
      <c r="K191" s="46">
        <v>0</v>
      </c>
      <c r="L191" s="46">
        <v>2482.71</v>
      </c>
      <c r="M191" s="46">
        <v>397.23</v>
      </c>
      <c r="N191" s="46">
        <v>0</v>
      </c>
      <c r="O191" s="46">
        <v>0</v>
      </c>
      <c r="P191" s="46">
        <v>0</v>
      </c>
      <c r="Q191" s="43"/>
    </row>
    <row r="192" spans="1:18" x14ac:dyDescent="0.2">
      <c r="A192" s="43" t="s">
        <v>1156</v>
      </c>
      <c r="B192" s="47">
        <v>44775</v>
      </c>
      <c r="C192" s="48" t="s">
        <v>17</v>
      </c>
      <c r="D192" s="49" t="s">
        <v>545</v>
      </c>
      <c r="E192" s="48"/>
      <c r="F192" s="48" t="s">
        <v>277</v>
      </c>
      <c r="G192" s="43"/>
      <c r="H192" s="50" t="s">
        <v>546</v>
      </c>
      <c r="I192" s="51" t="s">
        <v>547</v>
      </c>
      <c r="J192" s="46">
        <f>+K192+L192+M192+N192+O192</f>
        <v>438.28999999999996</v>
      </c>
      <c r="K192" s="46">
        <v>0</v>
      </c>
      <c r="L192" s="46">
        <v>377.84</v>
      </c>
      <c r="M192" s="46">
        <v>60.45</v>
      </c>
      <c r="N192" s="46">
        <v>0</v>
      </c>
      <c r="O192" s="46">
        <v>0</v>
      </c>
      <c r="P192" s="46">
        <v>0</v>
      </c>
      <c r="Q192" s="43"/>
    </row>
    <row r="193" spans="1:18" s="65" customFormat="1" x14ac:dyDescent="0.2">
      <c r="A193" s="43" t="s">
        <v>1437</v>
      </c>
      <c r="B193" s="47">
        <v>44868</v>
      </c>
      <c r="C193" s="48" t="s">
        <v>17</v>
      </c>
      <c r="D193" s="49" t="s">
        <v>1697</v>
      </c>
      <c r="E193" s="48"/>
      <c r="F193" s="48" t="s">
        <v>956</v>
      </c>
      <c r="G193" s="43"/>
      <c r="H193" s="50" t="s">
        <v>1698</v>
      </c>
      <c r="I193" s="51" t="s">
        <v>547</v>
      </c>
      <c r="J193" s="46">
        <f>+K193+L193+M193+N193+O193</f>
        <v>449.82479999999998</v>
      </c>
      <c r="K193" s="46">
        <v>0</v>
      </c>
      <c r="L193" s="46">
        <v>387.78</v>
      </c>
      <c r="M193" s="46">
        <f>+L193*16%</f>
        <v>62.044799999999995</v>
      </c>
      <c r="N193" s="46">
        <v>0</v>
      </c>
      <c r="O193" s="46">
        <v>0</v>
      </c>
      <c r="P193" s="46">
        <v>0</v>
      </c>
      <c r="Q193" s="43"/>
      <c r="R193" s="35"/>
    </row>
    <row r="194" spans="1:18" s="65" customFormat="1" x14ac:dyDescent="0.2">
      <c r="A194" s="58" t="s">
        <v>1088</v>
      </c>
      <c r="B194" s="59">
        <v>44741</v>
      </c>
      <c r="C194" s="60" t="s">
        <v>17</v>
      </c>
      <c r="D194" s="61" t="s">
        <v>403</v>
      </c>
      <c r="E194" s="58"/>
      <c r="F194" s="60" t="s">
        <v>404</v>
      </c>
      <c r="G194" s="58" t="s">
        <v>2341</v>
      </c>
      <c r="H194" s="62" t="s">
        <v>405</v>
      </c>
      <c r="I194" s="63" t="s">
        <v>406</v>
      </c>
      <c r="J194" s="64">
        <f>+K194+L194+M194+N194+O194</f>
        <v>66474.959999999992</v>
      </c>
      <c r="K194" s="64">
        <v>0</v>
      </c>
      <c r="L194" s="64">
        <v>57306</v>
      </c>
      <c r="M194" s="64">
        <v>9168.9599999999991</v>
      </c>
      <c r="N194" s="64">
        <v>0</v>
      </c>
      <c r="O194" s="64">
        <v>0</v>
      </c>
      <c r="P194" s="64">
        <v>0</v>
      </c>
      <c r="Q194" s="58"/>
    </row>
    <row r="195" spans="1:18" x14ac:dyDescent="0.2">
      <c r="A195" s="43" t="s">
        <v>1308</v>
      </c>
      <c r="B195" s="47">
        <v>44832</v>
      </c>
      <c r="C195" s="48" t="s">
        <v>17</v>
      </c>
      <c r="D195" s="49" t="s">
        <v>831</v>
      </c>
      <c r="E195" s="48"/>
      <c r="F195" s="48" t="s">
        <v>277</v>
      </c>
      <c r="G195" s="43"/>
      <c r="H195" s="50" t="s">
        <v>832</v>
      </c>
      <c r="I195" s="51" t="s">
        <v>833</v>
      </c>
      <c r="J195" s="46">
        <f>+K195+L195+M195+N195+O195</f>
        <v>244.38</v>
      </c>
      <c r="K195" s="46">
        <v>24.63</v>
      </c>
      <c r="L195" s="46">
        <v>189.44</v>
      </c>
      <c r="M195" s="46">
        <v>30.31</v>
      </c>
      <c r="N195" s="46">
        <v>0</v>
      </c>
      <c r="O195" s="46">
        <v>0</v>
      </c>
      <c r="P195" s="46">
        <v>0</v>
      </c>
      <c r="Q195" s="43"/>
    </row>
    <row r="196" spans="1:18" x14ac:dyDescent="0.2">
      <c r="A196" s="43" t="s">
        <v>1480</v>
      </c>
      <c r="B196" s="47">
        <v>44875</v>
      </c>
      <c r="C196" s="48" t="s">
        <v>17</v>
      </c>
      <c r="D196" s="49" t="s">
        <v>1708</v>
      </c>
      <c r="E196" s="48"/>
      <c r="F196" s="48" t="s">
        <v>956</v>
      </c>
      <c r="G196" s="43"/>
      <c r="H196" s="50" t="s">
        <v>1709</v>
      </c>
      <c r="I196" s="51" t="s">
        <v>1710</v>
      </c>
      <c r="J196" s="46">
        <f>+K196+L196+M196+N196+O196</f>
        <v>246.7</v>
      </c>
      <c r="K196" s="46">
        <v>246.7</v>
      </c>
      <c r="L196" s="46">
        <v>0</v>
      </c>
      <c r="M196" s="46">
        <f>+L196*16%</f>
        <v>0</v>
      </c>
      <c r="N196" s="46">
        <v>0</v>
      </c>
      <c r="O196" s="46">
        <v>0</v>
      </c>
      <c r="P196" s="46">
        <v>0</v>
      </c>
      <c r="Q196" s="43"/>
    </row>
    <row r="197" spans="1:18" x14ac:dyDescent="0.2">
      <c r="A197" s="43" t="s">
        <v>1381</v>
      </c>
      <c r="B197" s="47">
        <v>44854</v>
      </c>
      <c r="C197" s="48" t="s">
        <v>17</v>
      </c>
      <c r="D197" s="49" t="s">
        <v>944</v>
      </c>
      <c r="E197" s="48"/>
      <c r="F197" s="48" t="s">
        <v>277</v>
      </c>
      <c r="G197" s="43"/>
      <c r="H197" s="50" t="s">
        <v>945</v>
      </c>
      <c r="I197" s="51" t="s">
        <v>946</v>
      </c>
      <c r="J197" s="46">
        <f>+K197+L197+M197+N197+O197</f>
        <v>406.84</v>
      </c>
      <c r="K197" s="46">
        <v>8.3699999999999992</v>
      </c>
      <c r="L197" s="46">
        <v>0</v>
      </c>
      <c r="M197" s="46">
        <v>0</v>
      </c>
      <c r="N197" s="46">
        <v>368.95</v>
      </c>
      <c r="O197" s="46">
        <v>29.52</v>
      </c>
      <c r="P197" s="46">
        <v>0</v>
      </c>
      <c r="Q197" s="43"/>
    </row>
    <row r="198" spans="1:18" x14ac:dyDescent="0.2">
      <c r="A198" s="43" t="s">
        <v>1496</v>
      </c>
      <c r="B198" s="47">
        <v>44879</v>
      </c>
      <c r="C198" s="48" t="s">
        <v>17</v>
      </c>
      <c r="D198" s="49" t="s">
        <v>1705</v>
      </c>
      <c r="E198" s="48"/>
      <c r="F198" s="48" t="s">
        <v>956</v>
      </c>
      <c r="G198" s="43"/>
      <c r="H198" s="50" t="s">
        <v>1706</v>
      </c>
      <c r="I198" s="51" t="s">
        <v>946</v>
      </c>
      <c r="J198" s="46">
        <f>+K198+L198+M198+N198+O198</f>
        <v>482.72</v>
      </c>
      <c r="K198" s="46">
        <v>482.72</v>
      </c>
      <c r="L198" s="46">
        <v>0</v>
      </c>
      <c r="M198" s="46">
        <f>+L198*16%</f>
        <v>0</v>
      </c>
      <c r="N198" s="46">
        <v>0</v>
      </c>
      <c r="O198" s="46">
        <v>0</v>
      </c>
      <c r="P198" s="46">
        <v>0</v>
      </c>
      <c r="Q198" s="43"/>
    </row>
    <row r="199" spans="1:18" x14ac:dyDescent="0.2">
      <c r="A199" s="58" t="s">
        <v>1059</v>
      </c>
      <c r="B199" s="59">
        <v>44722</v>
      </c>
      <c r="C199" s="60" t="s">
        <v>17</v>
      </c>
      <c r="D199" s="61" t="s">
        <v>333</v>
      </c>
      <c r="E199" s="58"/>
      <c r="F199" s="60" t="s">
        <v>277</v>
      </c>
      <c r="G199" s="58" t="s">
        <v>2332</v>
      </c>
      <c r="H199" s="62" t="s">
        <v>334</v>
      </c>
      <c r="I199" s="63" t="s">
        <v>335</v>
      </c>
      <c r="J199" s="64">
        <f>+K199+L199+M199+N199+O199</f>
        <v>20.14</v>
      </c>
      <c r="K199" s="64">
        <v>0</v>
      </c>
      <c r="L199" s="64">
        <v>17.36</v>
      </c>
      <c r="M199" s="64">
        <v>2.78</v>
      </c>
      <c r="N199" s="64">
        <v>0</v>
      </c>
      <c r="O199" s="64">
        <v>0</v>
      </c>
      <c r="P199" s="64">
        <v>0</v>
      </c>
      <c r="Q199" s="58"/>
      <c r="R199" s="65"/>
    </row>
    <row r="200" spans="1:18" x14ac:dyDescent="0.2">
      <c r="A200" s="58" t="s">
        <v>1200</v>
      </c>
      <c r="B200" s="59">
        <v>44798</v>
      </c>
      <c r="C200" s="60" t="s">
        <v>17</v>
      </c>
      <c r="D200" s="61" t="s">
        <v>621</v>
      </c>
      <c r="E200" s="60"/>
      <c r="F200" s="60" t="s">
        <v>277</v>
      </c>
      <c r="G200" s="58" t="s">
        <v>2332</v>
      </c>
      <c r="H200" s="62" t="s">
        <v>334</v>
      </c>
      <c r="I200" s="63" t="s">
        <v>335</v>
      </c>
      <c r="J200" s="64">
        <f>+K200+L200+M200+N200+O200</f>
        <v>287.90000000000003</v>
      </c>
      <c r="K200" s="64">
        <v>82.37</v>
      </c>
      <c r="L200" s="64">
        <v>177.18</v>
      </c>
      <c r="M200" s="64">
        <v>28.35</v>
      </c>
      <c r="N200" s="64">
        <v>0</v>
      </c>
      <c r="O200" s="64">
        <v>0</v>
      </c>
      <c r="P200" s="64">
        <v>0</v>
      </c>
      <c r="Q200" s="58"/>
      <c r="R200" s="65"/>
    </row>
    <row r="201" spans="1:18" x14ac:dyDescent="0.2">
      <c r="A201" s="58" t="s">
        <v>1205</v>
      </c>
      <c r="B201" s="59">
        <v>44799</v>
      </c>
      <c r="C201" s="60" t="s">
        <v>17</v>
      </c>
      <c r="D201" s="61" t="s">
        <v>629</v>
      </c>
      <c r="E201" s="60"/>
      <c r="F201" s="60" t="s">
        <v>277</v>
      </c>
      <c r="G201" s="58" t="s">
        <v>2332</v>
      </c>
      <c r="H201" s="62" t="s">
        <v>334</v>
      </c>
      <c r="I201" s="63" t="s">
        <v>335</v>
      </c>
      <c r="J201" s="64">
        <f>+K201+L201+M201+N201+O201</f>
        <v>49.04</v>
      </c>
      <c r="K201" s="64">
        <v>0</v>
      </c>
      <c r="L201" s="64">
        <v>42.28</v>
      </c>
      <c r="M201" s="64">
        <v>6.76</v>
      </c>
      <c r="N201" s="64">
        <v>0</v>
      </c>
      <c r="O201" s="64">
        <v>0</v>
      </c>
      <c r="P201" s="64">
        <v>0</v>
      </c>
      <c r="Q201" s="58"/>
      <c r="R201" s="65"/>
    </row>
    <row r="202" spans="1:18" x14ac:dyDescent="0.2">
      <c r="A202" s="58" t="s">
        <v>1455</v>
      </c>
      <c r="B202" s="66">
        <v>44873</v>
      </c>
      <c r="C202" s="58" t="s">
        <v>17</v>
      </c>
      <c r="D202" s="58" t="s">
        <v>1014</v>
      </c>
      <c r="E202" s="58"/>
      <c r="F202" s="58" t="s">
        <v>956</v>
      </c>
      <c r="G202" s="58" t="s">
        <v>2332</v>
      </c>
      <c r="H202" s="67" t="s">
        <v>1006</v>
      </c>
      <c r="I202" s="64" t="s">
        <v>1007</v>
      </c>
      <c r="J202" s="64">
        <f>+K202+L202+M202+N202+O202</f>
        <v>164.11679999999998</v>
      </c>
      <c r="K202" s="64">
        <v>0</v>
      </c>
      <c r="L202" s="64">
        <v>141.47999999999999</v>
      </c>
      <c r="M202" s="64">
        <f>+L202*16%</f>
        <v>22.636799999999997</v>
      </c>
      <c r="N202" s="64">
        <v>0</v>
      </c>
      <c r="O202" s="64">
        <v>0</v>
      </c>
      <c r="P202" s="64">
        <v>0</v>
      </c>
      <c r="Q202" s="64"/>
      <c r="R202" s="68"/>
    </row>
    <row r="203" spans="1:18" x14ac:dyDescent="0.2">
      <c r="A203" s="58" t="s">
        <v>1464</v>
      </c>
      <c r="B203" s="66">
        <v>44875</v>
      </c>
      <c r="C203" s="58" t="s">
        <v>17</v>
      </c>
      <c r="D203" s="58" t="s">
        <v>1005</v>
      </c>
      <c r="E203" s="58"/>
      <c r="F203" s="58" t="s">
        <v>956</v>
      </c>
      <c r="G203" s="58" t="s">
        <v>2332</v>
      </c>
      <c r="H203" s="67" t="s">
        <v>1006</v>
      </c>
      <c r="I203" s="64" t="s">
        <v>1007</v>
      </c>
      <c r="J203" s="64">
        <f>+K203+L203+M203+N203+O203</f>
        <v>29.440799999999999</v>
      </c>
      <c r="K203" s="64">
        <v>0</v>
      </c>
      <c r="L203" s="64">
        <v>25.38</v>
      </c>
      <c r="M203" s="64">
        <f>+L203*16%</f>
        <v>4.0607999999999995</v>
      </c>
      <c r="N203" s="64">
        <v>0</v>
      </c>
      <c r="O203" s="64">
        <v>0</v>
      </c>
      <c r="P203" s="64">
        <v>0</v>
      </c>
      <c r="Q203" s="64"/>
      <c r="R203" s="68"/>
    </row>
    <row r="204" spans="1:18" x14ac:dyDescent="0.2">
      <c r="A204" s="58" t="s">
        <v>1102</v>
      </c>
      <c r="B204" s="59">
        <v>44745</v>
      </c>
      <c r="C204" s="60" t="s">
        <v>17</v>
      </c>
      <c r="D204" s="61" t="s">
        <v>441</v>
      </c>
      <c r="E204" s="58"/>
      <c r="F204" s="60" t="s">
        <v>277</v>
      </c>
      <c r="G204" s="58" t="s">
        <v>2332</v>
      </c>
      <c r="H204" s="62" t="s">
        <v>442</v>
      </c>
      <c r="I204" s="63" t="s">
        <v>443</v>
      </c>
      <c r="J204" s="64">
        <f>+K204+L204+M204+N204+O204</f>
        <v>28.65</v>
      </c>
      <c r="K204" s="64">
        <v>0</v>
      </c>
      <c r="L204" s="64">
        <v>24.7</v>
      </c>
      <c r="M204" s="64">
        <v>3.95</v>
      </c>
      <c r="N204" s="64">
        <v>0</v>
      </c>
      <c r="O204" s="64">
        <v>0</v>
      </c>
      <c r="P204" s="64">
        <v>0</v>
      </c>
      <c r="Q204" s="58"/>
      <c r="R204" s="65"/>
    </row>
    <row r="205" spans="1:18" s="65" customFormat="1" x14ac:dyDescent="0.2">
      <c r="A205" s="58" t="s">
        <v>1104</v>
      </c>
      <c r="B205" s="59">
        <v>44747</v>
      </c>
      <c r="C205" s="60" t="s">
        <v>17</v>
      </c>
      <c r="D205" s="61" t="s">
        <v>445</v>
      </c>
      <c r="E205" s="58"/>
      <c r="F205" s="60" t="s">
        <v>277</v>
      </c>
      <c r="G205" s="58" t="s">
        <v>2332</v>
      </c>
      <c r="H205" s="62" t="s">
        <v>442</v>
      </c>
      <c r="I205" s="63" t="s">
        <v>443</v>
      </c>
      <c r="J205" s="64">
        <f>+K205+L205+M205+N205+O205</f>
        <v>23.900000000000002</v>
      </c>
      <c r="K205" s="64">
        <v>0</v>
      </c>
      <c r="L205" s="64">
        <v>20.6</v>
      </c>
      <c r="M205" s="64">
        <v>3.3</v>
      </c>
      <c r="N205" s="64">
        <v>0</v>
      </c>
      <c r="O205" s="64">
        <v>0</v>
      </c>
      <c r="P205" s="64">
        <v>0</v>
      </c>
      <c r="Q205" s="58"/>
    </row>
    <row r="206" spans="1:18" s="65" customFormat="1" x14ac:dyDescent="0.2">
      <c r="A206" s="58" t="s">
        <v>1064</v>
      </c>
      <c r="B206" s="59">
        <v>44727</v>
      </c>
      <c r="C206" s="60" t="s">
        <v>17</v>
      </c>
      <c r="D206" s="61" t="s">
        <v>345</v>
      </c>
      <c r="E206" s="58"/>
      <c r="F206" s="60" t="s">
        <v>346</v>
      </c>
      <c r="G206" s="58" t="s">
        <v>2332</v>
      </c>
      <c r="H206" s="62" t="s">
        <v>347</v>
      </c>
      <c r="I206" s="63" t="s">
        <v>348</v>
      </c>
      <c r="J206" s="64">
        <f>+K206+L206+M206+N206+O206</f>
        <v>24.82</v>
      </c>
      <c r="K206" s="64">
        <v>0</v>
      </c>
      <c r="L206" s="64">
        <v>21.4</v>
      </c>
      <c r="M206" s="64">
        <v>3.42</v>
      </c>
      <c r="N206" s="64">
        <v>0</v>
      </c>
      <c r="O206" s="64">
        <v>0</v>
      </c>
      <c r="P206" s="64">
        <v>0</v>
      </c>
      <c r="Q206" s="58"/>
    </row>
    <row r="207" spans="1:18" s="65" customFormat="1" x14ac:dyDescent="0.2">
      <c r="A207" s="58" t="s">
        <v>1110</v>
      </c>
      <c r="B207" s="59">
        <v>44751</v>
      </c>
      <c r="C207" s="60" t="s">
        <v>17</v>
      </c>
      <c r="D207" s="61" t="s">
        <v>457</v>
      </c>
      <c r="E207" s="58"/>
      <c r="F207" s="60" t="s">
        <v>277</v>
      </c>
      <c r="G207" s="58" t="s">
        <v>2332</v>
      </c>
      <c r="H207" s="62" t="s">
        <v>458</v>
      </c>
      <c r="I207" s="63" t="s">
        <v>459</v>
      </c>
      <c r="J207" s="64">
        <f>+K207+L207+M207+N207+O207</f>
        <v>2305.4700000000003</v>
      </c>
      <c r="K207" s="64">
        <v>0</v>
      </c>
      <c r="L207" s="64">
        <v>1987.47</v>
      </c>
      <c r="M207" s="64">
        <v>318</v>
      </c>
      <c r="N207" s="64">
        <v>0</v>
      </c>
      <c r="O207" s="64">
        <v>0</v>
      </c>
      <c r="P207" s="64">
        <v>0</v>
      </c>
      <c r="Q207" s="58"/>
    </row>
    <row r="208" spans="1:18" s="65" customFormat="1" x14ac:dyDescent="0.2">
      <c r="A208" s="58" t="s">
        <v>1065</v>
      </c>
      <c r="B208" s="59">
        <v>44729</v>
      </c>
      <c r="C208" s="60" t="s">
        <v>17</v>
      </c>
      <c r="D208" s="61" t="s">
        <v>349</v>
      </c>
      <c r="E208" s="58"/>
      <c r="F208" s="60" t="s">
        <v>350</v>
      </c>
      <c r="G208" s="58" t="s">
        <v>2332</v>
      </c>
      <c r="H208" s="62" t="s">
        <v>351</v>
      </c>
      <c r="I208" s="63" t="s">
        <v>352</v>
      </c>
      <c r="J208" s="64">
        <f>+K208+L208+M208+N208+O208</f>
        <v>2070.4499999999998</v>
      </c>
      <c r="K208" s="64">
        <v>0</v>
      </c>
      <c r="L208" s="64">
        <v>1784.87</v>
      </c>
      <c r="M208" s="64">
        <v>285.58</v>
      </c>
      <c r="N208" s="64">
        <v>0</v>
      </c>
      <c r="O208" s="64">
        <v>0</v>
      </c>
      <c r="P208" s="64">
        <v>0</v>
      </c>
      <c r="Q208" s="58"/>
    </row>
    <row r="209" spans="1:18" s="65" customFormat="1" x14ac:dyDescent="0.2">
      <c r="A209" s="58" t="s">
        <v>1067</v>
      </c>
      <c r="B209" s="59">
        <v>44729</v>
      </c>
      <c r="C209" s="60" t="s">
        <v>17</v>
      </c>
      <c r="D209" s="61" t="s">
        <v>356</v>
      </c>
      <c r="E209" s="58"/>
      <c r="F209" s="60" t="s">
        <v>357</v>
      </c>
      <c r="G209" s="58" t="s">
        <v>2332</v>
      </c>
      <c r="H209" s="62" t="s">
        <v>351</v>
      </c>
      <c r="I209" s="63" t="s">
        <v>352</v>
      </c>
      <c r="J209" s="64">
        <f>+K209+L209+M209+N209+O209</f>
        <v>6672.03</v>
      </c>
      <c r="K209" s="64">
        <v>0</v>
      </c>
      <c r="L209" s="64">
        <v>5751.75</v>
      </c>
      <c r="M209" s="64">
        <v>920.28</v>
      </c>
      <c r="N209" s="64">
        <v>0</v>
      </c>
      <c r="O209" s="64">
        <v>0</v>
      </c>
      <c r="P209" s="64">
        <v>0</v>
      </c>
      <c r="Q209" s="58"/>
    </row>
    <row r="210" spans="1:18" s="65" customFormat="1" x14ac:dyDescent="0.2">
      <c r="A210" s="58" t="s">
        <v>1159</v>
      </c>
      <c r="B210" s="59">
        <v>44777</v>
      </c>
      <c r="C210" s="60" t="s">
        <v>17</v>
      </c>
      <c r="D210" s="61" t="s">
        <v>553</v>
      </c>
      <c r="E210" s="60"/>
      <c r="F210" s="60" t="s">
        <v>277</v>
      </c>
      <c r="G210" s="58" t="s">
        <v>2330</v>
      </c>
      <c r="H210" s="62" t="s">
        <v>554</v>
      </c>
      <c r="I210" s="63" t="s">
        <v>555</v>
      </c>
      <c r="J210" s="64">
        <f>+K210+L210+M210+N210+O210</f>
        <v>152.89000000000001</v>
      </c>
      <c r="K210" s="64">
        <v>0</v>
      </c>
      <c r="L210" s="64">
        <v>131.80000000000001</v>
      </c>
      <c r="M210" s="64">
        <v>21.09</v>
      </c>
      <c r="N210" s="64">
        <v>0</v>
      </c>
      <c r="O210" s="64">
        <v>0</v>
      </c>
      <c r="P210" s="64">
        <v>0</v>
      </c>
      <c r="Q210" s="58"/>
    </row>
    <row r="211" spans="1:18" s="65" customFormat="1" x14ac:dyDescent="0.2">
      <c r="A211" s="58" t="s">
        <v>1748</v>
      </c>
      <c r="B211" s="59">
        <v>44894</v>
      </c>
      <c r="C211" s="60" t="s">
        <v>17</v>
      </c>
      <c r="D211" s="61" t="s">
        <v>1694</v>
      </c>
      <c r="E211" s="60"/>
      <c r="F211" s="60" t="s">
        <v>956</v>
      </c>
      <c r="G211" s="58" t="s">
        <v>2332</v>
      </c>
      <c r="H211" s="62" t="s">
        <v>1700</v>
      </c>
      <c r="I211" s="63" t="s">
        <v>1695</v>
      </c>
      <c r="J211" s="64">
        <f>+K211+L211+M211+N211+O211</f>
        <v>25.52</v>
      </c>
      <c r="K211" s="64">
        <v>0</v>
      </c>
      <c r="L211" s="64">
        <v>22</v>
      </c>
      <c r="M211" s="64">
        <f>+L211*16%</f>
        <v>3.52</v>
      </c>
      <c r="N211" s="64">
        <v>0</v>
      </c>
      <c r="O211" s="64">
        <v>0</v>
      </c>
      <c r="P211" s="64">
        <v>0</v>
      </c>
      <c r="Q211" s="58"/>
    </row>
    <row r="212" spans="1:18" s="65" customFormat="1" ht="14.25" customHeight="1" x14ac:dyDescent="0.2">
      <c r="A212" s="58" t="s">
        <v>1145</v>
      </c>
      <c r="B212" s="59">
        <v>44770</v>
      </c>
      <c r="C212" s="60" t="s">
        <v>17</v>
      </c>
      <c r="D212" s="61" t="s">
        <v>527</v>
      </c>
      <c r="E212" s="60"/>
      <c r="F212" s="60" t="s">
        <v>277</v>
      </c>
      <c r="G212" s="58" t="s">
        <v>2332</v>
      </c>
      <c r="H212" s="62" t="s">
        <v>528</v>
      </c>
      <c r="I212" s="63" t="s">
        <v>529</v>
      </c>
      <c r="J212" s="64">
        <f>+K212+L212+M212+N212+O212</f>
        <v>12.989999999999998</v>
      </c>
      <c r="K212" s="64">
        <v>0</v>
      </c>
      <c r="L212" s="64">
        <v>11.2</v>
      </c>
      <c r="M212" s="64">
        <v>1.79</v>
      </c>
      <c r="N212" s="64">
        <v>0</v>
      </c>
      <c r="O212" s="64">
        <v>0</v>
      </c>
      <c r="P212" s="64">
        <v>0</v>
      </c>
      <c r="Q212" s="58"/>
    </row>
    <row r="213" spans="1:18" s="65" customFormat="1" x14ac:dyDescent="0.2">
      <c r="A213" s="58" t="s">
        <v>1270</v>
      </c>
      <c r="B213" s="59">
        <v>44820</v>
      </c>
      <c r="C213" s="60" t="s">
        <v>17</v>
      </c>
      <c r="D213" s="61" t="s">
        <v>754</v>
      </c>
      <c r="E213" s="60"/>
      <c r="F213" s="60" t="s">
        <v>277</v>
      </c>
      <c r="G213" s="58" t="s">
        <v>2332</v>
      </c>
      <c r="H213" s="62" t="s">
        <v>755</v>
      </c>
      <c r="I213" s="63" t="s">
        <v>756</v>
      </c>
      <c r="J213" s="64">
        <f>+K213+L213+M213+N213+O213</f>
        <v>289.12</v>
      </c>
      <c r="K213" s="64">
        <v>0</v>
      </c>
      <c r="L213" s="64">
        <v>249.24</v>
      </c>
      <c r="M213" s="64">
        <v>39.880000000000003</v>
      </c>
      <c r="N213" s="64">
        <v>0</v>
      </c>
      <c r="O213" s="64">
        <v>0</v>
      </c>
      <c r="P213" s="64">
        <v>0</v>
      </c>
      <c r="Q213" s="58"/>
    </row>
    <row r="214" spans="1:18" x14ac:dyDescent="0.2">
      <c r="A214" s="58" t="s">
        <v>1238</v>
      </c>
      <c r="B214" s="59">
        <v>44810</v>
      </c>
      <c r="C214" s="60" t="s">
        <v>17</v>
      </c>
      <c r="D214" s="61" t="s">
        <v>691</v>
      </c>
      <c r="E214" s="60"/>
      <c r="F214" s="60" t="s">
        <v>277</v>
      </c>
      <c r="G214" s="58" t="s">
        <v>2332</v>
      </c>
      <c r="H214" s="62" t="s">
        <v>692</v>
      </c>
      <c r="I214" s="63" t="s">
        <v>693</v>
      </c>
      <c r="J214" s="64">
        <f>+K214+L214+M214+N214+O214</f>
        <v>555.79999999999995</v>
      </c>
      <c r="K214" s="64">
        <v>0</v>
      </c>
      <c r="L214" s="64">
        <v>479.14</v>
      </c>
      <c r="M214" s="64">
        <v>76.66</v>
      </c>
      <c r="N214" s="64">
        <v>0</v>
      </c>
      <c r="O214" s="64">
        <v>0</v>
      </c>
      <c r="P214" s="64">
        <v>0</v>
      </c>
      <c r="Q214" s="58"/>
      <c r="R214" s="65"/>
    </row>
    <row r="215" spans="1:18" x14ac:dyDescent="0.2">
      <c r="A215" s="58" t="s">
        <v>1359</v>
      </c>
      <c r="B215" s="59">
        <v>44848</v>
      </c>
      <c r="C215" s="60" t="s">
        <v>17</v>
      </c>
      <c r="D215" s="61" t="s">
        <v>908</v>
      </c>
      <c r="E215" s="60"/>
      <c r="F215" s="60" t="s">
        <v>277</v>
      </c>
      <c r="G215" s="58" t="s">
        <v>2338</v>
      </c>
      <c r="H215" s="62" t="s">
        <v>909</v>
      </c>
      <c r="I215" s="63" t="s">
        <v>910</v>
      </c>
      <c r="J215" s="64">
        <f>+K215+L215+M215+N215+O215</f>
        <v>1573.54</v>
      </c>
      <c r="K215" s="64">
        <v>0</v>
      </c>
      <c r="L215" s="64">
        <v>1356.5</v>
      </c>
      <c r="M215" s="64">
        <v>217.04</v>
      </c>
      <c r="N215" s="64">
        <v>0</v>
      </c>
      <c r="O215" s="64">
        <v>0</v>
      </c>
      <c r="P215" s="64">
        <v>0</v>
      </c>
      <c r="Q215" s="58"/>
      <c r="R215" s="65"/>
    </row>
    <row r="216" spans="1:18" x14ac:dyDescent="0.2">
      <c r="A216" s="58" t="s">
        <v>1093</v>
      </c>
      <c r="B216" s="59">
        <v>44742</v>
      </c>
      <c r="C216" s="60" t="s">
        <v>17</v>
      </c>
      <c r="D216" s="61" t="s">
        <v>416</v>
      </c>
      <c r="E216" s="58"/>
      <c r="F216" s="60" t="s">
        <v>417</v>
      </c>
      <c r="G216" s="58" t="s">
        <v>2343</v>
      </c>
      <c r="H216" s="62" t="s">
        <v>418</v>
      </c>
      <c r="I216" s="63" t="s">
        <v>419</v>
      </c>
      <c r="J216" s="64">
        <f>+K216+L216+M216+N216+O216</f>
        <v>6267.83</v>
      </c>
      <c r="K216" s="64">
        <v>0</v>
      </c>
      <c r="L216" s="64">
        <v>5403.3</v>
      </c>
      <c r="M216" s="64">
        <v>864.53</v>
      </c>
      <c r="N216" s="64">
        <v>0</v>
      </c>
      <c r="O216" s="64">
        <v>0</v>
      </c>
      <c r="P216" s="64">
        <v>0</v>
      </c>
      <c r="Q216" s="58"/>
      <c r="R216" s="65"/>
    </row>
    <row r="217" spans="1:18" x14ac:dyDescent="0.2">
      <c r="A217" s="43" t="s">
        <v>1318</v>
      </c>
      <c r="B217" s="47">
        <v>44833</v>
      </c>
      <c r="C217" s="48" t="s">
        <v>17</v>
      </c>
      <c r="D217" s="49" t="s">
        <v>847</v>
      </c>
      <c r="E217" s="48"/>
      <c r="F217" s="48" t="s">
        <v>848</v>
      </c>
      <c r="G217" s="43"/>
      <c r="H217" s="50" t="s">
        <v>849</v>
      </c>
      <c r="I217" s="51" t="s">
        <v>850</v>
      </c>
      <c r="J217" s="46">
        <f>+K217+L217+M217+N217+O217</f>
        <v>907.57999999999993</v>
      </c>
      <c r="K217" s="46">
        <v>0</v>
      </c>
      <c r="L217" s="46">
        <v>782.4</v>
      </c>
      <c r="M217" s="46">
        <v>125.18</v>
      </c>
      <c r="N217" s="46">
        <v>0</v>
      </c>
      <c r="O217" s="46">
        <v>0</v>
      </c>
      <c r="P217" s="46">
        <v>0</v>
      </c>
      <c r="Q217" s="43"/>
    </row>
    <row r="218" spans="1:18" x14ac:dyDescent="0.2">
      <c r="A218" s="43" t="s">
        <v>1051</v>
      </c>
      <c r="B218" s="47">
        <v>44712</v>
      </c>
      <c r="C218" s="48" t="s">
        <v>17</v>
      </c>
      <c r="D218" s="49" t="s">
        <v>312</v>
      </c>
      <c r="E218" s="43"/>
      <c r="F218" s="48" t="s">
        <v>277</v>
      </c>
      <c r="G218" s="43"/>
      <c r="H218" s="50" t="s">
        <v>313</v>
      </c>
      <c r="I218" s="51" t="s">
        <v>314</v>
      </c>
      <c r="J218" s="46">
        <f>+K218+L218+M218+N218+O218</f>
        <v>591.87</v>
      </c>
      <c r="K218" s="46">
        <v>346.98</v>
      </c>
      <c r="L218" s="46">
        <v>211.11</v>
      </c>
      <c r="M218" s="46">
        <v>33.78</v>
      </c>
      <c r="N218" s="46">
        <v>0</v>
      </c>
      <c r="O218" s="46">
        <v>0</v>
      </c>
      <c r="P218" s="46">
        <v>0</v>
      </c>
      <c r="Q218" s="43"/>
    </row>
    <row r="219" spans="1:18" x14ac:dyDescent="0.2">
      <c r="A219" s="43" t="s">
        <v>1055</v>
      </c>
      <c r="B219" s="47">
        <v>44719</v>
      </c>
      <c r="C219" s="48" t="s">
        <v>17</v>
      </c>
      <c r="D219" s="49" t="s">
        <v>322</v>
      </c>
      <c r="E219" s="43"/>
      <c r="F219" s="48" t="s">
        <v>277</v>
      </c>
      <c r="G219" s="43"/>
      <c r="H219" s="50" t="s">
        <v>313</v>
      </c>
      <c r="I219" s="51" t="s">
        <v>314</v>
      </c>
      <c r="J219" s="46">
        <f>+K219+L219+M219+N219+O219</f>
        <v>569.51</v>
      </c>
      <c r="K219" s="46">
        <v>278.94</v>
      </c>
      <c r="L219" s="46">
        <v>250.48999999999995</v>
      </c>
      <c r="M219" s="46">
        <v>40.08</v>
      </c>
      <c r="N219" s="46">
        <v>0</v>
      </c>
      <c r="O219" s="46">
        <v>0</v>
      </c>
      <c r="P219" s="46">
        <v>0</v>
      </c>
      <c r="Q219" s="43"/>
    </row>
    <row r="220" spans="1:18" x14ac:dyDescent="0.2">
      <c r="A220" s="43" t="s">
        <v>1060</v>
      </c>
      <c r="B220" s="47">
        <v>44722</v>
      </c>
      <c r="C220" s="48" t="s">
        <v>17</v>
      </c>
      <c r="D220" s="49" t="s">
        <v>336</v>
      </c>
      <c r="E220" s="43"/>
      <c r="F220" s="48" t="s">
        <v>277</v>
      </c>
      <c r="G220" s="43"/>
      <c r="H220" s="50" t="s">
        <v>313</v>
      </c>
      <c r="I220" s="51" t="s">
        <v>314</v>
      </c>
      <c r="J220" s="46">
        <f>+K220+L220+M220+N220+O220</f>
        <v>25.76</v>
      </c>
      <c r="K220" s="46">
        <v>25.52</v>
      </c>
      <c r="L220" s="46">
        <v>0.21000000000000085</v>
      </c>
      <c r="M220" s="46">
        <v>0.03</v>
      </c>
      <c r="N220" s="46">
        <v>0</v>
      </c>
      <c r="O220" s="46">
        <v>0</v>
      </c>
      <c r="P220" s="46">
        <v>0</v>
      </c>
      <c r="Q220" s="43"/>
    </row>
    <row r="221" spans="1:18" x14ac:dyDescent="0.2">
      <c r="A221" s="43" t="s">
        <v>1081</v>
      </c>
      <c r="B221" s="47">
        <v>44739</v>
      </c>
      <c r="C221" s="48" t="s">
        <v>17</v>
      </c>
      <c r="D221" s="49" t="s">
        <v>385</v>
      </c>
      <c r="E221" s="43"/>
      <c r="F221" s="48" t="s">
        <v>277</v>
      </c>
      <c r="G221" s="43"/>
      <c r="H221" s="50" t="s">
        <v>313</v>
      </c>
      <c r="I221" s="51" t="s">
        <v>314</v>
      </c>
      <c r="J221" s="46">
        <f>+K221+L221+M221+N221+O221</f>
        <v>241.88</v>
      </c>
      <c r="K221" s="46">
        <v>70.91</v>
      </c>
      <c r="L221" s="46">
        <v>147.39000000000001</v>
      </c>
      <c r="M221" s="46">
        <v>23.58</v>
      </c>
      <c r="N221" s="46">
        <v>0</v>
      </c>
      <c r="O221" s="46">
        <v>0</v>
      </c>
      <c r="P221" s="46">
        <v>0</v>
      </c>
      <c r="Q221" s="43"/>
    </row>
    <row r="222" spans="1:18" x14ac:dyDescent="0.2">
      <c r="A222" s="43" t="s">
        <v>1099</v>
      </c>
      <c r="B222" s="47">
        <v>44743</v>
      </c>
      <c r="C222" s="48" t="s">
        <v>17</v>
      </c>
      <c r="D222" s="49" t="s">
        <v>433</v>
      </c>
      <c r="E222" s="43"/>
      <c r="F222" s="48" t="s">
        <v>277</v>
      </c>
      <c r="G222" s="43"/>
      <c r="H222" s="50" t="s">
        <v>313</v>
      </c>
      <c r="I222" s="51" t="s">
        <v>314</v>
      </c>
      <c r="J222" s="46">
        <f>+K222+L222+M222+N222+O222</f>
        <v>136.69</v>
      </c>
      <c r="K222" s="46">
        <v>136.69</v>
      </c>
      <c r="L222" s="46">
        <v>0</v>
      </c>
      <c r="M222" s="46">
        <v>0</v>
      </c>
      <c r="N222" s="46">
        <v>0</v>
      </c>
      <c r="O222" s="46">
        <v>0</v>
      </c>
      <c r="P222" s="46">
        <v>0</v>
      </c>
      <c r="Q222" s="43"/>
    </row>
    <row r="223" spans="1:18" x14ac:dyDescent="0.2">
      <c r="A223" s="43" t="s">
        <v>1105</v>
      </c>
      <c r="B223" s="47">
        <v>44747</v>
      </c>
      <c r="C223" s="48" t="s">
        <v>17</v>
      </c>
      <c r="D223" s="49" t="s">
        <v>446</v>
      </c>
      <c r="E223" s="43"/>
      <c r="F223" s="48" t="s">
        <v>277</v>
      </c>
      <c r="G223" s="43"/>
      <c r="H223" s="50" t="s">
        <v>313</v>
      </c>
      <c r="I223" s="51" t="s">
        <v>314</v>
      </c>
      <c r="J223" s="46">
        <f>+K223+L223+M223+N223+O223</f>
        <v>1187.4600000000003</v>
      </c>
      <c r="K223" s="46">
        <v>180.66</v>
      </c>
      <c r="L223" s="46">
        <v>377.33</v>
      </c>
      <c r="M223" s="46">
        <v>60.37</v>
      </c>
      <c r="N223" s="46">
        <v>526.94000000000005</v>
      </c>
      <c r="O223" s="46">
        <v>42.16</v>
      </c>
      <c r="P223" s="46">
        <v>0</v>
      </c>
      <c r="Q223" s="43"/>
    </row>
    <row r="224" spans="1:18" x14ac:dyDescent="0.2">
      <c r="A224" s="43" t="s">
        <v>1112</v>
      </c>
      <c r="B224" s="47">
        <v>44753</v>
      </c>
      <c r="C224" s="48" t="s">
        <v>17</v>
      </c>
      <c r="D224" s="49" t="s">
        <v>461</v>
      </c>
      <c r="E224" s="43"/>
      <c r="F224" s="48" t="s">
        <v>277</v>
      </c>
      <c r="G224" s="43"/>
      <c r="H224" s="50" t="s">
        <v>313</v>
      </c>
      <c r="I224" s="51" t="s">
        <v>314</v>
      </c>
      <c r="J224" s="46">
        <f>+K224+L224+M224+N224+O224</f>
        <v>229.07</v>
      </c>
      <c r="K224" s="46">
        <v>229.07</v>
      </c>
      <c r="L224" s="46">
        <v>0</v>
      </c>
      <c r="M224" s="46">
        <v>0</v>
      </c>
      <c r="N224" s="46">
        <v>0</v>
      </c>
      <c r="O224" s="46">
        <v>0</v>
      </c>
      <c r="P224" s="46">
        <v>0</v>
      </c>
      <c r="Q224" s="43"/>
    </row>
    <row r="225" spans="1:18" x14ac:dyDescent="0.2">
      <c r="A225" s="43" t="s">
        <v>1119</v>
      </c>
      <c r="B225" s="47">
        <v>44756</v>
      </c>
      <c r="C225" s="48" t="s">
        <v>17</v>
      </c>
      <c r="D225" s="49" t="s">
        <v>476</v>
      </c>
      <c r="E225" s="43"/>
      <c r="F225" s="48" t="s">
        <v>277</v>
      </c>
      <c r="G225" s="43"/>
      <c r="H225" s="50" t="s">
        <v>313</v>
      </c>
      <c r="I225" s="51" t="s">
        <v>314</v>
      </c>
      <c r="J225" s="46">
        <f>+K225+L225+M225+N225+O225</f>
        <v>822.93</v>
      </c>
      <c r="K225" s="46">
        <v>134.47</v>
      </c>
      <c r="L225" s="46">
        <v>22.64</v>
      </c>
      <c r="M225" s="46">
        <v>3.62</v>
      </c>
      <c r="N225" s="46">
        <v>613.15</v>
      </c>
      <c r="O225" s="46">
        <v>49.05</v>
      </c>
      <c r="P225" s="46">
        <v>0</v>
      </c>
      <c r="Q225" s="43"/>
    </row>
    <row r="226" spans="1:18" x14ac:dyDescent="0.2">
      <c r="A226" s="43" t="s">
        <v>1126</v>
      </c>
      <c r="B226" s="47">
        <v>44761</v>
      </c>
      <c r="C226" s="48" t="s">
        <v>17</v>
      </c>
      <c r="D226" s="49" t="s">
        <v>493</v>
      </c>
      <c r="E226" s="48"/>
      <c r="F226" s="48" t="s">
        <v>277</v>
      </c>
      <c r="G226" s="43"/>
      <c r="H226" s="50" t="s">
        <v>313</v>
      </c>
      <c r="I226" s="51" t="s">
        <v>314</v>
      </c>
      <c r="J226" s="46">
        <f>+K226+L226+M226+N226+O226</f>
        <v>383.18</v>
      </c>
      <c r="K226" s="46">
        <v>382.39</v>
      </c>
      <c r="L226" s="46">
        <v>0.68000000000000682</v>
      </c>
      <c r="M226" s="46">
        <v>0.11</v>
      </c>
      <c r="N226" s="46">
        <v>0</v>
      </c>
      <c r="O226" s="46">
        <v>0</v>
      </c>
      <c r="P226" s="46">
        <v>0</v>
      </c>
      <c r="Q226" s="43"/>
    </row>
    <row r="227" spans="1:18" x14ac:dyDescent="0.2">
      <c r="A227" s="43" t="s">
        <v>1132</v>
      </c>
      <c r="B227" s="47">
        <v>44763</v>
      </c>
      <c r="C227" s="48" t="s">
        <v>17</v>
      </c>
      <c r="D227" s="49" t="s">
        <v>499</v>
      </c>
      <c r="E227" s="48"/>
      <c r="F227" s="48" t="s">
        <v>277</v>
      </c>
      <c r="G227" s="43"/>
      <c r="H227" s="50" t="s">
        <v>313</v>
      </c>
      <c r="I227" s="51" t="s">
        <v>314</v>
      </c>
      <c r="J227" s="46">
        <f>+K227+L227+M227+N227+O227</f>
        <v>343.04</v>
      </c>
      <c r="K227" s="46">
        <v>67.52</v>
      </c>
      <c r="L227" s="46">
        <v>237.52000000000004</v>
      </c>
      <c r="M227" s="46">
        <v>38</v>
      </c>
      <c r="N227" s="46">
        <v>0</v>
      </c>
      <c r="O227" s="46">
        <v>0</v>
      </c>
      <c r="P227" s="46">
        <v>0</v>
      </c>
      <c r="Q227" s="43"/>
    </row>
    <row r="228" spans="1:18" x14ac:dyDescent="0.2">
      <c r="A228" s="43" t="s">
        <v>1151</v>
      </c>
      <c r="B228" s="47">
        <v>44772</v>
      </c>
      <c r="C228" s="48" t="s">
        <v>17</v>
      </c>
      <c r="D228" s="49" t="s">
        <v>540</v>
      </c>
      <c r="E228" s="48"/>
      <c r="F228" s="48" t="s">
        <v>277</v>
      </c>
      <c r="G228" s="43"/>
      <c r="H228" s="50" t="s">
        <v>313</v>
      </c>
      <c r="I228" s="51" t="s">
        <v>314</v>
      </c>
      <c r="J228" s="46">
        <f>+K228+L228+M228+N228+O228</f>
        <v>812.4799999999999</v>
      </c>
      <c r="K228" s="46">
        <v>240.07</v>
      </c>
      <c r="L228" s="46">
        <v>0.23</v>
      </c>
      <c r="M228" s="46">
        <v>0.04</v>
      </c>
      <c r="N228" s="46">
        <v>529.76</v>
      </c>
      <c r="O228" s="46">
        <v>42.38</v>
      </c>
      <c r="P228" s="46">
        <v>0</v>
      </c>
      <c r="Q228" s="43"/>
    </row>
    <row r="229" spans="1:18" x14ac:dyDescent="0.2">
      <c r="A229" s="43" t="s">
        <v>1161</v>
      </c>
      <c r="B229" s="47">
        <v>44777</v>
      </c>
      <c r="C229" s="48" t="s">
        <v>17</v>
      </c>
      <c r="D229" s="49" t="s">
        <v>557</v>
      </c>
      <c r="E229" s="48"/>
      <c r="F229" s="48" t="s">
        <v>277</v>
      </c>
      <c r="G229" s="43"/>
      <c r="H229" s="50" t="s">
        <v>313</v>
      </c>
      <c r="I229" s="51" t="s">
        <v>314</v>
      </c>
      <c r="J229" s="46">
        <f>+K229+L229+M229+N229+O229</f>
        <v>155.66999999999999</v>
      </c>
      <c r="K229" s="46">
        <v>61.84</v>
      </c>
      <c r="L229" s="46">
        <v>80.889999999999986</v>
      </c>
      <c r="M229" s="46">
        <v>12.94</v>
      </c>
      <c r="N229" s="46">
        <v>0</v>
      </c>
      <c r="O229" s="46">
        <v>0</v>
      </c>
      <c r="P229" s="46">
        <v>0</v>
      </c>
      <c r="Q229" s="43"/>
    </row>
    <row r="230" spans="1:18" x14ac:dyDescent="0.2">
      <c r="A230" s="43" t="s">
        <v>1177</v>
      </c>
      <c r="B230" s="47">
        <v>44788</v>
      </c>
      <c r="C230" s="48" t="s">
        <v>17</v>
      </c>
      <c r="D230" s="49" t="s">
        <v>579</v>
      </c>
      <c r="E230" s="48"/>
      <c r="F230" s="48" t="s">
        <v>277</v>
      </c>
      <c r="G230" s="43"/>
      <c r="H230" s="50" t="s">
        <v>313</v>
      </c>
      <c r="I230" s="51" t="s">
        <v>314</v>
      </c>
      <c r="J230" s="46">
        <f>+K230+L230+M230+N230+O230</f>
        <v>140.45999999999998</v>
      </c>
      <c r="K230" s="46">
        <v>140.18</v>
      </c>
      <c r="L230" s="46">
        <v>0.23999999999998067</v>
      </c>
      <c r="M230" s="46">
        <v>0.04</v>
      </c>
      <c r="N230" s="46">
        <v>0</v>
      </c>
      <c r="O230" s="46">
        <v>0</v>
      </c>
      <c r="P230" s="46">
        <v>0</v>
      </c>
      <c r="Q230" s="43"/>
    </row>
    <row r="231" spans="1:18" x14ac:dyDescent="0.2">
      <c r="A231" s="43" t="s">
        <v>1191</v>
      </c>
      <c r="B231" s="47">
        <v>44795</v>
      </c>
      <c r="C231" s="48" t="s">
        <v>17</v>
      </c>
      <c r="D231" s="49" t="s">
        <v>601</v>
      </c>
      <c r="E231" s="48"/>
      <c r="F231" s="48" t="s">
        <v>277</v>
      </c>
      <c r="G231" s="43"/>
      <c r="H231" s="50" t="s">
        <v>313</v>
      </c>
      <c r="I231" s="51" t="s">
        <v>314</v>
      </c>
      <c r="J231" s="46">
        <f>+K231+L231+M231+N231+O231</f>
        <v>431.13</v>
      </c>
      <c r="K231" s="46">
        <v>430.84</v>
      </c>
      <c r="L231" s="46">
        <v>0.25</v>
      </c>
      <c r="M231" s="46">
        <v>0.04</v>
      </c>
      <c r="N231" s="46">
        <v>0</v>
      </c>
      <c r="O231" s="46">
        <v>0</v>
      </c>
      <c r="P231" s="46">
        <v>0</v>
      </c>
      <c r="Q231" s="43"/>
    </row>
    <row r="232" spans="1:18" x14ac:dyDescent="0.2">
      <c r="A232" s="43" t="s">
        <v>1203</v>
      </c>
      <c r="B232" s="47">
        <v>44798</v>
      </c>
      <c r="C232" s="48" t="s">
        <v>17</v>
      </c>
      <c r="D232" s="49" t="s">
        <v>626</v>
      </c>
      <c r="E232" s="48"/>
      <c r="F232" s="48" t="s">
        <v>277</v>
      </c>
      <c r="G232" s="43"/>
      <c r="H232" s="50" t="s">
        <v>313</v>
      </c>
      <c r="I232" s="51" t="s">
        <v>314</v>
      </c>
      <c r="J232" s="46">
        <f>+K232+L232+M232+N232+O232</f>
        <v>214.98000000000002</v>
      </c>
      <c r="K232" s="46">
        <v>214.65</v>
      </c>
      <c r="L232" s="46">
        <v>0.28000000000000114</v>
      </c>
      <c r="M232" s="46">
        <v>0.05</v>
      </c>
      <c r="N232" s="46">
        <v>0</v>
      </c>
      <c r="O232" s="46">
        <v>0</v>
      </c>
      <c r="P232" s="46">
        <v>0</v>
      </c>
      <c r="Q232" s="43"/>
    </row>
    <row r="233" spans="1:18" x14ac:dyDescent="0.2">
      <c r="A233" s="43" t="s">
        <v>1211</v>
      </c>
      <c r="B233" s="47">
        <v>44800</v>
      </c>
      <c r="C233" s="48" t="s">
        <v>17</v>
      </c>
      <c r="D233" s="49" t="s">
        <v>639</v>
      </c>
      <c r="E233" s="48"/>
      <c r="F233" s="48" t="s">
        <v>277</v>
      </c>
      <c r="G233" s="43"/>
      <c r="H233" s="50" t="s">
        <v>313</v>
      </c>
      <c r="I233" s="51" t="s">
        <v>314</v>
      </c>
      <c r="J233" s="46">
        <f>+K233+L233+M233+N233+O233</f>
        <v>1596.18</v>
      </c>
      <c r="K233" s="46">
        <v>207.41</v>
      </c>
      <c r="L233" s="46">
        <v>0.63</v>
      </c>
      <c r="M233" s="46">
        <v>0.1</v>
      </c>
      <c r="N233" s="46">
        <v>1285.22</v>
      </c>
      <c r="O233" s="46">
        <v>102.82</v>
      </c>
      <c r="P233" s="46">
        <v>0</v>
      </c>
      <c r="Q233" s="43"/>
    </row>
    <row r="234" spans="1:18" x14ac:dyDescent="0.2">
      <c r="A234" s="43" t="s">
        <v>1228</v>
      </c>
      <c r="B234" s="47">
        <v>44805</v>
      </c>
      <c r="C234" s="48" t="s">
        <v>17</v>
      </c>
      <c r="D234" s="49" t="s">
        <v>676</v>
      </c>
      <c r="E234" s="48"/>
      <c r="F234" s="48" t="s">
        <v>277</v>
      </c>
      <c r="G234" s="43"/>
      <c r="H234" s="50" t="s">
        <v>313</v>
      </c>
      <c r="I234" s="51" t="s">
        <v>314</v>
      </c>
      <c r="J234" s="46">
        <f>+K234+L234+M234+N234+O234</f>
        <v>297.09999999999997</v>
      </c>
      <c r="K234" s="46">
        <v>142.88</v>
      </c>
      <c r="L234" s="46">
        <v>132.94999999999999</v>
      </c>
      <c r="M234" s="46">
        <v>21.27</v>
      </c>
      <c r="N234" s="46">
        <v>0</v>
      </c>
      <c r="O234" s="46">
        <v>0</v>
      </c>
      <c r="P234" s="46">
        <v>0</v>
      </c>
      <c r="Q234" s="43"/>
    </row>
    <row r="235" spans="1:18" x14ac:dyDescent="0.2">
      <c r="A235" s="43" t="s">
        <v>1234</v>
      </c>
      <c r="B235" s="47">
        <v>44809</v>
      </c>
      <c r="C235" s="48" t="s">
        <v>17</v>
      </c>
      <c r="D235" s="49" t="s">
        <v>683</v>
      </c>
      <c r="E235" s="48"/>
      <c r="F235" s="48" t="s">
        <v>277</v>
      </c>
      <c r="G235" s="43"/>
      <c r="H235" s="50" t="s">
        <v>313</v>
      </c>
      <c r="I235" s="51" t="s">
        <v>314</v>
      </c>
      <c r="J235" s="46">
        <f>+K235+L235+M235+N235+O235</f>
        <v>41.559999999999995</v>
      </c>
      <c r="K235" s="46">
        <v>41.19</v>
      </c>
      <c r="L235" s="46">
        <v>0.32000000000000028</v>
      </c>
      <c r="M235" s="46">
        <v>0.05</v>
      </c>
      <c r="N235" s="46">
        <v>0</v>
      </c>
      <c r="O235" s="46">
        <v>0</v>
      </c>
      <c r="P235" s="46">
        <v>0</v>
      </c>
      <c r="Q235" s="43"/>
    </row>
    <row r="236" spans="1:18" x14ac:dyDescent="0.2">
      <c r="A236" s="43" t="s">
        <v>1416</v>
      </c>
      <c r="B236" s="47">
        <v>44865</v>
      </c>
      <c r="C236" s="48" t="s">
        <v>17</v>
      </c>
      <c r="D236" s="49" t="s">
        <v>973</v>
      </c>
      <c r="E236" s="43"/>
      <c r="F236" s="48" t="s">
        <v>277</v>
      </c>
      <c r="G236" s="43"/>
      <c r="H236" s="50" t="s">
        <v>313</v>
      </c>
      <c r="I236" s="51" t="s">
        <v>314</v>
      </c>
      <c r="J236" s="46">
        <f>+K236+L236+M236+N236+O236</f>
        <v>272.27</v>
      </c>
      <c r="K236" s="46">
        <v>134.04</v>
      </c>
      <c r="L236" s="46">
        <v>119.16</v>
      </c>
      <c r="M236" s="46">
        <v>19.07</v>
      </c>
      <c r="N236" s="46">
        <v>0</v>
      </c>
      <c r="O236" s="46">
        <v>0</v>
      </c>
      <c r="P236" s="46">
        <v>0</v>
      </c>
      <c r="Q236" s="43"/>
    </row>
    <row r="237" spans="1:18" x14ac:dyDescent="0.2">
      <c r="A237" s="43" t="s">
        <v>1662</v>
      </c>
      <c r="B237" s="44">
        <v>44882</v>
      </c>
      <c r="C237" s="43" t="s">
        <v>17</v>
      </c>
      <c r="D237" s="43" t="s">
        <v>1752</v>
      </c>
      <c r="E237" s="43"/>
      <c r="F237" s="43" t="s">
        <v>956</v>
      </c>
      <c r="G237" s="43"/>
      <c r="H237" s="50" t="s">
        <v>313</v>
      </c>
      <c r="I237" s="51" t="s">
        <v>314</v>
      </c>
      <c r="J237" s="46">
        <f>+K237+L237+M237+N237+O237</f>
        <v>386.83079999999995</v>
      </c>
      <c r="K237" s="46">
        <v>386.39</v>
      </c>
      <c r="L237" s="46">
        <v>0.38</v>
      </c>
      <c r="M237" s="46">
        <f>+L237*16%</f>
        <v>6.08E-2</v>
      </c>
      <c r="N237" s="46">
        <v>0</v>
      </c>
      <c r="O237" s="46">
        <v>0</v>
      </c>
      <c r="P237" s="46">
        <v>0</v>
      </c>
      <c r="Q237" s="46"/>
      <c r="R237" s="34"/>
    </row>
    <row r="238" spans="1:18" s="65" customFormat="1" x14ac:dyDescent="0.2">
      <c r="A238" s="58" t="s">
        <v>1429</v>
      </c>
      <c r="B238" s="66">
        <v>44867</v>
      </c>
      <c r="C238" s="58" t="s">
        <v>17</v>
      </c>
      <c r="D238" s="58" t="s">
        <v>1008</v>
      </c>
      <c r="E238" s="58"/>
      <c r="F238" s="58" t="s">
        <v>956</v>
      </c>
      <c r="G238" s="58" t="s">
        <v>2338</v>
      </c>
      <c r="H238" s="67" t="s">
        <v>1009</v>
      </c>
      <c r="I238" s="64" t="s">
        <v>1010</v>
      </c>
      <c r="J238" s="64">
        <f>+K238+L238+M238+N238+O238</f>
        <v>1792.0840000000001</v>
      </c>
      <c r="K238" s="64">
        <v>0</v>
      </c>
      <c r="L238" s="64">
        <v>1544.9</v>
      </c>
      <c r="M238" s="64">
        <f>+L238*16%</f>
        <v>247.18400000000003</v>
      </c>
      <c r="N238" s="64">
        <v>0</v>
      </c>
      <c r="O238" s="64">
        <v>0</v>
      </c>
      <c r="P238" s="64">
        <v>0</v>
      </c>
      <c r="Q238" s="64"/>
      <c r="R238" s="68"/>
    </row>
    <row r="239" spans="1:18" s="65" customFormat="1" x14ac:dyDescent="0.2">
      <c r="A239" s="58" t="s">
        <v>1056</v>
      </c>
      <c r="B239" s="59">
        <v>44720</v>
      </c>
      <c r="C239" s="60" t="s">
        <v>17</v>
      </c>
      <c r="D239" s="61" t="s">
        <v>323</v>
      </c>
      <c r="E239" s="58"/>
      <c r="F239" s="60" t="s">
        <v>277</v>
      </c>
      <c r="G239" s="58" t="s">
        <v>2332</v>
      </c>
      <c r="H239" s="62" t="s">
        <v>324</v>
      </c>
      <c r="I239" s="63" t="s">
        <v>325</v>
      </c>
      <c r="J239" s="64">
        <f>+K239+L239+M239+N239+O239</f>
        <v>180.96</v>
      </c>
      <c r="K239" s="64">
        <v>0</v>
      </c>
      <c r="L239" s="64">
        <v>156</v>
      </c>
      <c r="M239" s="64">
        <v>24.96</v>
      </c>
      <c r="N239" s="64">
        <v>0</v>
      </c>
      <c r="O239" s="64">
        <v>0</v>
      </c>
      <c r="P239" s="64">
        <v>0</v>
      </c>
      <c r="Q239" s="58"/>
    </row>
    <row r="240" spans="1:18" x14ac:dyDescent="0.2">
      <c r="A240" s="58" t="s">
        <v>1072</v>
      </c>
      <c r="B240" s="59">
        <v>44735</v>
      </c>
      <c r="C240" s="60" t="s">
        <v>17</v>
      </c>
      <c r="D240" s="61" t="s">
        <v>365</v>
      </c>
      <c r="E240" s="58"/>
      <c r="F240" s="60" t="s">
        <v>277</v>
      </c>
      <c r="G240" s="58" t="s">
        <v>2344</v>
      </c>
      <c r="H240" s="62" t="s">
        <v>324</v>
      </c>
      <c r="I240" s="63" t="s">
        <v>325</v>
      </c>
      <c r="J240" s="64">
        <f>+K240+L240+M240+N240+O240</f>
        <v>182.7</v>
      </c>
      <c r="K240" s="64">
        <v>0</v>
      </c>
      <c r="L240" s="64">
        <v>157.5</v>
      </c>
      <c r="M240" s="64">
        <v>25.2</v>
      </c>
      <c r="N240" s="64">
        <v>0</v>
      </c>
      <c r="O240" s="64">
        <v>0</v>
      </c>
      <c r="P240" s="64">
        <v>0</v>
      </c>
      <c r="Q240" s="58"/>
      <c r="R240" s="65"/>
    </row>
    <row r="241" spans="1:18" x14ac:dyDescent="0.2">
      <c r="A241" s="43" t="s">
        <v>1413</v>
      </c>
      <c r="B241" s="47">
        <v>44862</v>
      </c>
      <c r="C241" s="48" t="s">
        <v>17</v>
      </c>
      <c r="D241" s="49" t="s">
        <v>967</v>
      </c>
      <c r="E241" s="43"/>
      <c r="F241" s="48" t="s">
        <v>277</v>
      </c>
      <c r="G241" s="43"/>
      <c r="H241" s="50" t="s">
        <v>968</v>
      </c>
      <c r="I241" s="51" t="s">
        <v>969</v>
      </c>
      <c r="J241" s="46">
        <f>+K241+L241+M241+N241+O241</f>
        <v>107.34</v>
      </c>
      <c r="K241" s="46">
        <v>107.34</v>
      </c>
      <c r="L241" s="46">
        <v>0</v>
      </c>
      <c r="M241" s="46">
        <v>0</v>
      </c>
      <c r="N241" s="46">
        <v>0</v>
      </c>
      <c r="O241" s="46">
        <v>0</v>
      </c>
      <c r="P241" s="46">
        <v>0</v>
      </c>
      <c r="Q241" s="43"/>
    </row>
    <row r="242" spans="1:18" x14ac:dyDescent="0.2">
      <c r="A242" s="43" t="s">
        <v>1663</v>
      </c>
      <c r="B242" s="44">
        <v>44882</v>
      </c>
      <c r="C242" s="43" t="s">
        <v>17</v>
      </c>
      <c r="D242" s="43" t="s">
        <v>1002</v>
      </c>
      <c r="E242" s="43"/>
      <c r="F242" s="43" t="s">
        <v>956</v>
      </c>
      <c r="G242" s="43"/>
      <c r="H242" s="50" t="s">
        <v>968</v>
      </c>
      <c r="I242" s="51" t="s">
        <v>969</v>
      </c>
      <c r="J242" s="46">
        <f>+K242+L242+M242+N242+O242</f>
        <v>686.07599999999991</v>
      </c>
      <c r="K242" s="46">
        <v>449.32</v>
      </c>
      <c r="L242" s="46">
        <v>204.1</v>
      </c>
      <c r="M242" s="46">
        <f>+L242*16%</f>
        <v>32.655999999999999</v>
      </c>
      <c r="N242" s="46">
        <v>0</v>
      </c>
      <c r="O242" s="46">
        <v>0</v>
      </c>
      <c r="P242" s="46">
        <v>0</v>
      </c>
      <c r="Q242" s="46"/>
      <c r="R242" s="34"/>
    </row>
    <row r="243" spans="1:18" x14ac:dyDescent="0.2">
      <c r="A243" s="43" t="s">
        <v>1192</v>
      </c>
      <c r="B243" s="47">
        <v>44796</v>
      </c>
      <c r="C243" s="48" t="s">
        <v>17</v>
      </c>
      <c r="D243" s="49" t="s">
        <v>602</v>
      </c>
      <c r="E243" s="48"/>
      <c r="F243" s="48" t="s">
        <v>603</v>
      </c>
      <c r="G243" s="43"/>
      <c r="H243" s="50" t="s">
        <v>604</v>
      </c>
      <c r="I243" s="51" t="s">
        <v>605</v>
      </c>
      <c r="J243" s="46">
        <f>+K243+L243+M243+N243+O243</f>
        <v>2693.4700000000003</v>
      </c>
      <c r="K243" s="46">
        <v>0</v>
      </c>
      <c r="L243" s="46">
        <v>2321.96</v>
      </c>
      <c r="M243" s="46">
        <v>371.51</v>
      </c>
      <c r="N243" s="46">
        <v>0</v>
      </c>
      <c r="O243" s="46">
        <v>0</v>
      </c>
      <c r="P243" s="46">
        <v>0</v>
      </c>
      <c r="Q243" s="43"/>
    </row>
    <row r="244" spans="1:18" x14ac:dyDescent="0.2">
      <c r="A244" s="43" t="s">
        <v>1288</v>
      </c>
      <c r="B244" s="47">
        <v>44826</v>
      </c>
      <c r="C244" s="48" t="s">
        <v>17</v>
      </c>
      <c r="D244" s="49" t="s">
        <v>792</v>
      </c>
      <c r="E244" s="48"/>
      <c r="F244" s="48" t="s">
        <v>793</v>
      </c>
      <c r="G244" s="43"/>
      <c r="H244" s="50" t="s">
        <v>604</v>
      </c>
      <c r="I244" s="51" t="s">
        <v>605</v>
      </c>
      <c r="J244" s="46">
        <f>+K244+L244+M244+N244+O244</f>
        <v>752.67000000000007</v>
      </c>
      <c r="K244" s="46">
        <v>0</v>
      </c>
      <c r="L244" s="46">
        <v>648.85</v>
      </c>
      <c r="M244" s="46">
        <v>103.82</v>
      </c>
      <c r="N244" s="46">
        <v>0</v>
      </c>
      <c r="O244" s="46">
        <v>0</v>
      </c>
      <c r="P244" s="46">
        <v>0</v>
      </c>
      <c r="Q244" s="43"/>
    </row>
    <row r="245" spans="1:18" x14ac:dyDescent="0.2">
      <c r="A245" s="43" t="s">
        <v>1474</v>
      </c>
      <c r="B245" s="44">
        <v>44875</v>
      </c>
      <c r="C245" s="43" t="s">
        <v>17</v>
      </c>
      <c r="D245" s="43" t="s">
        <v>122</v>
      </c>
      <c r="E245" s="43" t="s">
        <v>19</v>
      </c>
      <c r="F245" s="43" t="s">
        <v>123</v>
      </c>
      <c r="G245" s="43" t="s">
        <v>19</v>
      </c>
      <c r="H245" s="45" t="s">
        <v>124</v>
      </c>
      <c r="I245" s="46" t="s">
        <v>125</v>
      </c>
      <c r="J245" s="46">
        <f>+K245+L245+M245+N245+O245</f>
        <v>3538.0232000000001</v>
      </c>
      <c r="K245" s="46">
        <v>0</v>
      </c>
      <c r="L245" s="46">
        <v>3050.02</v>
      </c>
      <c r="M245" s="46">
        <f>+L245*16%</f>
        <v>488.00319999999999</v>
      </c>
      <c r="N245" s="46">
        <v>0</v>
      </c>
      <c r="O245" s="46">
        <v>0</v>
      </c>
      <c r="P245" s="46">
        <v>0</v>
      </c>
      <c r="Q245" s="46"/>
      <c r="R245" s="34" t="s">
        <v>19</v>
      </c>
    </row>
    <row r="246" spans="1:18" x14ac:dyDescent="0.2">
      <c r="A246" s="43" t="s">
        <v>1475</v>
      </c>
      <c r="B246" s="44">
        <v>44875</v>
      </c>
      <c r="C246" s="43" t="s">
        <v>17</v>
      </c>
      <c r="D246" s="43" t="s">
        <v>126</v>
      </c>
      <c r="E246" s="43" t="s">
        <v>19</v>
      </c>
      <c r="F246" s="43" t="s">
        <v>127</v>
      </c>
      <c r="G246" s="43" t="s">
        <v>19</v>
      </c>
      <c r="H246" s="45" t="s">
        <v>124</v>
      </c>
      <c r="I246" s="46" t="s">
        <v>125</v>
      </c>
      <c r="J246" s="46">
        <f>+K246+L246+M246+N246+O246</f>
        <v>1505.1</v>
      </c>
      <c r="K246" s="46">
        <v>0</v>
      </c>
      <c r="L246" s="46">
        <v>1297.5</v>
      </c>
      <c r="M246" s="46">
        <f>+L246*16%</f>
        <v>207.6</v>
      </c>
      <c r="N246" s="46">
        <v>0</v>
      </c>
      <c r="O246" s="46">
        <v>0</v>
      </c>
      <c r="P246" s="46">
        <v>0</v>
      </c>
      <c r="Q246" s="46"/>
      <c r="R246" s="34" t="s">
        <v>19</v>
      </c>
    </row>
    <row r="247" spans="1:18" x14ac:dyDescent="0.2">
      <c r="A247" s="43" t="s">
        <v>1476</v>
      </c>
      <c r="B247" s="44">
        <v>44875</v>
      </c>
      <c r="C247" s="43" t="s">
        <v>17</v>
      </c>
      <c r="D247" s="43" t="s">
        <v>128</v>
      </c>
      <c r="E247" s="43" t="s">
        <v>19</v>
      </c>
      <c r="F247" s="43" t="s">
        <v>129</v>
      </c>
      <c r="G247" s="43" t="s">
        <v>19</v>
      </c>
      <c r="H247" s="45" t="s">
        <v>124</v>
      </c>
      <c r="I247" s="46" t="s">
        <v>125</v>
      </c>
      <c r="J247" s="46">
        <f>+K247+L247+M247+N247+O247</f>
        <v>4141.6408000000001</v>
      </c>
      <c r="K247" s="46">
        <v>0</v>
      </c>
      <c r="L247" s="46">
        <v>3570.38</v>
      </c>
      <c r="M247" s="46">
        <f>+L247*16%</f>
        <v>571.26080000000002</v>
      </c>
      <c r="N247" s="46">
        <v>0</v>
      </c>
      <c r="O247" s="46">
        <v>0</v>
      </c>
      <c r="P247" s="46">
        <v>0</v>
      </c>
      <c r="Q247" s="46"/>
      <c r="R247" s="34" t="s">
        <v>19</v>
      </c>
    </row>
    <row r="248" spans="1:18" x14ac:dyDescent="0.2">
      <c r="A248" s="43" t="s">
        <v>1225</v>
      </c>
      <c r="B248" s="47">
        <v>44805</v>
      </c>
      <c r="C248" s="48" t="s">
        <v>17</v>
      </c>
      <c r="D248" s="49" t="s">
        <v>1617</v>
      </c>
      <c r="E248" s="48"/>
      <c r="F248" s="48" t="s">
        <v>668</v>
      </c>
      <c r="G248" s="43"/>
      <c r="H248" s="50" t="s">
        <v>669</v>
      </c>
      <c r="I248" s="51" t="s">
        <v>670</v>
      </c>
      <c r="J248" s="46">
        <f>+K248+L248+M248+N248+O248</f>
        <v>157.80000000000001</v>
      </c>
      <c r="K248" s="46">
        <v>157.80000000000001</v>
      </c>
      <c r="L248" s="46">
        <v>0</v>
      </c>
      <c r="M248" s="46">
        <v>0</v>
      </c>
      <c r="N248" s="46">
        <v>0</v>
      </c>
      <c r="O248" s="46">
        <v>0</v>
      </c>
      <c r="P248" s="46">
        <v>0</v>
      </c>
      <c r="Q248" s="43"/>
    </row>
    <row r="249" spans="1:18" x14ac:dyDescent="0.2">
      <c r="A249" s="43" t="s">
        <v>1283</v>
      </c>
      <c r="B249" s="47">
        <v>44825</v>
      </c>
      <c r="C249" s="48" t="s">
        <v>17</v>
      </c>
      <c r="D249" s="49" t="s">
        <v>57</v>
      </c>
      <c r="E249" s="48"/>
      <c r="F249" s="48" t="s">
        <v>784</v>
      </c>
      <c r="G249" s="43"/>
      <c r="H249" s="50" t="s">
        <v>669</v>
      </c>
      <c r="I249" s="51" t="s">
        <v>670</v>
      </c>
      <c r="J249" s="46">
        <f>+K249+L249+M249+N249+O249</f>
        <v>80.400000000000006</v>
      </c>
      <c r="K249" s="46">
        <v>80.400000000000006</v>
      </c>
      <c r="L249" s="46">
        <v>0</v>
      </c>
      <c r="M249" s="46">
        <v>0</v>
      </c>
      <c r="N249" s="46">
        <v>0</v>
      </c>
      <c r="O249" s="46">
        <v>0</v>
      </c>
      <c r="P249" s="46">
        <v>0</v>
      </c>
      <c r="Q249" s="43"/>
    </row>
    <row r="250" spans="1:18" x14ac:dyDescent="0.2">
      <c r="A250" s="43" t="s">
        <v>1301</v>
      </c>
      <c r="B250" s="47">
        <v>44831</v>
      </c>
      <c r="C250" s="48" t="s">
        <v>17</v>
      </c>
      <c r="D250" s="49" t="s">
        <v>1618</v>
      </c>
      <c r="E250" s="48"/>
      <c r="F250" s="48" t="s">
        <v>813</v>
      </c>
      <c r="G250" s="43"/>
      <c r="H250" s="50" t="s">
        <v>669</v>
      </c>
      <c r="I250" s="51" t="s">
        <v>670</v>
      </c>
      <c r="J250" s="46">
        <f>+K250+L250+M250+N250+O250</f>
        <v>81</v>
      </c>
      <c r="K250" s="46">
        <v>81</v>
      </c>
      <c r="L250" s="46">
        <v>0</v>
      </c>
      <c r="M250" s="46">
        <v>0</v>
      </c>
      <c r="N250" s="46">
        <v>0</v>
      </c>
      <c r="O250" s="46">
        <v>0</v>
      </c>
      <c r="P250" s="46">
        <v>0</v>
      </c>
      <c r="Q250" s="43"/>
    </row>
    <row r="251" spans="1:18" x14ac:dyDescent="0.2">
      <c r="A251" s="43" t="s">
        <v>1667</v>
      </c>
      <c r="B251" s="47">
        <v>44883</v>
      </c>
      <c r="C251" s="48" t="s">
        <v>17</v>
      </c>
      <c r="D251" s="49" t="s">
        <v>1616</v>
      </c>
      <c r="E251" s="48"/>
      <c r="F251" s="48" t="s">
        <v>1619</v>
      </c>
      <c r="G251" s="43"/>
      <c r="H251" s="50" t="s">
        <v>669</v>
      </c>
      <c r="I251" s="51" t="s">
        <v>670</v>
      </c>
      <c r="J251" s="46">
        <f>+K251+L251+M251+N251+O251</f>
        <v>146.85</v>
      </c>
      <c r="K251" s="46">
        <v>146.85</v>
      </c>
      <c r="L251" s="46">
        <v>0</v>
      </c>
      <c r="M251" s="46">
        <v>0</v>
      </c>
      <c r="N251" s="46">
        <v>0</v>
      </c>
      <c r="O251" s="46">
        <v>0</v>
      </c>
      <c r="P251" s="46">
        <v>0</v>
      </c>
      <c r="Q251" s="43"/>
    </row>
    <row r="252" spans="1:18" x14ac:dyDescent="0.2">
      <c r="A252" s="43" t="s">
        <v>1682</v>
      </c>
      <c r="B252" s="47">
        <v>44887</v>
      </c>
      <c r="C252" s="48" t="s">
        <v>17</v>
      </c>
      <c r="D252" s="49" t="s">
        <v>1620</v>
      </c>
      <c r="E252" s="48"/>
      <c r="F252" s="48" t="s">
        <v>1621</v>
      </c>
      <c r="G252" s="43"/>
      <c r="H252" s="50" t="s">
        <v>669</v>
      </c>
      <c r="I252" s="51" t="s">
        <v>670</v>
      </c>
      <c r="J252" s="46">
        <f>+K252+L252+M252+N252+O252</f>
        <v>99.7</v>
      </c>
      <c r="K252" s="46">
        <v>99.7</v>
      </c>
      <c r="L252" s="46">
        <v>0</v>
      </c>
      <c r="M252" s="46">
        <v>0</v>
      </c>
      <c r="N252" s="46">
        <v>0</v>
      </c>
      <c r="O252" s="46">
        <v>0</v>
      </c>
      <c r="P252" s="46">
        <v>0</v>
      </c>
      <c r="Q252" s="43"/>
    </row>
    <row r="253" spans="1:18" x14ac:dyDescent="0.2">
      <c r="A253" s="43" t="s">
        <v>1731</v>
      </c>
      <c r="B253" s="47">
        <v>44890</v>
      </c>
      <c r="C253" s="48" t="s">
        <v>17</v>
      </c>
      <c r="D253" s="49" t="s">
        <v>1622</v>
      </c>
      <c r="E253" s="48"/>
      <c r="F253" s="48" t="s">
        <v>1623</v>
      </c>
      <c r="G253" s="43"/>
      <c r="H253" s="50" t="s">
        <v>1701</v>
      </c>
      <c r="I253" s="51" t="s">
        <v>670</v>
      </c>
      <c r="J253" s="46">
        <f>+K253+L253+M253+N253+O253</f>
        <v>208</v>
      </c>
      <c r="K253" s="46">
        <v>208</v>
      </c>
      <c r="L253" s="46">
        <v>0</v>
      </c>
      <c r="M253" s="46">
        <v>0</v>
      </c>
      <c r="N253" s="46">
        <v>0</v>
      </c>
      <c r="O253" s="46">
        <v>0</v>
      </c>
      <c r="P253" s="46">
        <v>0</v>
      </c>
      <c r="Q253" s="43"/>
    </row>
    <row r="254" spans="1:18" x14ac:dyDescent="0.2">
      <c r="A254" s="43" t="s">
        <v>1491</v>
      </c>
      <c r="B254" s="44">
        <v>44876</v>
      </c>
      <c r="C254" s="43" t="s">
        <v>17</v>
      </c>
      <c r="D254" s="43" t="s">
        <v>148</v>
      </c>
      <c r="E254" s="43" t="s">
        <v>19</v>
      </c>
      <c r="F254" s="43" t="s">
        <v>149</v>
      </c>
      <c r="G254" s="43" t="s">
        <v>19</v>
      </c>
      <c r="H254" s="45" t="s">
        <v>150</v>
      </c>
      <c r="I254" s="46" t="s">
        <v>151</v>
      </c>
      <c r="J254" s="46">
        <f>+K254+L254+M254+N254+O254</f>
        <v>540.6</v>
      </c>
      <c r="K254" s="46">
        <v>540.6</v>
      </c>
      <c r="L254" s="46">
        <v>0</v>
      </c>
      <c r="M254" s="46">
        <f>+L254*16%</f>
        <v>0</v>
      </c>
      <c r="N254" s="46">
        <v>0</v>
      </c>
      <c r="O254" s="46">
        <v>0</v>
      </c>
      <c r="P254" s="46">
        <v>0</v>
      </c>
      <c r="Q254" s="46"/>
      <c r="R254" s="34" t="s">
        <v>19</v>
      </c>
    </row>
    <row r="255" spans="1:18" x14ac:dyDescent="0.2">
      <c r="A255" s="43" t="s">
        <v>1747</v>
      </c>
      <c r="B255" s="44">
        <v>44894</v>
      </c>
      <c r="C255" s="43" t="s">
        <v>17</v>
      </c>
      <c r="D255" s="43" t="s">
        <v>1739</v>
      </c>
      <c r="E255" s="43" t="s">
        <v>19</v>
      </c>
      <c r="F255" s="43" t="s">
        <v>1740</v>
      </c>
      <c r="G255" s="43" t="s">
        <v>19</v>
      </c>
      <c r="H255" s="45" t="s">
        <v>150</v>
      </c>
      <c r="I255" s="46" t="s">
        <v>151</v>
      </c>
      <c r="J255" s="46">
        <f>+K255+L255+M255+N255+O255</f>
        <v>324</v>
      </c>
      <c r="K255" s="46">
        <v>324</v>
      </c>
      <c r="L255" s="46">
        <v>0</v>
      </c>
      <c r="M255" s="46">
        <f>+L255*16%</f>
        <v>0</v>
      </c>
      <c r="N255" s="46">
        <v>0</v>
      </c>
      <c r="O255" s="46">
        <v>0</v>
      </c>
      <c r="P255" s="46">
        <v>0</v>
      </c>
      <c r="Q255" s="46"/>
      <c r="R255" s="34" t="s">
        <v>19</v>
      </c>
    </row>
    <row r="256" spans="1:18" x14ac:dyDescent="0.2">
      <c r="A256" s="58" t="s">
        <v>1109</v>
      </c>
      <c r="B256" s="59">
        <v>44750</v>
      </c>
      <c r="C256" s="60" t="s">
        <v>17</v>
      </c>
      <c r="D256" s="61" t="s">
        <v>453</v>
      </c>
      <c r="E256" s="58"/>
      <c r="F256" s="60" t="s">
        <v>454</v>
      </c>
      <c r="G256" s="58"/>
      <c r="H256" s="62" t="s">
        <v>455</v>
      </c>
      <c r="I256" s="63" t="s">
        <v>456</v>
      </c>
      <c r="J256" s="64">
        <f>+K256+L256+M256+N256+O256</f>
        <v>190.02</v>
      </c>
      <c r="K256" s="64">
        <v>0</v>
      </c>
      <c r="L256" s="64">
        <v>163.81</v>
      </c>
      <c r="M256" s="64">
        <v>26.21</v>
      </c>
      <c r="N256" s="64">
        <v>0</v>
      </c>
      <c r="O256" s="64">
        <v>0</v>
      </c>
      <c r="P256" s="64">
        <v>0</v>
      </c>
      <c r="Q256" s="58"/>
      <c r="R256" s="65"/>
    </row>
    <row r="257" spans="1:18" x14ac:dyDescent="0.2">
      <c r="A257" s="43" t="s">
        <v>1422</v>
      </c>
      <c r="B257" s="44">
        <v>44866</v>
      </c>
      <c r="C257" s="43" t="s">
        <v>17</v>
      </c>
      <c r="D257" s="43" t="s">
        <v>31</v>
      </c>
      <c r="E257" s="43" t="s">
        <v>19</v>
      </c>
      <c r="F257" s="43" t="s">
        <v>32</v>
      </c>
      <c r="G257" s="43" t="s">
        <v>19</v>
      </c>
      <c r="H257" s="45" t="s">
        <v>33</v>
      </c>
      <c r="I257" s="46" t="s">
        <v>34</v>
      </c>
      <c r="J257" s="46">
        <f>+K257+L257+M257+N257+O257</f>
        <v>1752.9224000000002</v>
      </c>
      <c r="K257" s="46">
        <v>0</v>
      </c>
      <c r="L257" s="46">
        <v>1511.14</v>
      </c>
      <c r="M257" s="46">
        <f>+L257*16%</f>
        <v>241.78240000000002</v>
      </c>
      <c r="N257" s="46">
        <v>0</v>
      </c>
      <c r="O257" s="46">
        <v>0</v>
      </c>
      <c r="P257" s="46">
        <v>0</v>
      </c>
      <c r="Q257" s="46"/>
      <c r="R257" s="34" t="s">
        <v>19</v>
      </c>
    </row>
    <row r="258" spans="1:18" x14ac:dyDescent="0.2">
      <c r="A258" s="43" t="s">
        <v>1423</v>
      </c>
      <c r="B258" s="44">
        <v>44866</v>
      </c>
      <c r="C258" s="43" t="s">
        <v>17</v>
      </c>
      <c r="D258" s="43" t="s">
        <v>35</v>
      </c>
      <c r="E258" s="43" t="s">
        <v>19</v>
      </c>
      <c r="F258" s="43" t="s">
        <v>36</v>
      </c>
      <c r="G258" s="43" t="s">
        <v>19</v>
      </c>
      <c r="H258" s="45" t="s">
        <v>33</v>
      </c>
      <c r="I258" s="46" t="s">
        <v>34</v>
      </c>
      <c r="J258" s="46">
        <f>+K258+L258+M258+N258+O258</f>
        <v>8019.0335999999998</v>
      </c>
      <c r="K258" s="46">
        <v>0</v>
      </c>
      <c r="L258" s="46">
        <v>6912.96</v>
      </c>
      <c r="M258" s="46">
        <f>+L258*16%</f>
        <v>1106.0735999999999</v>
      </c>
      <c r="N258" s="46">
        <v>0</v>
      </c>
      <c r="O258" s="46">
        <v>0</v>
      </c>
      <c r="P258" s="46">
        <v>0</v>
      </c>
      <c r="Q258" s="46"/>
      <c r="R258" s="34" t="s">
        <v>19</v>
      </c>
    </row>
    <row r="259" spans="1:18" x14ac:dyDescent="0.2">
      <c r="A259" s="43" t="s">
        <v>1424</v>
      </c>
      <c r="B259" s="44">
        <v>44866</v>
      </c>
      <c r="C259" s="43" t="s">
        <v>17</v>
      </c>
      <c r="D259" s="43" t="s">
        <v>37</v>
      </c>
      <c r="E259" s="43" t="s">
        <v>19</v>
      </c>
      <c r="F259" s="43" t="s">
        <v>38</v>
      </c>
      <c r="G259" s="43" t="s">
        <v>19</v>
      </c>
      <c r="H259" s="45" t="s">
        <v>33</v>
      </c>
      <c r="I259" s="46" t="s">
        <v>34</v>
      </c>
      <c r="J259" s="46">
        <f>+K259+L259+M259+N259+O259</f>
        <v>1205.8548000000003</v>
      </c>
      <c r="K259" s="46">
        <v>2.2737367544323206E-13</v>
      </c>
      <c r="L259" s="46">
        <v>1039.53</v>
      </c>
      <c r="M259" s="46">
        <f>+L259*16%</f>
        <v>166.32480000000001</v>
      </c>
      <c r="N259" s="46">
        <v>0</v>
      </c>
      <c r="O259" s="46">
        <v>0</v>
      </c>
      <c r="P259" s="46">
        <v>0</v>
      </c>
      <c r="Q259" s="46"/>
      <c r="R259" s="34" t="s">
        <v>19</v>
      </c>
    </row>
    <row r="260" spans="1:18" x14ac:dyDescent="0.2">
      <c r="A260" s="43" t="s">
        <v>1290</v>
      </c>
      <c r="B260" s="47">
        <v>44826</v>
      </c>
      <c r="C260" s="48" t="s">
        <v>17</v>
      </c>
      <c r="D260" s="49" t="s">
        <v>795</v>
      </c>
      <c r="E260" s="48"/>
      <c r="F260" s="48" t="s">
        <v>796</v>
      </c>
      <c r="G260" s="43"/>
      <c r="H260" s="50" t="s">
        <v>797</v>
      </c>
      <c r="I260" s="51" t="s">
        <v>798</v>
      </c>
      <c r="J260" s="46">
        <f>+K260+L260+M260+N260+O260</f>
        <v>294</v>
      </c>
      <c r="K260" s="46">
        <v>294</v>
      </c>
      <c r="L260" s="46">
        <v>0</v>
      </c>
      <c r="M260" s="46">
        <v>0</v>
      </c>
      <c r="N260" s="46">
        <v>0</v>
      </c>
      <c r="O260" s="46">
        <v>0</v>
      </c>
      <c r="P260" s="46">
        <v>0</v>
      </c>
      <c r="Q260" s="43"/>
    </row>
    <row r="261" spans="1:18" x14ac:dyDescent="0.2">
      <c r="A261" s="43" t="s">
        <v>1399</v>
      </c>
      <c r="B261" s="47">
        <v>44860</v>
      </c>
      <c r="C261" s="48" t="s">
        <v>17</v>
      </c>
      <c r="D261" s="49" t="s">
        <v>1565</v>
      </c>
      <c r="E261" s="48"/>
      <c r="F261" s="48" t="s">
        <v>1566</v>
      </c>
      <c r="G261" s="43"/>
      <c r="H261" s="50" t="s">
        <v>797</v>
      </c>
      <c r="I261" s="51" t="s">
        <v>798</v>
      </c>
      <c r="J261" s="46">
        <f>+K261+L261+M261+N261+O261</f>
        <v>2231.9467999999997</v>
      </c>
      <c r="K261" s="46">
        <v>1884.26</v>
      </c>
      <c r="L261" s="46">
        <v>299.73</v>
      </c>
      <c r="M261" s="46">
        <f>+L261*16%</f>
        <v>47.956800000000001</v>
      </c>
      <c r="N261" s="46">
        <v>0</v>
      </c>
      <c r="O261" s="46">
        <v>0</v>
      </c>
      <c r="P261" s="46">
        <v>0</v>
      </c>
      <c r="Q261" s="43"/>
    </row>
    <row r="262" spans="1:18" x14ac:dyDescent="0.2">
      <c r="A262" s="43" t="s">
        <v>1241</v>
      </c>
      <c r="B262" s="47">
        <v>44811</v>
      </c>
      <c r="C262" s="48" t="s">
        <v>17</v>
      </c>
      <c r="D262" s="49" t="s">
        <v>699</v>
      </c>
      <c r="E262" s="48"/>
      <c r="F262" s="48" t="s">
        <v>700</v>
      </c>
      <c r="G262" s="43"/>
      <c r="H262" s="50" t="s">
        <v>701</v>
      </c>
      <c r="I262" s="51" t="s">
        <v>702</v>
      </c>
      <c r="J262" s="46">
        <f>+K262+L262+M262+N262+O262</f>
        <v>304.71000000000004</v>
      </c>
      <c r="K262" s="46">
        <v>0</v>
      </c>
      <c r="L262" s="46">
        <v>262.68</v>
      </c>
      <c r="M262" s="46">
        <v>42.03</v>
      </c>
      <c r="N262" s="46">
        <v>0</v>
      </c>
      <c r="O262" s="46">
        <v>0</v>
      </c>
      <c r="P262" s="46">
        <v>0</v>
      </c>
      <c r="Q262" s="43"/>
    </row>
    <row r="263" spans="1:18" x14ac:dyDescent="0.2">
      <c r="A263" s="43" t="s">
        <v>1256</v>
      </c>
      <c r="B263" s="47">
        <v>44818</v>
      </c>
      <c r="C263" s="48" t="s">
        <v>17</v>
      </c>
      <c r="D263" s="49" t="s">
        <v>725</v>
      </c>
      <c r="E263" s="48"/>
      <c r="F263" s="48" t="s">
        <v>726</v>
      </c>
      <c r="G263" s="43"/>
      <c r="H263" s="50" t="s">
        <v>701</v>
      </c>
      <c r="I263" s="51" t="s">
        <v>702</v>
      </c>
      <c r="J263" s="46">
        <f>+K263+L263+M263+N263+O263</f>
        <v>306.24</v>
      </c>
      <c r="K263" s="46">
        <v>0</v>
      </c>
      <c r="L263" s="46">
        <v>264</v>
      </c>
      <c r="M263" s="46">
        <v>42.24</v>
      </c>
      <c r="N263" s="46">
        <v>0</v>
      </c>
      <c r="O263" s="46">
        <v>0</v>
      </c>
      <c r="P263" s="46">
        <v>0</v>
      </c>
      <c r="Q263" s="43"/>
    </row>
    <row r="264" spans="1:18" x14ac:dyDescent="0.2">
      <c r="A264" s="43" t="s">
        <v>1272</v>
      </c>
      <c r="B264" s="47">
        <v>44821</v>
      </c>
      <c r="C264" s="48" t="s">
        <v>17</v>
      </c>
      <c r="D264" s="49" t="s">
        <v>759</v>
      </c>
      <c r="E264" s="48"/>
      <c r="F264" s="48" t="s">
        <v>760</v>
      </c>
      <c r="G264" s="43"/>
      <c r="H264" s="50" t="s">
        <v>701</v>
      </c>
      <c r="I264" s="51" t="s">
        <v>702</v>
      </c>
      <c r="J264" s="46">
        <f>+K264+L264+M264+N264+O264</f>
        <v>112.01</v>
      </c>
      <c r="K264" s="46">
        <v>0</v>
      </c>
      <c r="L264" s="46">
        <v>96.56</v>
      </c>
      <c r="M264" s="46">
        <v>15.45</v>
      </c>
      <c r="N264" s="46">
        <v>0</v>
      </c>
      <c r="O264" s="46">
        <v>0</v>
      </c>
      <c r="P264" s="46">
        <v>0</v>
      </c>
      <c r="Q264" s="43"/>
    </row>
    <row r="265" spans="1:18" x14ac:dyDescent="0.2">
      <c r="A265" s="43" t="s">
        <v>1282</v>
      </c>
      <c r="B265" s="47">
        <v>44825</v>
      </c>
      <c r="C265" s="48" t="s">
        <v>17</v>
      </c>
      <c r="D265" s="49" t="s">
        <v>782</v>
      </c>
      <c r="E265" s="48"/>
      <c r="F265" s="48" t="s">
        <v>783</v>
      </c>
      <c r="G265" s="43"/>
      <c r="H265" s="50" t="s">
        <v>701</v>
      </c>
      <c r="I265" s="51" t="s">
        <v>702</v>
      </c>
      <c r="J265" s="46">
        <f>+K265+L265+M265+N265+O265</f>
        <v>168.01</v>
      </c>
      <c r="K265" s="46">
        <v>0</v>
      </c>
      <c r="L265" s="46">
        <v>144.84</v>
      </c>
      <c r="M265" s="46">
        <v>23.17</v>
      </c>
      <c r="N265" s="46">
        <v>0</v>
      </c>
      <c r="O265" s="46">
        <v>0</v>
      </c>
      <c r="P265" s="46">
        <v>0</v>
      </c>
      <c r="Q265" s="43"/>
    </row>
    <row r="266" spans="1:18" x14ac:dyDescent="0.2">
      <c r="A266" s="43" t="s">
        <v>1310</v>
      </c>
      <c r="B266" s="47">
        <v>44832</v>
      </c>
      <c r="C266" s="48" t="s">
        <v>17</v>
      </c>
      <c r="D266" s="49" t="s">
        <v>836</v>
      </c>
      <c r="E266" s="48"/>
      <c r="F266" s="48" t="s">
        <v>837</v>
      </c>
      <c r="G266" s="43"/>
      <c r="H266" s="50" t="s">
        <v>701</v>
      </c>
      <c r="I266" s="51" t="s">
        <v>702</v>
      </c>
      <c r="J266" s="46">
        <f>+K266+L266+M266+N266+O266</f>
        <v>226.06</v>
      </c>
      <c r="K266" s="46">
        <v>0</v>
      </c>
      <c r="L266" s="46">
        <v>194.88</v>
      </c>
      <c r="M266" s="46">
        <v>31.18</v>
      </c>
      <c r="N266" s="46">
        <v>0</v>
      </c>
      <c r="O266" s="46">
        <v>0</v>
      </c>
      <c r="P266" s="46">
        <v>0</v>
      </c>
      <c r="Q266" s="43"/>
    </row>
    <row r="267" spans="1:18" x14ac:dyDescent="0.2">
      <c r="A267" s="43" t="s">
        <v>1321</v>
      </c>
      <c r="B267" s="47">
        <v>44834</v>
      </c>
      <c r="C267" s="48" t="s">
        <v>17</v>
      </c>
      <c r="D267" s="49" t="s">
        <v>855</v>
      </c>
      <c r="E267" s="48"/>
      <c r="F267" s="48" t="s">
        <v>856</v>
      </c>
      <c r="G267" s="43"/>
      <c r="H267" s="50" t="s">
        <v>701</v>
      </c>
      <c r="I267" s="51" t="s">
        <v>702</v>
      </c>
      <c r="J267" s="46">
        <f>+K267+L267+M267+N267+O267</f>
        <v>141.75</v>
      </c>
      <c r="K267" s="46">
        <v>0</v>
      </c>
      <c r="L267" s="46">
        <v>122.2</v>
      </c>
      <c r="M267" s="46">
        <v>19.55</v>
      </c>
      <c r="N267" s="46">
        <v>0</v>
      </c>
      <c r="O267" s="46">
        <v>0</v>
      </c>
      <c r="P267" s="46">
        <v>0</v>
      </c>
      <c r="Q267" s="43"/>
    </row>
    <row r="268" spans="1:18" x14ac:dyDescent="0.2">
      <c r="A268" s="43" t="s">
        <v>1433</v>
      </c>
      <c r="B268" s="44">
        <v>44867</v>
      </c>
      <c r="C268" s="43" t="s">
        <v>17</v>
      </c>
      <c r="D268" s="43" t="s">
        <v>57</v>
      </c>
      <c r="E268" s="43" t="s">
        <v>19</v>
      </c>
      <c r="F268" s="43" t="s">
        <v>58</v>
      </c>
      <c r="G268" s="43" t="s">
        <v>19</v>
      </c>
      <c r="H268" s="45" t="s">
        <v>59</v>
      </c>
      <c r="I268" s="46" t="s">
        <v>60</v>
      </c>
      <c r="J268" s="46">
        <f>+K268+L268+M268+N268+O268</f>
        <v>236.501148</v>
      </c>
      <c r="K268" s="46">
        <v>0</v>
      </c>
      <c r="L268" s="46">
        <v>203.88030000000001</v>
      </c>
      <c r="M268" s="46">
        <f>+L268*16%</f>
        <v>32.620848000000002</v>
      </c>
      <c r="N268" s="46">
        <v>0</v>
      </c>
      <c r="O268" s="46">
        <v>0</v>
      </c>
      <c r="P268" s="46">
        <v>0</v>
      </c>
      <c r="Q268" s="46"/>
      <c r="R268" s="34" t="s">
        <v>19</v>
      </c>
    </row>
    <row r="269" spans="1:18" x14ac:dyDescent="0.2">
      <c r="A269" s="43" t="s">
        <v>1441</v>
      </c>
      <c r="B269" s="44">
        <v>44869</v>
      </c>
      <c r="C269" s="43" t="s">
        <v>17</v>
      </c>
      <c r="D269" s="43" t="s">
        <v>69</v>
      </c>
      <c r="E269" s="43" t="s">
        <v>19</v>
      </c>
      <c r="F269" s="43" t="s">
        <v>70</v>
      </c>
      <c r="G269" s="43" t="s">
        <v>19</v>
      </c>
      <c r="H269" s="45" t="s">
        <v>59</v>
      </c>
      <c r="I269" s="46" t="s">
        <v>60</v>
      </c>
      <c r="J269" s="46">
        <f>+K269+L269+M269+N269+O269</f>
        <v>119.4046</v>
      </c>
      <c r="K269" s="46">
        <v>0</v>
      </c>
      <c r="L269" s="46">
        <v>102.935</v>
      </c>
      <c r="M269" s="46">
        <f>+L269*16%</f>
        <v>16.4696</v>
      </c>
      <c r="N269" s="46">
        <v>0</v>
      </c>
      <c r="O269" s="46">
        <v>0</v>
      </c>
      <c r="P269" s="46">
        <v>0</v>
      </c>
      <c r="Q269" s="46"/>
      <c r="R269" s="34" t="s">
        <v>19</v>
      </c>
    </row>
    <row r="270" spans="1:18" x14ac:dyDescent="0.2">
      <c r="A270" s="43" t="s">
        <v>1459</v>
      </c>
      <c r="B270" s="44">
        <v>44874</v>
      </c>
      <c r="C270" s="43" t="s">
        <v>17</v>
      </c>
      <c r="D270" s="43" t="s">
        <v>93</v>
      </c>
      <c r="E270" s="43" t="s">
        <v>19</v>
      </c>
      <c r="F270" s="43" t="s">
        <v>94</v>
      </c>
      <c r="G270" s="43" t="s">
        <v>19</v>
      </c>
      <c r="H270" s="45" t="s">
        <v>59</v>
      </c>
      <c r="I270" s="46" t="s">
        <v>60</v>
      </c>
      <c r="J270" s="46">
        <f>+K270+L270+M270+N270+O270</f>
        <v>226.36588</v>
      </c>
      <c r="K270" s="46">
        <v>0</v>
      </c>
      <c r="L270" s="46">
        <v>195.143</v>
      </c>
      <c r="M270" s="46">
        <f>+L270*16%</f>
        <v>31.22288</v>
      </c>
      <c r="N270" s="46">
        <v>0</v>
      </c>
      <c r="O270" s="46">
        <v>0</v>
      </c>
      <c r="P270" s="46">
        <v>0</v>
      </c>
      <c r="Q270" s="46"/>
      <c r="R270" s="34" t="s">
        <v>19</v>
      </c>
    </row>
    <row r="271" spans="1:18" x14ac:dyDescent="0.2">
      <c r="A271" s="43" t="s">
        <v>1486</v>
      </c>
      <c r="B271" s="44">
        <v>44876</v>
      </c>
      <c r="C271" s="43" t="s">
        <v>17</v>
      </c>
      <c r="D271" s="43" t="s">
        <v>142</v>
      </c>
      <c r="E271" s="43" t="s">
        <v>19</v>
      </c>
      <c r="F271" s="43" t="s">
        <v>143</v>
      </c>
      <c r="G271" s="43" t="s">
        <v>19</v>
      </c>
      <c r="H271" s="45" t="s">
        <v>59</v>
      </c>
      <c r="I271" s="46" t="s">
        <v>60</v>
      </c>
      <c r="J271" s="46">
        <f>+K271+L271+M271+N271+O271</f>
        <v>141.98400000000001</v>
      </c>
      <c r="K271" s="46">
        <v>0</v>
      </c>
      <c r="L271" s="46">
        <v>122.4</v>
      </c>
      <c r="M271" s="46">
        <f>+L271*16%</f>
        <v>19.584</v>
      </c>
      <c r="N271" s="46">
        <v>0</v>
      </c>
      <c r="O271" s="46">
        <v>0</v>
      </c>
      <c r="P271" s="46">
        <v>0</v>
      </c>
      <c r="Q271" s="46"/>
      <c r="R271" s="34" t="s">
        <v>19</v>
      </c>
    </row>
    <row r="272" spans="1:18" x14ac:dyDescent="0.2">
      <c r="A272" s="43" t="s">
        <v>1510</v>
      </c>
      <c r="B272" s="44">
        <v>44881</v>
      </c>
      <c r="C272" s="43" t="s">
        <v>17</v>
      </c>
      <c r="D272" s="43" t="s">
        <v>184</v>
      </c>
      <c r="E272" s="43" t="s">
        <v>19</v>
      </c>
      <c r="F272" s="43" t="s">
        <v>185</v>
      </c>
      <c r="G272" s="43" t="s">
        <v>19</v>
      </c>
      <c r="H272" s="45" t="s">
        <v>59</v>
      </c>
      <c r="I272" s="46" t="s">
        <v>60</v>
      </c>
      <c r="J272" s="46">
        <f>+K272+L272+M272+N272+O272</f>
        <v>297.14560000000006</v>
      </c>
      <c r="K272" s="46">
        <v>0</v>
      </c>
      <c r="L272" s="46">
        <v>256.16000000000003</v>
      </c>
      <c r="M272" s="46">
        <f>+L272*16%</f>
        <v>40.985600000000005</v>
      </c>
      <c r="N272" s="46">
        <v>0</v>
      </c>
      <c r="O272" s="46">
        <v>0</v>
      </c>
      <c r="P272" s="46">
        <v>0</v>
      </c>
      <c r="Q272" s="46"/>
      <c r="R272" s="34" t="s">
        <v>19</v>
      </c>
    </row>
    <row r="273" spans="1:18" s="65" customFormat="1" x14ac:dyDescent="0.2">
      <c r="A273" s="43" t="s">
        <v>1721</v>
      </c>
      <c r="B273" s="44">
        <v>44888</v>
      </c>
      <c r="C273" s="43" t="s">
        <v>17</v>
      </c>
      <c r="D273" s="43" t="s">
        <v>232</v>
      </c>
      <c r="E273" s="43" t="s">
        <v>19</v>
      </c>
      <c r="F273" s="43" t="s">
        <v>233</v>
      </c>
      <c r="G273" s="43" t="s">
        <v>19</v>
      </c>
      <c r="H273" s="45" t="s">
        <v>59</v>
      </c>
      <c r="I273" s="46" t="s">
        <v>60</v>
      </c>
      <c r="J273" s="46">
        <f>+K273+L273+M273+N273+O273</f>
        <v>511.5136</v>
      </c>
      <c r="K273" s="46">
        <v>0</v>
      </c>
      <c r="L273" s="46">
        <v>440.96</v>
      </c>
      <c r="M273" s="46">
        <f>+L273*16%</f>
        <v>70.553600000000003</v>
      </c>
      <c r="N273" s="46">
        <v>0</v>
      </c>
      <c r="O273" s="46">
        <v>0</v>
      </c>
      <c r="P273" s="46">
        <v>0</v>
      </c>
      <c r="Q273" s="46"/>
      <c r="R273" s="34" t="s">
        <v>19</v>
      </c>
    </row>
    <row r="274" spans="1:18" x14ac:dyDescent="0.2">
      <c r="A274" s="43" t="s">
        <v>1361</v>
      </c>
      <c r="B274" s="47">
        <v>44849</v>
      </c>
      <c r="C274" s="48" t="s">
        <v>17</v>
      </c>
      <c r="D274" s="49" t="s">
        <v>912</v>
      </c>
      <c r="E274" s="48"/>
      <c r="F274" s="48" t="s">
        <v>277</v>
      </c>
      <c r="G274" s="43"/>
      <c r="H274" s="50" t="s">
        <v>913</v>
      </c>
      <c r="I274" s="51" t="s">
        <v>914</v>
      </c>
      <c r="J274" s="46">
        <f>+K274+L274+M274+N274+O274</f>
        <v>562.79999999999995</v>
      </c>
      <c r="K274" s="46">
        <v>0</v>
      </c>
      <c r="L274" s="46">
        <v>0</v>
      </c>
      <c r="M274" s="46">
        <v>0</v>
      </c>
      <c r="N274" s="46">
        <v>521.11</v>
      </c>
      <c r="O274" s="46">
        <v>41.69</v>
      </c>
      <c r="P274" s="46">
        <v>0</v>
      </c>
      <c r="Q274" s="43"/>
    </row>
    <row r="275" spans="1:18" x14ac:dyDescent="0.2">
      <c r="A275" s="43" t="s">
        <v>1365</v>
      </c>
      <c r="B275" s="47">
        <v>44851</v>
      </c>
      <c r="C275" s="48" t="s">
        <v>17</v>
      </c>
      <c r="D275" s="49" t="s">
        <v>918</v>
      </c>
      <c r="E275" s="48"/>
      <c r="F275" s="48" t="s">
        <v>277</v>
      </c>
      <c r="G275" s="43"/>
      <c r="H275" s="50" t="s">
        <v>913</v>
      </c>
      <c r="I275" s="51" t="s">
        <v>914</v>
      </c>
      <c r="J275" s="46">
        <f>+K275+L275+M275+N275+O275</f>
        <v>645.41000000000008</v>
      </c>
      <c r="K275" s="46">
        <v>0</v>
      </c>
      <c r="L275" s="46">
        <v>0</v>
      </c>
      <c r="M275" s="46">
        <v>0</v>
      </c>
      <c r="N275" s="46">
        <v>597.6</v>
      </c>
      <c r="O275" s="46">
        <v>47.81</v>
      </c>
      <c r="P275" s="46">
        <v>0</v>
      </c>
      <c r="Q275" s="43"/>
    </row>
    <row r="276" spans="1:18" x14ac:dyDescent="0.2">
      <c r="A276" s="43" t="s">
        <v>1391</v>
      </c>
      <c r="B276" s="47">
        <v>44856</v>
      </c>
      <c r="C276" s="48" t="s">
        <v>17</v>
      </c>
      <c r="D276" s="49" t="s">
        <v>953</v>
      </c>
      <c r="E276" s="48"/>
      <c r="F276" s="48" t="s">
        <v>277</v>
      </c>
      <c r="G276" s="43"/>
      <c r="H276" s="50" t="s">
        <v>913</v>
      </c>
      <c r="I276" s="51" t="s">
        <v>914</v>
      </c>
      <c r="J276" s="46">
        <f>+K276+L276+M276+N276+O276</f>
        <v>133.19999999999999</v>
      </c>
      <c r="K276" s="46">
        <v>0</v>
      </c>
      <c r="L276" s="46">
        <v>0</v>
      </c>
      <c r="M276" s="46">
        <v>0</v>
      </c>
      <c r="N276" s="46">
        <v>123.33</v>
      </c>
      <c r="O276" s="46">
        <v>9.8699999999999992</v>
      </c>
      <c r="P276" s="46">
        <v>0</v>
      </c>
      <c r="Q276" s="43"/>
    </row>
    <row r="277" spans="1:18" x14ac:dyDescent="0.2">
      <c r="A277" s="43" t="s">
        <v>1664</v>
      </c>
      <c r="B277" s="44">
        <v>44882</v>
      </c>
      <c r="C277" s="43" t="s">
        <v>17</v>
      </c>
      <c r="D277" s="43" t="s">
        <v>1003</v>
      </c>
      <c r="E277" s="43"/>
      <c r="F277" s="43" t="s">
        <v>956</v>
      </c>
      <c r="G277" s="43"/>
      <c r="H277" s="50" t="s">
        <v>913</v>
      </c>
      <c r="I277" s="51" t="s">
        <v>914</v>
      </c>
      <c r="J277" s="46">
        <f>+K277+L277+M277+N277+O277</f>
        <v>154.87</v>
      </c>
      <c r="K277" s="46">
        <v>0</v>
      </c>
      <c r="L277" s="46">
        <v>0</v>
      </c>
      <c r="M277" s="46">
        <f>+L277*16%</f>
        <v>0</v>
      </c>
      <c r="N277" s="46">
        <v>143.4</v>
      </c>
      <c r="O277" s="46">
        <v>11.47</v>
      </c>
      <c r="P277" s="46">
        <v>0</v>
      </c>
      <c r="Q277" s="46"/>
      <c r="R277" s="34"/>
    </row>
    <row r="278" spans="1:18" x14ac:dyDescent="0.2">
      <c r="A278" s="58" t="s">
        <v>1047</v>
      </c>
      <c r="B278" s="59">
        <v>44704</v>
      </c>
      <c r="C278" s="60" t="s">
        <v>17</v>
      </c>
      <c r="D278" s="61" t="s">
        <v>297</v>
      </c>
      <c r="E278" s="58"/>
      <c r="F278" s="60" t="s">
        <v>277</v>
      </c>
      <c r="G278" s="58"/>
      <c r="H278" s="62" t="s">
        <v>298</v>
      </c>
      <c r="I278" s="63" t="s">
        <v>299</v>
      </c>
      <c r="J278" s="64">
        <f>+K278+L278+M278+N278+O278</f>
        <v>1596</v>
      </c>
      <c r="K278" s="64">
        <v>0</v>
      </c>
      <c r="L278" s="64">
        <v>1375.86</v>
      </c>
      <c r="M278" s="64">
        <v>220.14</v>
      </c>
      <c r="N278" s="64">
        <v>0</v>
      </c>
      <c r="O278" s="64">
        <v>0</v>
      </c>
      <c r="P278" s="64">
        <v>0</v>
      </c>
      <c r="Q278" s="58"/>
      <c r="R278" s="65"/>
    </row>
    <row r="279" spans="1:18" x14ac:dyDescent="0.2">
      <c r="A279" s="43" t="s">
        <v>1233</v>
      </c>
      <c r="B279" s="47">
        <v>44809</v>
      </c>
      <c r="C279" s="48" t="s">
        <v>17</v>
      </c>
      <c r="D279" s="49" t="s">
        <v>680</v>
      </c>
      <c r="E279" s="48"/>
      <c r="F279" s="48" t="s">
        <v>681</v>
      </c>
      <c r="G279" s="43"/>
      <c r="H279" s="50" t="s">
        <v>682</v>
      </c>
      <c r="I279" s="51" t="s">
        <v>45</v>
      </c>
      <c r="J279" s="46">
        <f>+K279+L279+M279+N279+O279</f>
        <v>236.64</v>
      </c>
      <c r="K279" s="46">
        <v>0</v>
      </c>
      <c r="L279" s="46">
        <v>204</v>
      </c>
      <c r="M279" s="46">
        <v>32.64</v>
      </c>
      <c r="N279" s="46">
        <v>0</v>
      </c>
      <c r="O279" s="46">
        <v>0</v>
      </c>
      <c r="P279" s="46">
        <v>0</v>
      </c>
      <c r="Q279" s="43"/>
    </row>
    <row r="280" spans="1:18" x14ac:dyDescent="0.2">
      <c r="A280" s="43" t="s">
        <v>1248</v>
      </c>
      <c r="B280" s="47">
        <v>44813</v>
      </c>
      <c r="C280" s="48" t="s">
        <v>17</v>
      </c>
      <c r="D280" s="49" t="s">
        <v>710</v>
      </c>
      <c r="E280" s="48"/>
      <c r="F280" s="48" t="s">
        <v>711</v>
      </c>
      <c r="G280" s="43"/>
      <c r="H280" s="50" t="s">
        <v>682</v>
      </c>
      <c r="I280" s="51" t="s">
        <v>45</v>
      </c>
      <c r="J280" s="46">
        <f>+K280+L280+M280+N280+O280</f>
        <v>239.42000000000002</v>
      </c>
      <c r="K280" s="46">
        <v>0</v>
      </c>
      <c r="L280" s="46">
        <v>206.4</v>
      </c>
      <c r="M280" s="46">
        <v>33.020000000000003</v>
      </c>
      <c r="N280" s="46">
        <v>0</v>
      </c>
      <c r="O280" s="46">
        <v>0</v>
      </c>
      <c r="P280" s="46">
        <v>0</v>
      </c>
      <c r="Q280" s="43"/>
    </row>
    <row r="281" spans="1:18" x14ac:dyDescent="0.2">
      <c r="A281" s="43" t="s">
        <v>1271</v>
      </c>
      <c r="B281" s="47">
        <v>44820</v>
      </c>
      <c r="C281" s="48" t="s">
        <v>17</v>
      </c>
      <c r="D281" s="49" t="s">
        <v>757</v>
      </c>
      <c r="E281" s="48"/>
      <c r="F281" s="48" t="s">
        <v>758</v>
      </c>
      <c r="G281" s="43"/>
      <c r="H281" s="50" t="s">
        <v>682</v>
      </c>
      <c r="I281" s="51" t="s">
        <v>45</v>
      </c>
      <c r="J281" s="46">
        <f>+K281+L281+M281+N281+O281</f>
        <v>240.47000000000003</v>
      </c>
      <c r="K281" s="46">
        <v>0</v>
      </c>
      <c r="L281" s="46">
        <v>207.3</v>
      </c>
      <c r="M281" s="46">
        <v>33.17</v>
      </c>
      <c r="N281" s="46">
        <v>0</v>
      </c>
      <c r="O281" s="46">
        <v>0</v>
      </c>
      <c r="P281" s="46">
        <v>0</v>
      </c>
      <c r="Q281" s="43"/>
    </row>
    <row r="282" spans="1:18" x14ac:dyDescent="0.2">
      <c r="A282" s="43" t="s">
        <v>1302</v>
      </c>
      <c r="B282" s="47">
        <v>44831</v>
      </c>
      <c r="C282" s="48" t="s">
        <v>17</v>
      </c>
      <c r="D282" s="49" t="s">
        <v>814</v>
      </c>
      <c r="E282" s="48"/>
      <c r="F282" s="48" t="s">
        <v>815</v>
      </c>
      <c r="G282" s="43"/>
      <c r="H282" s="50" t="s">
        <v>682</v>
      </c>
      <c r="I282" s="51" t="s">
        <v>45</v>
      </c>
      <c r="J282" s="46">
        <f>+K282+L282+M282+N282+O282</f>
        <v>323.41000000000003</v>
      </c>
      <c r="K282" s="46">
        <v>0</v>
      </c>
      <c r="L282" s="46">
        <v>278.8</v>
      </c>
      <c r="M282" s="46">
        <v>44.61</v>
      </c>
      <c r="N282" s="46">
        <v>0</v>
      </c>
      <c r="O282" s="46">
        <v>0</v>
      </c>
      <c r="P282" s="46">
        <v>0</v>
      </c>
      <c r="Q282" s="43"/>
    </row>
    <row r="283" spans="1:18" x14ac:dyDescent="0.2">
      <c r="A283" s="43" t="s">
        <v>1426</v>
      </c>
      <c r="B283" s="44">
        <v>44866</v>
      </c>
      <c r="C283" s="43" t="s">
        <v>17</v>
      </c>
      <c r="D283" s="43" t="s">
        <v>42</v>
      </c>
      <c r="E283" s="43" t="s">
        <v>19</v>
      </c>
      <c r="F283" s="43" t="s">
        <v>43</v>
      </c>
      <c r="G283" s="43" t="s">
        <v>19</v>
      </c>
      <c r="H283" s="45" t="s">
        <v>44</v>
      </c>
      <c r="I283" s="46" t="s">
        <v>45</v>
      </c>
      <c r="J283" s="46">
        <f>+K283+L283+M283+N283+O283</f>
        <v>214.31</v>
      </c>
      <c r="K283" s="46">
        <v>0</v>
      </c>
      <c r="L283" s="46">
        <v>184.75</v>
      </c>
      <c r="M283" s="46">
        <f>+L283*16%</f>
        <v>29.560000000000002</v>
      </c>
      <c r="N283" s="46">
        <v>0</v>
      </c>
      <c r="O283" s="46">
        <v>0</v>
      </c>
      <c r="P283" s="46">
        <v>0</v>
      </c>
      <c r="Q283" s="46"/>
      <c r="R283" s="34" t="s">
        <v>19</v>
      </c>
    </row>
    <row r="284" spans="1:18" ht="14.25" customHeight="1" x14ac:dyDescent="0.2">
      <c r="A284" s="43" t="s">
        <v>1489</v>
      </c>
      <c r="B284" s="44">
        <v>44876</v>
      </c>
      <c r="C284" s="43" t="s">
        <v>17</v>
      </c>
      <c r="D284" s="43" t="s">
        <v>145</v>
      </c>
      <c r="E284" s="43" t="s">
        <v>19</v>
      </c>
      <c r="F284" s="43" t="s">
        <v>146</v>
      </c>
      <c r="G284" s="43" t="s">
        <v>19</v>
      </c>
      <c r="H284" s="45" t="s">
        <v>44</v>
      </c>
      <c r="I284" s="46" t="s">
        <v>45</v>
      </c>
      <c r="J284" s="46">
        <f>+K284+L284+M284+N284+O284</f>
        <v>180.03199999999998</v>
      </c>
      <c r="K284" s="46">
        <v>0</v>
      </c>
      <c r="L284" s="46">
        <v>155.19999999999999</v>
      </c>
      <c r="M284" s="46">
        <f>+L284*16%</f>
        <v>24.831999999999997</v>
      </c>
      <c r="N284" s="46">
        <v>0</v>
      </c>
      <c r="O284" s="46">
        <v>0</v>
      </c>
      <c r="P284" s="46">
        <v>0</v>
      </c>
      <c r="Q284" s="46"/>
      <c r="R284" s="34" t="s">
        <v>19</v>
      </c>
    </row>
    <row r="285" spans="1:18" x14ac:dyDescent="0.2">
      <c r="A285" s="43" t="s">
        <v>1673</v>
      </c>
      <c r="B285" s="44">
        <v>44883</v>
      </c>
      <c r="C285" s="43" t="s">
        <v>17</v>
      </c>
      <c r="D285" s="43" t="s">
        <v>213</v>
      </c>
      <c r="E285" s="43" t="s">
        <v>19</v>
      </c>
      <c r="F285" s="43" t="s">
        <v>214</v>
      </c>
      <c r="G285" s="43" t="s">
        <v>19</v>
      </c>
      <c r="H285" s="45" t="s">
        <v>44</v>
      </c>
      <c r="I285" s="46" t="s">
        <v>45</v>
      </c>
      <c r="J285" s="46">
        <f>+K285+L285+M285+N285+O285</f>
        <v>244.18</v>
      </c>
      <c r="K285" s="46">
        <v>0</v>
      </c>
      <c r="L285" s="46">
        <v>210.5</v>
      </c>
      <c r="M285" s="46">
        <f>+L285*16%</f>
        <v>33.68</v>
      </c>
      <c r="N285" s="46">
        <v>0</v>
      </c>
      <c r="O285" s="46">
        <v>0</v>
      </c>
      <c r="P285" s="46">
        <v>0</v>
      </c>
      <c r="Q285" s="46"/>
      <c r="R285" s="34" t="s">
        <v>19</v>
      </c>
    </row>
    <row r="286" spans="1:18" x14ac:dyDescent="0.2">
      <c r="A286" s="43" t="s">
        <v>1219</v>
      </c>
      <c r="B286" s="47">
        <v>44803</v>
      </c>
      <c r="C286" s="48" t="s">
        <v>17</v>
      </c>
      <c r="D286" s="49" t="s">
        <v>653</v>
      </c>
      <c r="E286" s="48"/>
      <c r="F286" s="48" t="s">
        <v>654</v>
      </c>
      <c r="G286" s="43"/>
      <c r="H286" s="50" t="s">
        <v>655</v>
      </c>
      <c r="I286" s="51" t="s">
        <v>656</v>
      </c>
      <c r="J286" s="46">
        <f>+K286+L286+M286+N286+O286</f>
        <v>1281.0999999999999</v>
      </c>
      <c r="K286" s="46">
        <v>1281.0999999999999</v>
      </c>
      <c r="L286" s="46">
        <v>0</v>
      </c>
      <c r="M286" s="46">
        <v>0</v>
      </c>
      <c r="N286" s="46">
        <v>0</v>
      </c>
      <c r="O286" s="46">
        <v>0</v>
      </c>
      <c r="P286" s="46">
        <v>0</v>
      </c>
      <c r="Q286" s="43"/>
    </row>
    <row r="287" spans="1:18" x14ac:dyDescent="0.2">
      <c r="A287" s="43" t="s">
        <v>1220</v>
      </c>
      <c r="B287" s="47">
        <v>44803</v>
      </c>
      <c r="C287" s="48" t="s">
        <v>17</v>
      </c>
      <c r="D287" s="49" t="s">
        <v>657</v>
      </c>
      <c r="E287" s="48"/>
      <c r="F287" s="48" t="s">
        <v>658</v>
      </c>
      <c r="G287" s="43"/>
      <c r="H287" s="50" t="s">
        <v>655</v>
      </c>
      <c r="I287" s="51" t="s">
        <v>656</v>
      </c>
      <c r="J287" s="46">
        <f>+K287+L287+M287+N287+O287</f>
        <v>637.70000000000005</v>
      </c>
      <c r="K287" s="46">
        <v>0</v>
      </c>
      <c r="L287" s="46">
        <v>549.74</v>
      </c>
      <c r="M287" s="46">
        <v>87.96</v>
      </c>
      <c r="N287" s="46">
        <v>0</v>
      </c>
      <c r="O287" s="46">
        <v>0</v>
      </c>
      <c r="P287" s="46">
        <v>0</v>
      </c>
      <c r="Q287" s="43"/>
    </row>
    <row r="288" spans="1:18" x14ac:dyDescent="0.2">
      <c r="A288" s="43" t="s">
        <v>1257</v>
      </c>
      <c r="B288" s="47">
        <v>44818</v>
      </c>
      <c r="C288" s="48" t="s">
        <v>17</v>
      </c>
      <c r="D288" s="49" t="s">
        <v>727</v>
      </c>
      <c r="E288" s="48"/>
      <c r="F288" s="48" t="s">
        <v>728</v>
      </c>
      <c r="G288" s="43"/>
      <c r="H288" s="50" t="s">
        <v>655</v>
      </c>
      <c r="I288" s="51" t="s">
        <v>656</v>
      </c>
      <c r="J288" s="46">
        <f>+K288+L288+M288+N288+O288</f>
        <v>846.4</v>
      </c>
      <c r="K288" s="46">
        <v>846.4</v>
      </c>
      <c r="L288" s="46">
        <v>0</v>
      </c>
      <c r="M288" s="46">
        <v>0</v>
      </c>
      <c r="N288" s="46">
        <v>0</v>
      </c>
      <c r="O288" s="46">
        <v>0</v>
      </c>
      <c r="P288" s="46">
        <v>0</v>
      </c>
      <c r="Q288" s="43"/>
    </row>
    <row r="289" spans="1:18" x14ac:dyDescent="0.2">
      <c r="A289" s="43" t="s">
        <v>1258</v>
      </c>
      <c r="B289" s="47">
        <v>44818</v>
      </c>
      <c r="C289" s="48" t="s">
        <v>17</v>
      </c>
      <c r="D289" s="49" t="s">
        <v>729</v>
      </c>
      <c r="E289" s="48"/>
      <c r="F289" s="48" t="s">
        <v>730</v>
      </c>
      <c r="G289" s="43"/>
      <c r="H289" s="50" t="s">
        <v>655</v>
      </c>
      <c r="I289" s="51" t="s">
        <v>656</v>
      </c>
      <c r="J289" s="46">
        <f>+K289+L289+M289+N289+O289</f>
        <v>334.06</v>
      </c>
      <c r="K289" s="46">
        <v>0</v>
      </c>
      <c r="L289" s="46">
        <v>287.98</v>
      </c>
      <c r="M289" s="46">
        <v>46.08</v>
      </c>
      <c r="N289" s="46">
        <v>0</v>
      </c>
      <c r="O289" s="46">
        <v>0</v>
      </c>
      <c r="P289" s="46">
        <v>0</v>
      </c>
      <c r="Q289" s="43"/>
    </row>
    <row r="290" spans="1:18" x14ac:dyDescent="0.2">
      <c r="A290" s="43" t="s">
        <v>1292</v>
      </c>
      <c r="B290" s="47">
        <v>44827</v>
      </c>
      <c r="C290" s="48" t="s">
        <v>17</v>
      </c>
      <c r="D290" s="49" t="s">
        <v>799</v>
      </c>
      <c r="E290" s="48"/>
      <c r="F290" s="48" t="s">
        <v>800</v>
      </c>
      <c r="G290" s="43"/>
      <c r="H290" s="50" t="s">
        <v>655</v>
      </c>
      <c r="I290" s="51" t="s">
        <v>656</v>
      </c>
      <c r="J290" s="46">
        <f>+K290+L290+M290+N290+O290</f>
        <v>1136.46</v>
      </c>
      <c r="K290" s="46">
        <v>1136.46</v>
      </c>
      <c r="L290" s="46">
        <v>0</v>
      </c>
      <c r="M290" s="46">
        <v>0</v>
      </c>
      <c r="N290" s="46">
        <v>0</v>
      </c>
      <c r="O290" s="46">
        <v>0</v>
      </c>
      <c r="P290" s="46">
        <v>0</v>
      </c>
      <c r="Q290" s="43"/>
    </row>
    <row r="291" spans="1:18" x14ac:dyDescent="0.2">
      <c r="A291" s="43" t="s">
        <v>1293</v>
      </c>
      <c r="B291" s="47">
        <v>44827</v>
      </c>
      <c r="C291" s="48" t="s">
        <v>17</v>
      </c>
      <c r="D291" s="49" t="s">
        <v>801</v>
      </c>
      <c r="E291" s="48"/>
      <c r="F291" s="48" t="s">
        <v>802</v>
      </c>
      <c r="G291" s="43"/>
      <c r="H291" s="50" t="s">
        <v>655</v>
      </c>
      <c r="I291" s="51" t="s">
        <v>656</v>
      </c>
      <c r="J291" s="46">
        <f>+K291+L291+M291+N291+O291</f>
        <v>643.13</v>
      </c>
      <c r="K291" s="46">
        <v>0</v>
      </c>
      <c r="L291" s="46">
        <v>554.41999999999996</v>
      </c>
      <c r="M291" s="46">
        <v>88.71</v>
      </c>
      <c r="N291" s="46">
        <v>0</v>
      </c>
      <c r="O291" s="46">
        <v>0</v>
      </c>
      <c r="P291" s="46">
        <v>0</v>
      </c>
      <c r="Q291" s="43"/>
    </row>
    <row r="292" spans="1:18" x14ac:dyDescent="0.2">
      <c r="A292" s="43" t="s">
        <v>1324</v>
      </c>
      <c r="B292" s="47">
        <v>44834</v>
      </c>
      <c r="C292" s="48" t="s">
        <v>17</v>
      </c>
      <c r="D292" s="49" t="s">
        <v>861</v>
      </c>
      <c r="E292" s="48"/>
      <c r="F292" s="48" t="s">
        <v>862</v>
      </c>
      <c r="G292" s="43"/>
      <c r="H292" s="50" t="s">
        <v>655</v>
      </c>
      <c r="I292" s="51" t="s">
        <v>656</v>
      </c>
      <c r="J292" s="46">
        <f>+K292+L292+M292+N292+O292</f>
        <v>314.08</v>
      </c>
      <c r="K292" s="46">
        <v>314.08</v>
      </c>
      <c r="L292" s="46">
        <v>0</v>
      </c>
      <c r="M292" s="46">
        <v>0</v>
      </c>
      <c r="N292" s="46">
        <v>0</v>
      </c>
      <c r="O292" s="46">
        <v>0</v>
      </c>
      <c r="P292" s="46">
        <v>0</v>
      </c>
      <c r="Q292" s="43"/>
    </row>
    <row r="293" spans="1:18" x14ac:dyDescent="0.2">
      <c r="A293" s="43" t="s">
        <v>1325</v>
      </c>
      <c r="B293" s="47">
        <v>44834</v>
      </c>
      <c r="C293" s="48" t="s">
        <v>17</v>
      </c>
      <c r="D293" s="49" t="s">
        <v>863</v>
      </c>
      <c r="E293" s="48"/>
      <c r="F293" s="48" t="s">
        <v>864</v>
      </c>
      <c r="G293" s="43"/>
      <c r="H293" s="50" t="s">
        <v>655</v>
      </c>
      <c r="I293" s="51" t="s">
        <v>656</v>
      </c>
      <c r="J293" s="46">
        <f>+K293+L293+M293+N293+O293</f>
        <v>539.79</v>
      </c>
      <c r="K293" s="46">
        <v>0</v>
      </c>
      <c r="L293" s="46">
        <v>465.34</v>
      </c>
      <c r="M293" s="46">
        <v>74.45</v>
      </c>
      <c r="N293" s="46">
        <v>0</v>
      </c>
      <c r="O293" s="46">
        <v>0</v>
      </c>
      <c r="P293" s="46">
        <v>0</v>
      </c>
      <c r="Q293" s="43"/>
    </row>
    <row r="294" spans="1:18" x14ac:dyDescent="0.2">
      <c r="A294" s="43" t="s">
        <v>1406</v>
      </c>
      <c r="B294" s="47">
        <v>44861</v>
      </c>
      <c r="C294" s="48" t="s">
        <v>17</v>
      </c>
      <c r="D294" s="49" t="s">
        <v>1567</v>
      </c>
      <c r="E294" s="48"/>
      <c r="F294" s="48" t="s">
        <v>1568</v>
      </c>
      <c r="G294" s="43"/>
      <c r="H294" s="50" t="s">
        <v>655</v>
      </c>
      <c r="I294" s="51" t="s">
        <v>656</v>
      </c>
      <c r="J294" s="46">
        <f>+K294+L294+M294+N294+O294</f>
        <v>2131.27</v>
      </c>
      <c r="K294" s="46">
        <v>2131.27</v>
      </c>
      <c r="L294" s="46">
        <v>0</v>
      </c>
      <c r="M294" s="46">
        <v>0</v>
      </c>
      <c r="N294" s="46">
        <v>0</v>
      </c>
      <c r="O294" s="46">
        <v>0</v>
      </c>
      <c r="P294" s="46">
        <v>0</v>
      </c>
      <c r="Q294" s="43"/>
    </row>
    <row r="295" spans="1:18" s="65" customFormat="1" x14ac:dyDescent="0.2">
      <c r="A295" s="43" t="s">
        <v>1182</v>
      </c>
      <c r="B295" s="47">
        <v>44791</v>
      </c>
      <c r="C295" s="48" t="s">
        <v>17</v>
      </c>
      <c r="D295" s="49" t="s">
        <v>586</v>
      </c>
      <c r="E295" s="48"/>
      <c r="F295" s="48" t="s">
        <v>587</v>
      </c>
      <c r="G295" s="43"/>
      <c r="H295" s="50" t="s">
        <v>588</v>
      </c>
      <c r="I295" s="51" t="s">
        <v>589</v>
      </c>
      <c r="J295" s="46">
        <f>+K295+L295+M295+N295+O295</f>
        <v>275.47000000000003</v>
      </c>
      <c r="K295" s="46">
        <v>275.47000000000003</v>
      </c>
      <c r="L295" s="46">
        <v>0</v>
      </c>
      <c r="M295" s="46">
        <v>0</v>
      </c>
      <c r="N295" s="46">
        <v>0</v>
      </c>
      <c r="O295" s="46">
        <v>0</v>
      </c>
      <c r="P295" s="46">
        <v>0</v>
      </c>
      <c r="Q295" s="43"/>
      <c r="R295" s="35"/>
    </row>
    <row r="296" spans="1:18" x14ac:dyDescent="0.2">
      <c r="A296" s="43" t="s">
        <v>1196</v>
      </c>
      <c r="B296" s="47">
        <v>44797</v>
      </c>
      <c r="C296" s="48" t="s">
        <v>17</v>
      </c>
      <c r="D296" s="49" t="s">
        <v>1624</v>
      </c>
      <c r="E296" s="48"/>
      <c r="F296" s="48" t="s">
        <v>627</v>
      </c>
      <c r="G296" s="43"/>
      <c r="H296" s="50" t="s">
        <v>588</v>
      </c>
      <c r="I296" s="51" t="s">
        <v>589</v>
      </c>
      <c r="J296" s="46">
        <f>+K296+L296+M296+N296+O296</f>
        <v>674.68</v>
      </c>
      <c r="K296" s="46">
        <v>674.68</v>
      </c>
      <c r="L296" s="46">
        <v>0</v>
      </c>
      <c r="M296" s="46">
        <v>0</v>
      </c>
      <c r="N296" s="46">
        <v>0</v>
      </c>
      <c r="O296" s="46">
        <v>0</v>
      </c>
      <c r="P296" s="46">
        <v>0</v>
      </c>
      <c r="Q296" s="43"/>
    </row>
    <row r="297" spans="1:18" x14ac:dyDescent="0.2">
      <c r="A297" s="43" t="s">
        <v>1204</v>
      </c>
      <c r="B297" s="47">
        <v>44799</v>
      </c>
      <c r="C297" s="48" t="s">
        <v>17</v>
      </c>
      <c r="D297" s="49" t="s">
        <v>1625</v>
      </c>
      <c r="E297" s="48"/>
      <c r="F297" s="48" t="s">
        <v>628</v>
      </c>
      <c r="G297" s="43"/>
      <c r="H297" s="50" t="s">
        <v>588</v>
      </c>
      <c r="I297" s="51" t="s">
        <v>589</v>
      </c>
      <c r="J297" s="46">
        <f>+K297+L297+M297+N297+O297</f>
        <v>881.34</v>
      </c>
      <c r="K297" s="46">
        <v>881.34</v>
      </c>
      <c r="L297" s="46">
        <v>0</v>
      </c>
      <c r="M297" s="46">
        <v>0</v>
      </c>
      <c r="N297" s="46">
        <v>0</v>
      </c>
      <c r="O297" s="46">
        <v>0</v>
      </c>
      <c r="P297" s="46">
        <v>0</v>
      </c>
      <c r="Q297" s="43"/>
    </row>
    <row r="298" spans="1:18" x14ac:dyDescent="0.2">
      <c r="A298" s="43" t="s">
        <v>1223</v>
      </c>
      <c r="B298" s="47">
        <v>44805</v>
      </c>
      <c r="C298" s="48" t="s">
        <v>17</v>
      </c>
      <c r="D298" s="49" t="s">
        <v>1626</v>
      </c>
      <c r="E298" s="48"/>
      <c r="F298" s="48" t="s">
        <v>665</v>
      </c>
      <c r="G298" s="43"/>
      <c r="H298" s="50" t="s">
        <v>588</v>
      </c>
      <c r="I298" s="51" t="s">
        <v>589</v>
      </c>
      <c r="J298" s="46">
        <f>+K298+L298+M298+N298+O298</f>
        <v>933.54</v>
      </c>
      <c r="K298" s="46">
        <v>933.54</v>
      </c>
      <c r="L298" s="46">
        <v>0</v>
      </c>
      <c r="M298" s="46">
        <v>0</v>
      </c>
      <c r="N298" s="46">
        <v>0</v>
      </c>
      <c r="O298" s="46">
        <v>0</v>
      </c>
      <c r="P298" s="46">
        <v>0</v>
      </c>
      <c r="Q298" s="43"/>
    </row>
    <row r="299" spans="1:18" x14ac:dyDescent="0.2">
      <c r="A299" s="43" t="s">
        <v>1242</v>
      </c>
      <c r="B299" s="47">
        <v>44812</v>
      </c>
      <c r="C299" s="48" t="s">
        <v>17</v>
      </c>
      <c r="D299" s="49" t="s">
        <v>1627</v>
      </c>
      <c r="E299" s="48"/>
      <c r="F299" s="48" t="s">
        <v>703</v>
      </c>
      <c r="G299" s="43"/>
      <c r="H299" s="50" t="s">
        <v>588</v>
      </c>
      <c r="I299" s="51" t="s">
        <v>589</v>
      </c>
      <c r="J299" s="46">
        <f>+K299+L299+M299+N299+O299</f>
        <v>991.11</v>
      </c>
      <c r="K299" s="46">
        <v>991.11</v>
      </c>
      <c r="L299" s="46">
        <v>0</v>
      </c>
      <c r="M299" s="46">
        <v>0</v>
      </c>
      <c r="N299" s="46">
        <v>0</v>
      </c>
      <c r="O299" s="46">
        <v>0</v>
      </c>
      <c r="P299" s="46">
        <v>0</v>
      </c>
      <c r="Q299" s="43"/>
    </row>
    <row r="300" spans="1:18" x14ac:dyDescent="0.2">
      <c r="A300" s="43" t="s">
        <v>1263</v>
      </c>
      <c r="B300" s="47">
        <v>44819</v>
      </c>
      <c r="C300" s="48" t="s">
        <v>17</v>
      </c>
      <c r="D300" s="49" t="s">
        <v>1628</v>
      </c>
      <c r="E300" s="48"/>
      <c r="F300" s="48" t="s">
        <v>743</v>
      </c>
      <c r="G300" s="43"/>
      <c r="H300" s="50" t="s">
        <v>588</v>
      </c>
      <c r="I300" s="51" t="s">
        <v>589</v>
      </c>
      <c r="J300" s="46">
        <f>+K300+L300+M300+N300+O300</f>
        <v>964</v>
      </c>
      <c r="K300" s="46">
        <v>964</v>
      </c>
      <c r="L300" s="46">
        <v>0</v>
      </c>
      <c r="M300" s="46">
        <v>0</v>
      </c>
      <c r="N300" s="46">
        <v>0</v>
      </c>
      <c r="O300" s="46">
        <v>0</v>
      </c>
      <c r="P300" s="46">
        <v>0</v>
      </c>
      <c r="Q300" s="43"/>
    </row>
    <row r="301" spans="1:18" x14ac:dyDescent="0.2">
      <c r="A301" s="43" t="s">
        <v>1286</v>
      </c>
      <c r="B301" s="47">
        <v>44826</v>
      </c>
      <c r="C301" s="48" t="s">
        <v>17</v>
      </c>
      <c r="D301" s="49" t="s">
        <v>1629</v>
      </c>
      <c r="E301" s="48"/>
      <c r="F301" s="48" t="s">
        <v>789</v>
      </c>
      <c r="G301" s="43"/>
      <c r="H301" s="50" t="s">
        <v>588</v>
      </c>
      <c r="I301" s="51" t="s">
        <v>589</v>
      </c>
      <c r="J301" s="46">
        <f>+K301+L301+M301+N301+O301</f>
        <v>1329.99</v>
      </c>
      <c r="K301" s="46">
        <v>1329.99</v>
      </c>
      <c r="L301" s="46">
        <v>0</v>
      </c>
      <c r="M301" s="46">
        <v>0</v>
      </c>
      <c r="N301" s="46">
        <v>0</v>
      </c>
      <c r="O301" s="46">
        <v>0</v>
      </c>
      <c r="P301" s="46">
        <v>0</v>
      </c>
      <c r="Q301" s="43"/>
    </row>
    <row r="302" spans="1:18" x14ac:dyDescent="0.2">
      <c r="A302" s="43" t="s">
        <v>1434</v>
      </c>
      <c r="B302" s="44">
        <v>44868</v>
      </c>
      <c r="C302" s="43" t="s">
        <v>17</v>
      </c>
      <c r="D302" s="43" t="s">
        <v>1630</v>
      </c>
      <c r="E302" s="43" t="s">
        <v>19</v>
      </c>
      <c r="F302" s="43" t="s">
        <v>61</v>
      </c>
      <c r="G302" s="43" t="s">
        <v>19</v>
      </c>
      <c r="H302" s="45" t="s">
        <v>62</v>
      </c>
      <c r="I302" s="46" t="s">
        <v>63</v>
      </c>
      <c r="J302" s="46">
        <f>+K302+L302+M302+N302+O302</f>
        <v>1727.3</v>
      </c>
      <c r="K302" s="46">
        <v>1727.3</v>
      </c>
      <c r="L302" s="46">
        <v>0</v>
      </c>
      <c r="M302" s="46">
        <f>+L302*16%</f>
        <v>0</v>
      </c>
      <c r="N302" s="46">
        <v>0</v>
      </c>
      <c r="O302" s="46">
        <v>0</v>
      </c>
      <c r="P302" s="46">
        <v>0</v>
      </c>
      <c r="Q302" s="46"/>
      <c r="R302" s="34" t="s">
        <v>19</v>
      </c>
    </row>
    <row r="303" spans="1:18" x14ac:dyDescent="0.2">
      <c r="A303" s="43" t="s">
        <v>1473</v>
      </c>
      <c r="B303" s="44">
        <v>44875</v>
      </c>
      <c r="C303" s="43" t="s">
        <v>17</v>
      </c>
      <c r="D303" s="43" t="s">
        <v>1631</v>
      </c>
      <c r="E303" s="43" t="s">
        <v>19</v>
      </c>
      <c r="F303" s="43" t="s">
        <v>121</v>
      </c>
      <c r="G303" s="43" t="s">
        <v>19</v>
      </c>
      <c r="H303" s="45" t="s">
        <v>62</v>
      </c>
      <c r="I303" s="46" t="s">
        <v>63</v>
      </c>
      <c r="J303" s="46">
        <f>+K303+L303+M303+N303+O303</f>
        <v>986.94</v>
      </c>
      <c r="K303" s="46">
        <v>986.94</v>
      </c>
      <c r="L303" s="46">
        <v>0</v>
      </c>
      <c r="M303" s="46">
        <f>+L303*16%</f>
        <v>0</v>
      </c>
      <c r="N303" s="46">
        <v>0</v>
      </c>
      <c r="O303" s="46">
        <v>0</v>
      </c>
      <c r="P303" s="46">
        <v>0</v>
      </c>
      <c r="Q303" s="46"/>
      <c r="R303" s="34" t="s">
        <v>19</v>
      </c>
    </row>
    <row r="304" spans="1:18" x14ac:dyDescent="0.2">
      <c r="A304" s="43" t="s">
        <v>1660</v>
      </c>
      <c r="B304" s="44">
        <v>44882</v>
      </c>
      <c r="C304" s="43" t="s">
        <v>17</v>
      </c>
      <c r="D304" s="43" t="s">
        <v>1632</v>
      </c>
      <c r="E304" s="43" t="s">
        <v>19</v>
      </c>
      <c r="F304" s="43" t="s">
        <v>204</v>
      </c>
      <c r="G304" s="43" t="s">
        <v>19</v>
      </c>
      <c r="H304" s="45" t="s">
        <v>62</v>
      </c>
      <c r="I304" s="46" t="s">
        <v>63</v>
      </c>
      <c r="J304" s="46">
        <f>+K304+L304+M304+N304+O304</f>
        <v>1393.84</v>
      </c>
      <c r="K304" s="46">
        <v>1393.84</v>
      </c>
      <c r="L304" s="46">
        <v>0</v>
      </c>
      <c r="M304" s="46">
        <f>+L304*16%</f>
        <v>0</v>
      </c>
      <c r="N304" s="46">
        <v>0</v>
      </c>
      <c r="O304" s="46">
        <v>0</v>
      </c>
      <c r="P304" s="46">
        <v>0</v>
      </c>
      <c r="Q304" s="46"/>
      <c r="R304" s="34" t="s">
        <v>19</v>
      </c>
    </row>
    <row r="305" spans="1:18" x14ac:dyDescent="0.2">
      <c r="A305" s="43" t="s">
        <v>1227</v>
      </c>
      <c r="B305" s="47">
        <v>44805</v>
      </c>
      <c r="C305" s="48" t="s">
        <v>17</v>
      </c>
      <c r="D305" s="49" t="s">
        <v>672</v>
      </c>
      <c r="E305" s="48"/>
      <c r="F305" s="48" t="s">
        <v>673</v>
      </c>
      <c r="G305" s="43"/>
      <c r="H305" s="50" t="s">
        <v>674</v>
      </c>
      <c r="I305" s="51" t="s">
        <v>675</v>
      </c>
      <c r="J305" s="46">
        <f>+K305+L305+M305+N305+O305</f>
        <v>2104.35</v>
      </c>
      <c r="K305" s="46">
        <v>2104.35</v>
      </c>
      <c r="L305" s="46">
        <v>0</v>
      </c>
      <c r="M305" s="46">
        <v>0</v>
      </c>
      <c r="N305" s="46">
        <v>0</v>
      </c>
      <c r="O305" s="46">
        <v>0</v>
      </c>
      <c r="P305" s="46">
        <v>0</v>
      </c>
      <c r="Q305" s="43"/>
    </row>
    <row r="306" spans="1:18" x14ac:dyDescent="0.2">
      <c r="A306" s="43" t="s">
        <v>1295</v>
      </c>
      <c r="B306" s="47">
        <v>44827</v>
      </c>
      <c r="C306" s="48" t="s">
        <v>17</v>
      </c>
      <c r="D306" s="49" t="s">
        <v>804</v>
      </c>
      <c r="E306" s="48"/>
      <c r="F306" s="48" t="s">
        <v>805</v>
      </c>
      <c r="G306" s="43"/>
      <c r="H306" s="50" t="s">
        <v>674</v>
      </c>
      <c r="I306" s="51" t="s">
        <v>675</v>
      </c>
      <c r="J306" s="46">
        <f>+K306+L306+M306+N306+O306</f>
        <v>2971.6</v>
      </c>
      <c r="K306" s="46">
        <v>2971.6</v>
      </c>
      <c r="L306" s="46">
        <v>0</v>
      </c>
      <c r="M306" s="46">
        <v>0</v>
      </c>
      <c r="N306" s="46">
        <v>0</v>
      </c>
      <c r="O306" s="46">
        <v>0</v>
      </c>
      <c r="P306" s="46">
        <v>0</v>
      </c>
      <c r="Q306" s="43"/>
    </row>
    <row r="307" spans="1:18" x14ac:dyDescent="0.2">
      <c r="A307" s="43" t="s">
        <v>1400</v>
      </c>
      <c r="B307" s="47">
        <v>44860</v>
      </c>
      <c r="C307" s="48" t="s">
        <v>17</v>
      </c>
      <c r="D307" s="49" t="s">
        <v>1569</v>
      </c>
      <c r="E307" s="48"/>
      <c r="F307" s="48" t="s">
        <v>1570</v>
      </c>
      <c r="G307" s="43"/>
      <c r="H307" s="50" t="s">
        <v>674</v>
      </c>
      <c r="I307" s="51" t="s">
        <v>675</v>
      </c>
      <c r="J307" s="46">
        <f>+K307+L307+M307+N307+O307</f>
        <v>4270.22</v>
      </c>
      <c r="K307" s="46">
        <v>4270.22</v>
      </c>
      <c r="L307" s="46">
        <v>0</v>
      </c>
      <c r="M307" s="46">
        <v>0</v>
      </c>
      <c r="N307" s="46">
        <v>0</v>
      </c>
      <c r="O307" s="46">
        <v>0</v>
      </c>
      <c r="P307" s="46">
        <v>0</v>
      </c>
      <c r="Q307" s="43"/>
    </row>
    <row r="308" spans="1:18" x14ac:dyDescent="0.2">
      <c r="A308" s="43" t="s">
        <v>1720</v>
      </c>
      <c r="B308" s="44">
        <v>44888</v>
      </c>
      <c r="C308" s="43" t="s">
        <v>17</v>
      </c>
      <c r="D308" s="43" t="s">
        <v>229</v>
      </c>
      <c r="E308" s="43" t="s">
        <v>19</v>
      </c>
      <c r="F308" s="43" t="s">
        <v>230</v>
      </c>
      <c r="G308" s="43" t="s">
        <v>19</v>
      </c>
      <c r="H308" s="45" t="s">
        <v>231</v>
      </c>
      <c r="I308" s="46" t="s">
        <v>675</v>
      </c>
      <c r="J308" s="46">
        <f>+K308+L308+M308+N308+O308</f>
        <v>4182.25</v>
      </c>
      <c r="K308" s="46">
        <v>4182.25</v>
      </c>
      <c r="L308" s="46">
        <v>0</v>
      </c>
      <c r="M308" s="46">
        <f>+L308*16%</f>
        <v>0</v>
      </c>
      <c r="N308" s="46">
        <v>0</v>
      </c>
      <c r="O308" s="46">
        <v>0</v>
      </c>
      <c r="P308" s="46">
        <v>0</v>
      </c>
      <c r="Q308" s="46"/>
      <c r="R308" s="34" t="s">
        <v>19</v>
      </c>
    </row>
    <row r="309" spans="1:18" x14ac:dyDescent="0.2">
      <c r="A309" s="43" t="s">
        <v>1730</v>
      </c>
      <c r="B309" s="44">
        <v>44889</v>
      </c>
      <c r="C309" s="43" t="s">
        <v>17</v>
      </c>
      <c r="D309" s="43" t="s">
        <v>251</v>
      </c>
      <c r="E309" s="43" t="s">
        <v>19</v>
      </c>
      <c r="F309" s="43" t="s">
        <v>252</v>
      </c>
      <c r="G309" s="43" t="s">
        <v>19</v>
      </c>
      <c r="H309" s="45" t="s">
        <v>253</v>
      </c>
      <c r="I309" s="46" t="s">
        <v>254</v>
      </c>
      <c r="J309" s="46">
        <f>+K309+L309+M309+N309+O309</f>
        <v>434.6</v>
      </c>
      <c r="K309" s="46">
        <v>434.6</v>
      </c>
      <c r="L309" s="46">
        <v>0</v>
      </c>
      <c r="M309" s="46">
        <f>+L309*16%</f>
        <v>0</v>
      </c>
      <c r="N309" s="46">
        <v>0</v>
      </c>
      <c r="O309" s="46">
        <v>0</v>
      </c>
      <c r="P309" s="46">
        <v>0</v>
      </c>
      <c r="Q309" s="46"/>
      <c r="R309" s="34" t="s">
        <v>19</v>
      </c>
    </row>
    <row r="310" spans="1:18" x14ac:dyDescent="0.2">
      <c r="A310" s="43" t="s">
        <v>1435</v>
      </c>
      <c r="B310" s="44">
        <v>44868</v>
      </c>
      <c r="C310" s="43" t="s">
        <v>17</v>
      </c>
      <c r="D310" s="43" t="s">
        <v>64</v>
      </c>
      <c r="E310" s="43" t="s">
        <v>19</v>
      </c>
      <c r="F310" s="43" t="s">
        <v>65</v>
      </c>
      <c r="G310" s="43" t="s">
        <v>19</v>
      </c>
      <c r="H310" s="45" t="s">
        <v>66</v>
      </c>
      <c r="I310" s="46" t="s">
        <v>67</v>
      </c>
      <c r="J310" s="46">
        <f>+K310+L310+M310+N310+O310</f>
        <v>4245.7276000000002</v>
      </c>
      <c r="K310" s="46">
        <v>0</v>
      </c>
      <c r="L310" s="46">
        <v>3660.11</v>
      </c>
      <c r="M310" s="46">
        <f>+L310*16%</f>
        <v>585.61760000000004</v>
      </c>
      <c r="N310" s="46">
        <v>0</v>
      </c>
      <c r="O310" s="46">
        <v>0</v>
      </c>
      <c r="P310" s="46">
        <v>0</v>
      </c>
      <c r="Q310" s="46"/>
      <c r="R310" s="34" t="s">
        <v>19</v>
      </c>
    </row>
    <row r="311" spans="1:18" s="65" customFormat="1" x14ac:dyDescent="0.2">
      <c r="A311" s="43" t="s">
        <v>1505</v>
      </c>
      <c r="B311" s="44">
        <v>44880</v>
      </c>
      <c r="C311" s="43" t="s">
        <v>17</v>
      </c>
      <c r="D311" s="43" t="s">
        <v>172</v>
      </c>
      <c r="E311" s="43" t="s">
        <v>19</v>
      </c>
      <c r="F311" s="43" t="s">
        <v>173</v>
      </c>
      <c r="G311" s="43" t="s">
        <v>19</v>
      </c>
      <c r="H311" s="45" t="s">
        <v>66</v>
      </c>
      <c r="I311" s="46" t="s">
        <v>67</v>
      </c>
      <c r="J311" s="46">
        <f>+K311+L311+M311+N311+O311</f>
        <v>292.55199999999996</v>
      </c>
      <c r="K311" s="46">
        <v>0</v>
      </c>
      <c r="L311" s="46">
        <v>252.2</v>
      </c>
      <c r="M311" s="46">
        <f>+L311*16%</f>
        <v>40.351999999999997</v>
      </c>
      <c r="N311" s="46">
        <v>0</v>
      </c>
      <c r="O311" s="46">
        <v>0</v>
      </c>
      <c r="P311" s="46">
        <v>0</v>
      </c>
      <c r="Q311" s="46"/>
      <c r="R311" s="34" t="s">
        <v>19</v>
      </c>
    </row>
    <row r="312" spans="1:18" s="65" customFormat="1" x14ac:dyDescent="0.2">
      <c r="A312" s="43" t="s">
        <v>1509</v>
      </c>
      <c r="B312" s="44">
        <v>44881</v>
      </c>
      <c r="C312" s="43" t="s">
        <v>17</v>
      </c>
      <c r="D312" s="43" t="s">
        <v>182</v>
      </c>
      <c r="E312" s="43" t="s">
        <v>19</v>
      </c>
      <c r="F312" s="43" t="s">
        <v>183</v>
      </c>
      <c r="G312" s="43" t="s">
        <v>19</v>
      </c>
      <c r="H312" s="45" t="s">
        <v>66</v>
      </c>
      <c r="I312" s="46" t="s">
        <v>67</v>
      </c>
      <c r="J312" s="46">
        <f>+K312+L312+M312+N312+O312</f>
        <v>3691.8044</v>
      </c>
      <c r="K312" s="46">
        <v>0</v>
      </c>
      <c r="L312" s="46">
        <v>3182.59</v>
      </c>
      <c r="M312" s="46">
        <f>+L312*16%</f>
        <v>509.21440000000001</v>
      </c>
      <c r="N312" s="46">
        <v>0</v>
      </c>
      <c r="O312" s="46">
        <v>0</v>
      </c>
      <c r="P312" s="46">
        <v>0</v>
      </c>
      <c r="Q312" s="46"/>
      <c r="R312" s="34" t="s">
        <v>19</v>
      </c>
    </row>
    <row r="313" spans="1:18" s="65" customFormat="1" x14ac:dyDescent="0.2">
      <c r="A313" s="58" t="s">
        <v>1066</v>
      </c>
      <c r="B313" s="59">
        <v>44729</v>
      </c>
      <c r="C313" s="60" t="s">
        <v>17</v>
      </c>
      <c r="D313" s="61" t="s">
        <v>353</v>
      </c>
      <c r="E313" s="58"/>
      <c r="F313" s="60" t="s">
        <v>277</v>
      </c>
      <c r="G313" s="58" t="s">
        <v>2332</v>
      </c>
      <c r="H313" s="62" t="s">
        <v>354</v>
      </c>
      <c r="I313" s="63" t="s">
        <v>355</v>
      </c>
      <c r="J313" s="64">
        <f>+K313+L313+M313+N313+O313</f>
        <v>7630.77</v>
      </c>
      <c r="K313" s="64">
        <v>0</v>
      </c>
      <c r="L313" s="64">
        <v>6578.25</v>
      </c>
      <c r="M313" s="64">
        <v>1052.52</v>
      </c>
      <c r="N313" s="64">
        <v>0</v>
      </c>
      <c r="O313" s="64">
        <v>0</v>
      </c>
      <c r="P313" s="64">
        <v>0</v>
      </c>
      <c r="Q313" s="58"/>
    </row>
    <row r="314" spans="1:18" x14ac:dyDescent="0.2">
      <c r="A314" s="43" t="s">
        <v>1136</v>
      </c>
      <c r="B314" s="47">
        <v>44767</v>
      </c>
      <c r="C314" s="48" t="s">
        <v>17</v>
      </c>
      <c r="D314" s="49" t="s">
        <v>506</v>
      </c>
      <c r="E314" s="48"/>
      <c r="F314" s="48" t="s">
        <v>507</v>
      </c>
      <c r="G314" s="43"/>
      <c r="H314" s="50" t="s">
        <v>508</v>
      </c>
      <c r="I314" s="51" t="s">
        <v>509</v>
      </c>
      <c r="J314" s="46">
        <f>+K314+L314+M314+N314+O314</f>
        <v>4522.22</v>
      </c>
      <c r="K314" s="46">
        <v>0</v>
      </c>
      <c r="L314" s="46">
        <v>4024.51</v>
      </c>
      <c r="M314" s="46">
        <v>497.71</v>
      </c>
      <c r="N314" s="46">
        <v>0</v>
      </c>
      <c r="O314" s="46">
        <v>0</v>
      </c>
      <c r="P314" s="46">
        <v>0</v>
      </c>
      <c r="Q314" s="43"/>
    </row>
    <row r="315" spans="1:18" x14ac:dyDescent="0.2">
      <c r="A315" s="43" t="s">
        <v>1245</v>
      </c>
      <c r="B315" s="47">
        <v>44812</v>
      </c>
      <c r="C315" s="48" t="s">
        <v>17</v>
      </c>
      <c r="D315" s="49" t="s">
        <v>707</v>
      </c>
      <c r="E315" s="48"/>
      <c r="F315" s="48" t="s">
        <v>708</v>
      </c>
      <c r="G315" s="43"/>
      <c r="H315" s="50" t="s">
        <v>508</v>
      </c>
      <c r="I315" s="51" t="s">
        <v>509</v>
      </c>
      <c r="J315" s="46">
        <f>+K315+L315+M315+N315+O315</f>
        <v>6491.81</v>
      </c>
      <c r="K315" s="46"/>
      <c r="L315" s="46">
        <v>5691.56</v>
      </c>
      <c r="M315" s="46">
        <v>800.25</v>
      </c>
      <c r="N315" s="46">
        <v>0</v>
      </c>
      <c r="O315" s="46">
        <v>0</v>
      </c>
      <c r="P315" s="46">
        <v>0</v>
      </c>
      <c r="Q315" s="43"/>
    </row>
    <row r="316" spans="1:18" x14ac:dyDescent="0.2">
      <c r="A316" s="43" t="s">
        <v>1722</v>
      </c>
      <c r="B316" s="44">
        <v>44888</v>
      </c>
      <c r="C316" s="43" t="s">
        <v>17</v>
      </c>
      <c r="D316" s="43" t="s">
        <v>234</v>
      </c>
      <c r="E316" s="43" t="s">
        <v>19</v>
      </c>
      <c r="F316" s="43" t="s">
        <v>235</v>
      </c>
      <c r="G316" s="43" t="s">
        <v>19</v>
      </c>
      <c r="H316" s="45" t="s">
        <v>236</v>
      </c>
      <c r="I316" s="46" t="s">
        <v>237</v>
      </c>
      <c r="J316" s="46">
        <f>+K316+L316+M316+N316+O316</f>
        <v>3134.4243999999999</v>
      </c>
      <c r="K316" s="46">
        <v>-4.5474735088646412E-13</v>
      </c>
      <c r="L316" s="46">
        <v>2702.09</v>
      </c>
      <c r="M316" s="46">
        <f>+L316*16%</f>
        <v>432.33440000000002</v>
      </c>
      <c r="N316" s="46">
        <v>0</v>
      </c>
      <c r="O316" s="46">
        <v>0</v>
      </c>
      <c r="P316" s="46">
        <v>0</v>
      </c>
      <c r="Q316" s="46"/>
      <c r="R316" s="34" t="s">
        <v>19</v>
      </c>
    </row>
    <row r="317" spans="1:18" x14ac:dyDescent="0.2">
      <c r="A317" s="43" t="s">
        <v>1723</v>
      </c>
      <c r="B317" s="44">
        <v>44888</v>
      </c>
      <c r="C317" s="43" t="s">
        <v>17</v>
      </c>
      <c r="D317" s="43" t="s">
        <v>238</v>
      </c>
      <c r="E317" s="43" t="s">
        <v>19</v>
      </c>
      <c r="F317" s="43" t="s">
        <v>239</v>
      </c>
      <c r="G317" s="43" t="s">
        <v>19</v>
      </c>
      <c r="H317" s="45" t="s">
        <v>236</v>
      </c>
      <c r="I317" s="46" t="s">
        <v>237</v>
      </c>
      <c r="J317" s="46">
        <f>+K317+L317+M317+N317+O317</f>
        <v>7931.9639999999999</v>
      </c>
      <c r="K317" s="46">
        <v>0</v>
      </c>
      <c r="L317" s="46">
        <v>6837.9</v>
      </c>
      <c r="M317" s="46">
        <f>+L317*16%</f>
        <v>1094.0639999999999</v>
      </c>
      <c r="N317" s="46">
        <v>0</v>
      </c>
      <c r="O317" s="46">
        <v>0</v>
      </c>
      <c r="P317" s="46">
        <v>0</v>
      </c>
      <c r="Q317" s="46"/>
      <c r="R317" s="34" t="s">
        <v>19</v>
      </c>
    </row>
    <row r="318" spans="1:18" x14ac:dyDescent="0.2">
      <c r="A318" s="43" t="s">
        <v>1724</v>
      </c>
      <c r="B318" s="44">
        <v>44888</v>
      </c>
      <c r="C318" s="43" t="s">
        <v>17</v>
      </c>
      <c r="D318" s="43" t="s">
        <v>240</v>
      </c>
      <c r="E318" s="43" t="s">
        <v>19</v>
      </c>
      <c r="F318" s="43" t="s">
        <v>241</v>
      </c>
      <c r="G318" s="43" t="s">
        <v>19</v>
      </c>
      <c r="H318" s="45" t="s">
        <v>236</v>
      </c>
      <c r="I318" s="46" t="s">
        <v>237</v>
      </c>
      <c r="J318" s="46">
        <f>+K318+L318+M318+N318+O318</f>
        <v>1812.442</v>
      </c>
      <c r="K318" s="46">
        <v>0</v>
      </c>
      <c r="L318" s="46">
        <v>1562.45</v>
      </c>
      <c r="M318" s="46">
        <f>+L318*16%</f>
        <v>249.99200000000002</v>
      </c>
      <c r="N318" s="46">
        <v>0</v>
      </c>
      <c r="O318" s="46">
        <v>0</v>
      </c>
      <c r="P318" s="46">
        <v>0</v>
      </c>
      <c r="Q318" s="46"/>
      <c r="R318" s="34" t="s">
        <v>19</v>
      </c>
    </row>
    <row r="319" spans="1:18" x14ac:dyDescent="0.2">
      <c r="A319" s="43" t="s">
        <v>1432</v>
      </c>
      <c r="B319" s="44">
        <v>44867</v>
      </c>
      <c r="C319" s="43" t="s">
        <v>17</v>
      </c>
      <c r="D319" s="43" t="s">
        <v>53</v>
      </c>
      <c r="E319" s="43" t="s">
        <v>19</v>
      </c>
      <c r="F319" s="43" t="s">
        <v>54</v>
      </c>
      <c r="G319" s="43" t="s">
        <v>19</v>
      </c>
      <c r="H319" s="45" t="s">
        <v>55</v>
      </c>
      <c r="I319" s="46" t="s">
        <v>56</v>
      </c>
      <c r="J319" s="46">
        <f>+K319+L319+M319+N319+O319</f>
        <v>1350.5524</v>
      </c>
      <c r="K319" s="46">
        <v>572.03</v>
      </c>
      <c r="L319" s="46">
        <v>671.14</v>
      </c>
      <c r="M319" s="46">
        <f>+L319*16%</f>
        <v>107.3824</v>
      </c>
      <c r="N319" s="46">
        <v>0</v>
      </c>
      <c r="O319" s="46">
        <v>0</v>
      </c>
      <c r="P319" s="46">
        <v>0</v>
      </c>
      <c r="Q319" s="46"/>
      <c r="R319" s="34" t="s">
        <v>19</v>
      </c>
    </row>
    <row r="320" spans="1:18" x14ac:dyDescent="0.2">
      <c r="A320" s="43" t="s">
        <v>1445</v>
      </c>
      <c r="B320" s="44">
        <v>44872</v>
      </c>
      <c r="C320" s="43" t="s">
        <v>17</v>
      </c>
      <c r="D320" s="43" t="s">
        <v>74</v>
      </c>
      <c r="E320" s="43" t="s">
        <v>19</v>
      </c>
      <c r="F320" s="43" t="s">
        <v>75</v>
      </c>
      <c r="G320" s="43" t="s">
        <v>19</v>
      </c>
      <c r="H320" s="45" t="s">
        <v>55</v>
      </c>
      <c r="I320" s="46" t="s">
        <v>56</v>
      </c>
      <c r="J320" s="46">
        <f>+K320+L320+M320+N320+O320</f>
        <v>667.12195999999994</v>
      </c>
      <c r="K320" s="46">
        <v>181.30699999999996</v>
      </c>
      <c r="L320" s="46">
        <v>418.80599999999998</v>
      </c>
      <c r="M320" s="46">
        <f>+L320*16%</f>
        <v>67.008960000000002</v>
      </c>
      <c r="N320" s="46">
        <v>0</v>
      </c>
      <c r="O320" s="46">
        <v>0</v>
      </c>
      <c r="P320" s="46">
        <v>0</v>
      </c>
      <c r="Q320" s="46"/>
      <c r="R320" s="34" t="s">
        <v>19</v>
      </c>
    </row>
    <row r="321" spans="1:18" x14ac:dyDescent="0.2">
      <c r="A321" s="43" t="s">
        <v>1674</v>
      </c>
      <c r="B321" s="44">
        <v>44883</v>
      </c>
      <c r="C321" s="43" t="s">
        <v>17</v>
      </c>
      <c r="D321" s="43" t="s">
        <v>1516</v>
      </c>
      <c r="E321" s="43" t="s">
        <v>19</v>
      </c>
      <c r="F321" s="43" t="s">
        <v>215</v>
      </c>
      <c r="G321" s="43" t="s">
        <v>19</v>
      </c>
      <c r="H321" s="45" t="s">
        <v>55</v>
      </c>
      <c r="I321" s="46" t="s">
        <v>56</v>
      </c>
      <c r="J321" s="46">
        <f>+K321+L321+M321+N321+O321</f>
        <v>1805.7416000000001</v>
      </c>
      <c r="K321" s="46">
        <v>739.98</v>
      </c>
      <c r="L321" s="46">
        <v>918.76</v>
      </c>
      <c r="M321" s="46">
        <f>+L321*16%</f>
        <v>147.0016</v>
      </c>
      <c r="N321" s="46">
        <v>0</v>
      </c>
      <c r="O321" s="46">
        <v>0</v>
      </c>
      <c r="P321" s="46">
        <v>0</v>
      </c>
      <c r="Q321" s="46"/>
      <c r="R321" s="34" t="s">
        <v>19</v>
      </c>
    </row>
    <row r="322" spans="1:18" x14ac:dyDescent="0.2">
      <c r="A322" s="43" t="s">
        <v>1678</v>
      </c>
      <c r="B322" s="44">
        <v>44886</v>
      </c>
      <c r="C322" s="43" t="s">
        <v>17</v>
      </c>
      <c r="D322" s="43" t="s">
        <v>1517</v>
      </c>
      <c r="E322" s="43" t="s">
        <v>19</v>
      </c>
      <c r="F322" s="43" t="s">
        <v>217</v>
      </c>
      <c r="G322" s="43" t="s">
        <v>19</v>
      </c>
      <c r="H322" s="45" t="s">
        <v>55</v>
      </c>
      <c r="I322" s="46" t="s">
        <v>56</v>
      </c>
      <c r="J322" s="46">
        <f>+K322+L322+M322+N322+O322</f>
        <v>1717.1388400000001</v>
      </c>
      <c r="K322" s="46">
        <v>1094.307</v>
      </c>
      <c r="L322" s="46">
        <v>536.92399999999998</v>
      </c>
      <c r="M322" s="46">
        <f>+L322*16%</f>
        <v>85.907839999999993</v>
      </c>
      <c r="N322" s="46">
        <v>0</v>
      </c>
      <c r="O322" s="46">
        <v>0</v>
      </c>
      <c r="P322" s="46">
        <v>0</v>
      </c>
      <c r="Q322" s="46"/>
      <c r="R322" s="34" t="s">
        <v>19</v>
      </c>
    </row>
    <row r="323" spans="1:18" x14ac:dyDescent="0.2">
      <c r="A323" s="43" t="s">
        <v>1453</v>
      </c>
      <c r="B323" s="44">
        <v>44873</v>
      </c>
      <c r="C323" s="43" t="s">
        <v>17</v>
      </c>
      <c r="D323" s="43" t="s">
        <v>87</v>
      </c>
      <c r="E323" s="43" t="s">
        <v>19</v>
      </c>
      <c r="F323" s="43" t="s">
        <v>88</v>
      </c>
      <c r="G323" s="43" t="s">
        <v>19</v>
      </c>
      <c r="H323" s="45" t="s">
        <v>89</v>
      </c>
      <c r="I323" s="46" t="s">
        <v>90</v>
      </c>
      <c r="J323" s="46">
        <f>+K323+L323+M323+N323+O323</f>
        <v>535.91999999999996</v>
      </c>
      <c r="K323" s="46">
        <v>0</v>
      </c>
      <c r="L323" s="46">
        <v>462</v>
      </c>
      <c r="M323" s="46">
        <f>+L323*16%</f>
        <v>73.92</v>
      </c>
      <c r="N323" s="46">
        <v>0</v>
      </c>
      <c r="O323" s="46">
        <v>0</v>
      </c>
      <c r="P323" s="46">
        <v>0</v>
      </c>
      <c r="Q323" s="46"/>
      <c r="R323" s="34" t="s">
        <v>19</v>
      </c>
    </row>
    <row r="324" spans="1:18" x14ac:dyDescent="0.2">
      <c r="A324" s="43" t="s">
        <v>1415</v>
      </c>
      <c r="B324" s="44">
        <v>44863</v>
      </c>
      <c r="C324" s="43" t="s">
        <v>1019</v>
      </c>
      <c r="D324" s="43"/>
      <c r="E324" s="43" t="s">
        <v>1522</v>
      </c>
      <c r="F324" s="43" t="s">
        <v>1523</v>
      </c>
      <c r="G324" s="43" t="s">
        <v>110</v>
      </c>
      <c r="H324" s="45" t="s">
        <v>112</v>
      </c>
      <c r="I324" s="46" t="s">
        <v>113</v>
      </c>
      <c r="J324" s="46">
        <f>+K324+L324+M324+N324+O324</f>
        <v>-19.96</v>
      </c>
      <c r="K324" s="46">
        <v>-19.96</v>
      </c>
      <c r="L324" s="46">
        <v>0</v>
      </c>
      <c r="M324" s="46">
        <f>+L324*16%</f>
        <v>0</v>
      </c>
      <c r="N324" s="46">
        <v>0</v>
      </c>
      <c r="O324" s="46">
        <v>0</v>
      </c>
      <c r="P324" s="46">
        <v>0</v>
      </c>
      <c r="Q324" s="46"/>
      <c r="R324" s="34" t="s">
        <v>19</v>
      </c>
    </row>
    <row r="325" spans="1:18" x14ac:dyDescent="0.2">
      <c r="A325" s="43" t="s">
        <v>1468</v>
      </c>
      <c r="B325" s="44">
        <v>44875</v>
      </c>
      <c r="C325" s="43" t="s">
        <v>17</v>
      </c>
      <c r="D325" s="43" t="s">
        <v>110</v>
      </c>
      <c r="E325" s="43" t="s">
        <v>19</v>
      </c>
      <c r="F325" s="43" t="s">
        <v>111</v>
      </c>
      <c r="G325" s="43" t="s">
        <v>19</v>
      </c>
      <c r="H325" s="45" t="s">
        <v>112</v>
      </c>
      <c r="I325" s="46" t="s">
        <v>113</v>
      </c>
      <c r="J325" s="46">
        <f>+K325+L325+M325+N325+O325</f>
        <v>308.05</v>
      </c>
      <c r="K325" s="46">
        <v>308.05</v>
      </c>
      <c r="L325" s="46">
        <v>0</v>
      </c>
      <c r="M325" s="46">
        <f>+L325*16%</f>
        <v>0</v>
      </c>
      <c r="N325" s="46">
        <v>0</v>
      </c>
      <c r="O325" s="46">
        <v>0</v>
      </c>
      <c r="P325" s="46">
        <v>0</v>
      </c>
      <c r="Q325" s="46"/>
      <c r="R325" s="34" t="s">
        <v>19</v>
      </c>
    </row>
    <row r="326" spans="1:18" x14ac:dyDescent="0.2">
      <c r="A326" s="43" t="s">
        <v>1512</v>
      </c>
      <c r="B326" s="44">
        <v>44881</v>
      </c>
      <c r="C326" s="43" t="s">
        <v>1019</v>
      </c>
      <c r="D326" s="43"/>
      <c r="E326" s="43" t="s">
        <v>1518</v>
      </c>
      <c r="F326" s="43" t="s">
        <v>1519</v>
      </c>
      <c r="G326" s="43" t="s">
        <v>110</v>
      </c>
      <c r="H326" s="45" t="s">
        <v>112</v>
      </c>
      <c r="I326" s="46" t="s">
        <v>113</v>
      </c>
      <c r="J326" s="46">
        <f>+K326+L326+M326+N326+O326</f>
        <v>-107.2</v>
      </c>
      <c r="K326" s="46">
        <v>-107.2</v>
      </c>
      <c r="L326" s="46">
        <v>0</v>
      </c>
      <c r="M326" s="46">
        <f>+L326*16%</f>
        <v>0</v>
      </c>
      <c r="N326" s="46">
        <v>0</v>
      </c>
      <c r="O326" s="46">
        <v>0</v>
      </c>
      <c r="P326" s="46">
        <v>0</v>
      </c>
      <c r="Q326" s="46"/>
      <c r="R326" s="34" t="s">
        <v>19</v>
      </c>
    </row>
    <row r="327" spans="1:18" x14ac:dyDescent="0.2">
      <c r="A327" s="43" t="s">
        <v>1656</v>
      </c>
      <c r="B327" s="44">
        <v>44882</v>
      </c>
      <c r="C327" s="43" t="s">
        <v>17</v>
      </c>
      <c r="D327" s="43" t="s">
        <v>199</v>
      </c>
      <c r="E327" s="43" t="s">
        <v>19</v>
      </c>
      <c r="F327" s="43" t="s">
        <v>200</v>
      </c>
      <c r="G327" s="43" t="s">
        <v>19</v>
      </c>
      <c r="H327" s="45" t="s">
        <v>112</v>
      </c>
      <c r="I327" s="46" t="s">
        <v>113</v>
      </c>
      <c r="J327" s="46">
        <f>+K327+L327+M327+N327+O327</f>
        <v>329.72440000000006</v>
      </c>
      <c r="K327" s="46">
        <v>329.72440000000006</v>
      </c>
      <c r="L327" s="46">
        <v>0</v>
      </c>
      <c r="M327" s="46">
        <f>+L327*16%</f>
        <v>0</v>
      </c>
      <c r="N327" s="46">
        <v>0</v>
      </c>
      <c r="O327" s="46">
        <v>0</v>
      </c>
      <c r="P327" s="46">
        <v>0</v>
      </c>
      <c r="Q327" s="46"/>
      <c r="R327" s="34" t="s">
        <v>19</v>
      </c>
    </row>
    <row r="328" spans="1:18" x14ac:dyDescent="0.2">
      <c r="A328" s="43" t="s">
        <v>1657</v>
      </c>
      <c r="B328" s="44">
        <v>44882</v>
      </c>
      <c r="C328" s="43" t="s">
        <v>1019</v>
      </c>
      <c r="D328" s="43"/>
      <c r="E328" s="43" t="s">
        <v>1520</v>
      </c>
      <c r="F328" s="43" t="s">
        <v>1521</v>
      </c>
      <c r="G328" s="43" t="s">
        <v>199</v>
      </c>
      <c r="H328" s="45" t="s">
        <v>112</v>
      </c>
      <c r="I328" s="46" t="s">
        <v>113</v>
      </c>
      <c r="J328" s="46">
        <f>+K328+L328+M328+N328+O328</f>
        <v>-96.45</v>
      </c>
      <c r="K328" s="46">
        <v>-96.45</v>
      </c>
      <c r="L328" s="46">
        <v>0</v>
      </c>
      <c r="M328" s="46">
        <f>+L328*16%</f>
        <v>0</v>
      </c>
      <c r="N328" s="46">
        <v>0</v>
      </c>
      <c r="O328" s="46">
        <v>0</v>
      </c>
      <c r="P328" s="46">
        <v>0</v>
      </c>
      <c r="Q328" s="46"/>
      <c r="R328" s="34" t="s">
        <v>19</v>
      </c>
    </row>
    <row r="329" spans="1:18" x14ac:dyDescent="0.2">
      <c r="A329" s="43" t="s">
        <v>1728</v>
      </c>
      <c r="B329" s="44">
        <v>44889</v>
      </c>
      <c r="C329" s="43" t="s">
        <v>17</v>
      </c>
      <c r="D329" s="43" t="s">
        <v>245</v>
      </c>
      <c r="E329" s="43" t="s">
        <v>19</v>
      </c>
      <c r="F329" s="43" t="s">
        <v>246</v>
      </c>
      <c r="G329" s="43" t="s">
        <v>19</v>
      </c>
      <c r="H329" s="45" t="s">
        <v>112</v>
      </c>
      <c r="I329" s="46" t="s">
        <v>113</v>
      </c>
      <c r="J329" s="46">
        <f>+K329+L329+M329+N329+O329</f>
        <v>352.89</v>
      </c>
      <c r="K329" s="46">
        <v>352.89</v>
      </c>
      <c r="L329" s="46">
        <v>0</v>
      </c>
      <c r="M329" s="46">
        <f>+L329*16%</f>
        <v>0</v>
      </c>
      <c r="N329" s="46">
        <v>0</v>
      </c>
      <c r="O329" s="46">
        <v>0</v>
      </c>
      <c r="P329" s="46">
        <v>0</v>
      </c>
      <c r="Q329" s="46"/>
      <c r="R329" s="34" t="s">
        <v>19</v>
      </c>
    </row>
    <row r="330" spans="1:18" x14ac:dyDescent="0.2">
      <c r="A330" s="43" t="s">
        <v>1483</v>
      </c>
      <c r="B330" s="44">
        <v>44876</v>
      </c>
      <c r="C330" s="43" t="s">
        <v>17</v>
      </c>
      <c r="D330" s="43" t="s">
        <v>1024</v>
      </c>
      <c r="E330" s="43" t="s">
        <v>19</v>
      </c>
      <c r="F330" s="43" t="s">
        <v>137</v>
      </c>
      <c r="G330" s="43" t="s">
        <v>19</v>
      </c>
      <c r="H330" s="45" t="s">
        <v>138</v>
      </c>
      <c r="I330" s="46" t="s">
        <v>139</v>
      </c>
      <c r="J330" s="46">
        <f>+K330+L330+M330+N330+O330</f>
        <v>810.02799999999991</v>
      </c>
      <c r="K330" s="46">
        <v>0</v>
      </c>
      <c r="L330" s="46">
        <v>698.3</v>
      </c>
      <c r="M330" s="46">
        <f>+L330*16%</f>
        <v>111.72799999999999</v>
      </c>
      <c r="N330" s="46">
        <v>0</v>
      </c>
      <c r="O330" s="46">
        <v>0</v>
      </c>
      <c r="P330" s="46">
        <v>0</v>
      </c>
      <c r="Q330" s="46"/>
      <c r="R330" s="34"/>
    </row>
    <row r="331" spans="1:18" x14ac:dyDescent="0.2">
      <c r="A331" s="43" t="s">
        <v>1484</v>
      </c>
      <c r="B331" s="44">
        <v>44876</v>
      </c>
      <c r="C331" s="43" t="s">
        <v>17</v>
      </c>
      <c r="D331" s="43" t="s">
        <v>1025</v>
      </c>
      <c r="E331" s="43" t="s">
        <v>19</v>
      </c>
      <c r="F331" s="43" t="s">
        <v>140</v>
      </c>
      <c r="G331" s="43" t="s">
        <v>19</v>
      </c>
      <c r="H331" s="45" t="s">
        <v>138</v>
      </c>
      <c r="I331" s="46" t="s">
        <v>139</v>
      </c>
      <c r="J331" s="46">
        <f>+K331+L331+M331+N331+O331</f>
        <v>4413.4519999999993</v>
      </c>
      <c r="K331" s="46">
        <v>-4.5474735088646412E-13</v>
      </c>
      <c r="L331" s="46">
        <v>3804.7</v>
      </c>
      <c r="M331" s="46">
        <f>+L331*16%</f>
        <v>608.75199999999995</v>
      </c>
      <c r="N331" s="46">
        <v>0</v>
      </c>
      <c r="O331" s="46">
        <v>0</v>
      </c>
      <c r="P331" s="46">
        <v>0</v>
      </c>
      <c r="Q331" s="46"/>
      <c r="R331" s="34"/>
    </row>
    <row r="332" spans="1:18" x14ac:dyDescent="0.2">
      <c r="A332" s="43" t="s">
        <v>1485</v>
      </c>
      <c r="B332" s="44">
        <v>44876</v>
      </c>
      <c r="C332" s="43" t="s">
        <v>17</v>
      </c>
      <c r="D332" s="43" t="s">
        <v>1026</v>
      </c>
      <c r="E332" s="43" t="s">
        <v>19</v>
      </c>
      <c r="F332" s="43" t="s">
        <v>141</v>
      </c>
      <c r="G332" s="43" t="s">
        <v>19</v>
      </c>
      <c r="H332" s="45" t="s">
        <v>138</v>
      </c>
      <c r="I332" s="46" t="s">
        <v>139</v>
      </c>
      <c r="J332" s="46">
        <f>+K332+L332+M332+N332+O332</f>
        <v>6063.7607999999991</v>
      </c>
      <c r="K332" s="46">
        <v>-9.0949470177292824E-13</v>
      </c>
      <c r="L332" s="46">
        <v>5227.38</v>
      </c>
      <c r="M332" s="46">
        <f>+L332*16%</f>
        <v>836.38080000000002</v>
      </c>
      <c r="N332" s="46">
        <v>0</v>
      </c>
      <c r="O332" s="46">
        <v>0</v>
      </c>
      <c r="P332" s="46">
        <v>0</v>
      </c>
      <c r="Q332" s="46"/>
      <c r="R332" s="34"/>
    </row>
    <row r="333" spans="1:18" x14ac:dyDescent="0.2">
      <c r="A333" s="43" t="s">
        <v>1504</v>
      </c>
      <c r="B333" s="44">
        <v>44880</v>
      </c>
      <c r="C333" s="43" t="s">
        <v>17</v>
      </c>
      <c r="D333" s="43" t="s">
        <v>1027</v>
      </c>
      <c r="E333" s="43" t="s">
        <v>19</v>
      </c>
      <c r="F333" s="43" t="s">
        <v>171</v>
      </c>
      <c r="G333" s="43" t="s">
        <v>19</v>
      </c>
      <c r="H333" s="45" t="s">
        <v>138</v>
      </c>
      <c r="I333" s="46" t="s">
        <v>139</v>
      </c>
      <c r="J333" s="46">
        <f>+K333+L333+M333+N333+O333</f>
        <v>8025.2975999999999</v>
      </c>
      <c r="K333" s="46">
        <v>0</v>
      </c>
      <c r="L333" s="46">
        <v>6918.36</v>
      </c>
      <c r="M333" s="46">
        <f>+L333*16%</f>
        <v>1106.9376</v>
      </c>
      <c r="N333" s="46">
        <v>0</v>
      </c>
      <c r="O333" s="46">
        <v>0</v>
      </c>
      <c r="P333" s="46">
        <v>0</v>
      </c>
      <c r="Q333" s="46"/>
      <c r="R333" s="34"/>
    </row>
    <row r="334" spans="1:18" x14ac:dyDescent="0.2">
      <c r="A334" s="43" t="s">
        <v>1259</v>
      </c>
      <c r="B334" s="47">
        <v>44818</v>
      </c>
      <c r="C334" s="48" t="s">
        <v>17</v>
      </c>
      <c r="D334" s="49" t="s">
        <v>731</v>
      </c>
      <c r="E334" s="48"/>
      <c r="F334" s="48" t="s">
        <v>732</v>
      </c>
      <c r="G334" s="43"/>
      <c r="H334" s="50" t="s">
        <v>733</v>
      </c>
      <c r="I334" s="51" t="s">
        <v>734</v>
      </c>
      <c r="J334" s="46">
        <f>+K334+L334+M334+N334+O334</f>
        <v>1047.03</v>
      </c>
      <c r="K334" s="46">
        <v>0</v>
      </c>
      <c r="L334" s="46">
        <v>902.61</v>
      </c>
      <c r="M334" s="46">
        <v>144.41999999999999</v>
      </c>
      <c r="N334" s="46">
        <v>0</v>
      </c>
      <c r="O334" s="46">
        <v>0</v>
      </c>
      <c r="P334" s="46">
        <v>0</v>
      </c>
      <c r="Q334" s="43"/>
    </row>
    <row r="335" spans="1:18" s="65" customFormat="1" x14ac:dyDescent="0.2">
      <c r="A335" s="43" t="s">
        <v>1260</v>
      </c>
      <c r="B335" s="47">
        <v>44818</v>
      </c>
      <c r="C335" s="48" t="s">
        <v>17</v>
      </c>
      <c r="D335" s="49" t="s">
        <v>735</v>
      </c>
      <c r="E335" s="48"/>
      <c r="F335" s="48" t="s">
        <v>736</v>
      </c>
      <c r="G335" s="43"/>
      <c r="H335" s="50" t="s">
        <v>733</v>
      </c>
      <c r="I335" s="51" t="s">
        <v>734</v>
      </c>
      <c r="J335" s="46">
        <f>+K335+L335+M335+N335+O335</f>
        <v>992.07</v>
      </c>
      <c r="K335" s="46">
        <v>0</v>
      </c>
      <c r="L335" s="46">
        <v>855.23</v>
      </c>
      <c r="M335" s="46">
        <v>136.84</v>
      </c>
      <c r="N335" s="46">
        <v>0</v>
      </c>
      <c r="O335" s="46">
        <v>0</v>
      </c>
      <c r="P335" s="46">
        <v>0</v>
      </c>
      <c r="Q335" s="43"/>
      <c r="R335" s="35"/>
    </row>
    <row r="336" spans="1:18" s="65" customFormat="1" x14ac:dyDescent="0.2">
      <c r="A336" s="43" t="s">
        <v>1261</v>
      </c>
      <c r="B336" s="47">
        <v>44818</v>
      </c>
      <c r="C336" s="48" t="s">
        <v>17</v>
      </c>
      <c r="D336" s="49" t="s">
        <v>737</v>
      </c>
      <c r="E336" s="48"/>
      <c r="F336" s="48" t="s">
        <v>738</v>
      </c>
      <c r="G336" s="43"/>
      <c r="H336" s="50" t="s">
        <v>733</v>
      </c>
      <c r="I336" s="51" t="s">
        <v>734</v>
      </c>
      <c r="J336" s="46">
        <f>+K336+L336+M336+N336+O336</f>
        <v>80.960000000000008</v>
      </c>
      <c r="K336" s="46">
        <v>0</v>
      </c>
      <c r="L336" s="46">
        <v>69.790000000000006</v>
      </c>
      <c r="M336" s="46">
        <v>11.17</v>
      </c>
      <c r="N336" s="46">
        <v>0</v>
      </c>
      <c r="O336" s="46">
        <v>0</v>
      </c>
      <c r="P336" s="46">
        <v>0</v>
      </c>
      <c r="Q336" s="43"/>
      <c r="R336" s="35"/>
    </row>
    <row r="337" spans="1:18" s="65" customFormat="1" x14ac:dyDescent="0.2">
      <c r="A337" s="43" t="s">
        <v>1285</v>
      </c>
      <c r="B337" s="47">
        <v>44825</v>
      </c>
      <c r="C337" s="48" t="s">
        <v>17</v>
      </c>
      <c r="D337" s="49" t="s">
        <v>787</v>
      </c>
      <c r="E337" s="48"/>
      <c r="F337" s="48" t="s">
        <v>788</v>
      </c>
      <c r="G337" s="43"/>
      <c r="H337" s="50" t="s">
        <v>733</v>
      </c>
      <c r="I337" s="51" t="s">
        <v>734</v>
      </c>
      <c r="J337" s="46">
        <f>+K337+L337+M337+N337+O337</f>
        <v>2132.79</v>
      </c>
      <c r="K337" s="46">
        <v>0</v>
      </c>
      <c r="L337" s="46">
        <v>1838.61</v>
      </c>
      <c r="M337" s="46">
        <v>294.18</v>
      </c>
      <c r="N337" s="46">
        <v>0</v>
      </c>
      <c r="O337" s="46">
        <v>0</v>
      </c>
      <c r="P337" s="46">
        <v>0</v>
      </c>
      <c r="Q337" s="43"/>
      <c r="R337" s="35"/>
    </row>
    <row r="338" spans="1:18" s="65" customFormat="1" x14ac:dyDescent="0.2">
      <c r="A338" s="58" t="s">
        <v>1352</v>
      </c>
      <c r="B338" s="59">
        <v>44841</v>
      </c>
      <c r="C338" s="60" t="s">
        <v>17</v>
      </c>
      <c r="D338" s="61" t="s">
        <v>897</v>
      </c>
      <c r="E338" s="60"/>
      <c r="F338" s="60" t="s">
        <v>277</v>
      </c>
      <c r="G338" s="58" t="s">
        <v>2338</v>
      </c>
      <c r="H338" s="62" t="s">
        <v>898</v>
      </c>
      <c r="I338" s="63" t="s">
        <v>899</v>
      </c>
      <c r="J338" s="64">
        <f>+K338+L338+M338+N338+O338</f>
        <v>261.08</v>
      </c>
      <c r="K338" s="64">
        <v>0</v>
      </c>
      <c r="L338" s="64">
        <v>225.07</v>
      </c>
      <c r="M338" s="64">
        <v>36.01</v>
      </c>
      <c r="N338" s="64">
        <v>0</v>
      </c>
      <c r="O338" s="64">
        <v>0</v>
      </c>
      <c r="P338" s="64">
        <v>0</v>
      </c>
      <c r="Q338" s="58"/>
    </row>
    <row r="339" spans="1:18" s="65" customFormat="1" x14ac:dyDescent="0.2">
      <c r="A339" s="58" t="s">
        <v>1488</v>
      </c>
      <c r="B339" s="66">
        <v>44876</v>
      </c>
      <c r="C339" s="58" t="s">
        <v>17</v>
      </c>
      <c r="D339" s="58" t="s">
        <v>1015</v>
      </c>
      <c r="E339" s="58"/>
      <c r="F339" s="58" t="s">
        <v>956</v>
      </c>
      <c r="G339" s="58" t="s">
        <v>2338</v>
      </c>
      <c r="H339" s="67" t="s">
        <v>1016</v>
      </c>
      <c r="I339" s="64" t="s">
        <v>2354</v>
      </c>
      <c r="J339" s="64">
        <f>+K339+L339+M339+N339+O339</f>
        <v>1046.3548000000001</v>
      </c>
      <c r="K339" s="64">
        <v>0</v>
      </c>
      <c r="L339" s="64">
        <v>902.03</v>
      </c>
      <c r="M339" s="64">
        <f>+L339*16%</f>
        <v>144.32480000000001</v>
      </c>
      <c r="N339" s="64">
        <v>0</v>
      </c>
      <c r="O339" s="64">
        <v>0</v>
      </c>
      <c r="P339" s="64">
        <v>0</v>
      </c>
      <c r="Q339" s="64"/>
      <c r="R339" s="68"/>
    </row>
    <row r="340" spans="1:18" s="65" customFormat="1" x14ac:dyDescent="0.2">
      <c r="A340" s="58" t="s">
        <v>1121</v>
      </c>
      <c r="B340" s="59">
        <v>44757</v>
      </c>
      <c r="C340" s="60" t="s">
        <v>17</v>
      </c>
      <c r="D340" s="61" t="s">
        <v>478</v>
      </c>
      <c r="E340" s="58"/>
      <c r="F340" s="60" t="s">
        <v>479</v>
      </c>
      <c r="G340" s="58" t="s">
        <v>2349</v>
      </c>
      <c r="H340" s="62" t="s">
        <v>480</v>
      </c>
      <c r="I340" s="63" t="s">
        <v>481</v>
      </c>
      <c r="J340" s="64">
        <f>+K340+L340+M340+N340+O340</f>
        <v>2398.3200000000002</v>
      </c>
      <c r="K340" s="64">
        <v>0</v>
      </c>
      <c r="L340" s="64">
        <v>2067.52</v>
      </c>
      <c r="M340" s="64">
        <v>330.8</v>
      </c>
      <c r="N340" s="64">
        <v>0</v>
      </c>
      <c r="O340" s="64">
        <v>0</v>
      </c>
      <c r="P340" s="64">
        <v>0</v>
      </c>
      <c r="Q340" s="58"/>
    </row>
    <row r="341" spans="1:18" s="65" customFormat="1" x14ac:dyDescent="0.2">
      <c r="A341" s="58" t="s">
        <v>1096</v>
      </c>
      <c r="B341" s="59">
        <v>44743</v>
      </c>
      <c r="C341" s="60" t="s">
        <v>17</v>
      </c>
      <c r="D341" s="61" t="s">
        <v>423</v>
      </c>
      <c r="E341" s="58"/>
      <c r="F341" s="60" t="s">
        <v>424</v>
      </c>
      <c r="G341" s="58" t="s">
        <v>2348</v>
      </c>
      <c r="H341" s="62" t="s">
        <v>425</v>
      </c>
      <c r="I341" s="63" t="s">
        <v>426</v>
      </c>
      <c r="J341" s="64">
        <f>+K341+L341+M341+N341+O341</f>
        <v>277.01</v>
      </c>
      <c r="K341" s="64">
        <v>0</v>
      </c>
      <c r="L341" s="64">
        <v>238.8</v>
      </c>
      <c r="M341" s="64">
        <v>38.21</v>
      </c>
      <c r="N341" s="64">
        <v>0</v>
      </c>
      <c r="O341" s="64">
        <v>0</v>
      </c>
      <c r="P341" s="64">
        <v>0</v>
      </c>
      <c r="Q341" s="58"/>
    </row>
    <row r="342" spans="1:18" s="65" customFormat="1" x14ac:dyDescent="0.2">
      <c r="A342" s="58" t="s">
        <v>1333</v>
      </c>
      <c r="B342" s="59">
        <v>44837</v>
      </c>
      <c r="C342" s="60" t="s">
        <v>17</v>
      </c>
      <c r="D342" s="61" t="s">
        <v>871</v>
      </c>
      <c r="E342" s="60"/>
      <c r="F342" s="60" t="s">
        <v>277</v>
      </c>
      <c r="G342" s="58"/>
      <c r="H342" s="62" t="s">
        <v>872</v>
      </c>
      <c r="I342" s="63" t="s">
        <v>873</v>
      </c>
      <c r="J342" s="64">
        <f>+K342+L342+M342+N342+O342</f>
        <v>893.79</v>
      </c>
      <c r="K342" s="64">
        <v>0</v>
      </c>
      <c r="L342" s="64">
        <v>770.51</v>
      </c>
      <c r="M342" s="64">
        <v>123.28</v>
      </c>
      <c r="N342" s="64">
        <v>0</v>
      </c>
      <c r="O342" s="64">
        <v>0</v>
      </c>
      <c r="P342" s="64">
        <v>0</v>
      </c>
      <c r="Q342" s="58"/>
    </row>
    <row r="343" spans="1:18" s="65" customFormat="1" x14ac:dyDescent="0.2">
      <c r="A343" s="58" t="s">
        <v>1062</v>
      </c>
      <c r="B343" s="59">
        <v>44725</v>
      </c>
      <c r="C343" s="60" t="s">
        <v>17</v>
      </c>
      <c r="D343" s="61" t="s">
        <v>338</v>
      </c>
      <c r="E343" s="58"/>
      <c r="F343" s="60" t="s">
        <v>277</v>
      </c>
      <c r="G343" s="58" t="s">
        <v>2330</v>
      </c>
      <c r="H343" s="62" t="s">
        <v>339</v>
      </c>
      <c r="I343" s="63" t="s">
        <v>340</v>
      </c>
      <c r="J343" s="64">
        <f>+K343+L343+M343+N343+O343</f>
        <v>237.9</v>
      </c>
      <c r="K343" s="64">
        <v>0</v>
      </c>
      <c r="L343" s="64">
        <v>205.09</v>
      </c>
      <c r="M343" s="64">
        <v>32.81</v>
      </c>
      <c r="N343" s="64">
        <v>0</v>
      </c>
      <c r="O343" s="64">
        <v>0</v>
      </c>
      <c r="P343" s="64">
        <v>0</v>
      </c>
      <c r="Q343" s="58"/>
    </row>
    <row r="344" spans="1:18" s="65" customFormat="1" x14ac:dyDescent="0.2">
      <c r="A344" s="58" t="s">
        <v>1068</v>
      </c>
      <c r="B344" s="59">
        <v>44732</v>
      </c>
      <c r="C344" s="60" t="s">
        <v>17</v>
      </c>
      <c r="D344" s="61" t="s">
        <v>358</v>
      </c>
      <c r="E344" s="58"/>
      <c r="F344" s="60" t="s">
        <v>277</v>
      </c>
      <c r="G344" s="58" t="s">
        <v>2332</v>
      </c>
      <c r="H344" s="62" t="s">
        <v>339</v>
      </c>
      <c r="I344" s="63" t="s">
        <v>340</v>
      </c>
      <c r="J344" s="64">
        <f>+K344+L344+M344+N344+O344</f>
        <v>10.93</v>
      </c>
      <c r="K344" s="64">
        <v>0</v>
      </c>
      <c r="L344" s="64">
        <v>9.42</v>
      </c>
      <c r="M344" s="64">
        <v>1.51</v>
      </c>
      <c r="N344" s="64">
        <v>0</v>
      </c>
      <c r="O344" s="64">
        <v>0</v>
      </c>
      <c r="P344" s="64">
        <v>0</v>
      </c>
      <c r="Q344" s="58"/>
    </row>
    <row r="345" spans="1:18" s="65" customFormat="1" x14ac:dyDescent="0.2">
      <c r="A345" s="58" t="s">
        <v>1089</v>
      </c>
      <c r="B345" s="59">
        <v>44741</v>
      </c>
      <c r="C345" s="60" t="s">
        <v>17</v>
      </c>
      <c r="D345" s="61" t="s">
        <v>407</v>
      </c>
      <c r="E345" s="58"/>
      <c r="F345" s="60" t="s">
        <v>277</v>
      </c>
      <c r="G345" s="58" t="s">
        <v>2332</v>
      </c>
      <c r="H345" s="62" t="s">
        <v>339</v>
      </c>
      <c r="I345" s="63" t="s">
        <v>340</v>
      </c>
      <c r="J345" s="64">
        <f>+K345+L345+M345+N345+O345</f>
        <v>5.57</v>
      </c>
      <c r="K345" s="64">
        <v>0</v>
      </c>
      <c r="L345" s="64">
        <v>4.8</v>
      </c>
      <c r="M345" s="64">
        <v>0.77</v>
      </c>
      <c r="N345" s="64">
        <v>0</v>
      </c>
      <c r="O345" s="64">
        <v>0</v>
      </c>
      <c r="P345" s="64">
        <v>0</v>
      </c>
      <c r="Q345" s="58"/>
    </row>
    <row r="346" spans="1:18" s="65" customFormat="1" x14ac:dyDescent="0.2">
      <c r="A346" s="58" t="s">
        <v>1090</v>
      </c>
      <c r="B346" s="59">
        <v>44741</v>
      </c>
      <c r="C346" s="60" t="s">
        <v>17</v>
      </c>
      <c r="D346" s="61" t="s">
        <v>408</v>
      </c>
      <c r="E346" s="58"/>
      <c r="F346" s="60" t="s">
        <v>277</v>
      </c>
      <c r="G346" s="58" t="s">
        <v>2330</v>
      </c>
      <c r="H346" s="62" t="s">
        <v>339</v>
      </c>
      <c r="I346" s="63" t="s">
        <v>340</v>
      </c>
      <c r="J346" s="64">
        <f>+K346+L346+M346+N346+O346</f>
        <v>4.9499999999999993</v>
      </c>
      <c r="K346" s="64">
        <v>0</v>
      </c>
      <c r="L346" s="64">
        <v>4.2699999999999996</v>
      </c>
      <c r="M346" s="64">
        <v>0.68</v>
      </c>
      <c r="N346" s="64">
        <v>0</v>
      </c>
      <c r="O346" s="64">
        <v>0</v>
      </c>
      <c r="P346" s="64">
        <v>0</v>
      </c>
      <c r="Q346" s="58"/>
    </row>
    <row r="347" spans="1:18" s="65" customFormat="1" x14ac:dyDescent="0.2">
      <c r="A347" s="43" t="s">
        <v>1058</v>
      </c>
      <c r="B347" s="47">
        <v>44722</v>
      </c>
      <c r="C347" s="48" t="s">
        <v>17</v>
      </c>
      <c r="D347" s="49" t="s">
        <v>330</v>
      </c>
      <c r="E347" s="43"/>
      <c r="F347" s="48" t="s">
        <v>277</v>
      </c>
      <c r="G347" s="43"/>
      <c r="H347" s="50" t="s">
        <v>331</v>
      </c>
      <c r="I347" s="51" t="s">
        <v>332</v>
      </c>
      <c r="J347" s="46">
        <f>+K347+L347+M347+N347+O347</f>
        <v>90.29</v>
      </c>
      <c r="K347" s="46">
        <v>0</v>
      </c>
      <c r="L347" s="46">
        <v>77.84</v>
      </c>
      <c r="M347" s="46">
        <v>12.45</v>
      </c>
      <c r="N347" s="46">
        <v>0</v>
      </c>
      <c r="O347" s="46">
        <v>0</v>
      </c>
      <c r="P347" s="46">
        <v>0</v>
      </c>
      <c r="Q347" s="43"/>
      <c r="R347" s="35"/>
    </row>
    <row r="348" spans="1:18" s="65" customFormat="1" x14ac:dyDescent="0.2">
      <c r="A348" s="43" t="s">
        <v>1231</v>
      </c>
      <c r="B348" s="47">
        <v>44809</v>
      </c>
      <c r="C348" s="48" t="s">
        <v>17</v>
      </c>
      <c r="D348" s="49" t="s">
        <v>678</v>
      </c>
      <c r="E348" s="48"/>
      <c r="F348" s="48" t="s">
        <v>277</v>
      </c>
      <c r="G348" s="43"/>
      <c r="H348" s="50" t="s">
        <v>331</v>
      </c>
      <c r="I348" s="51" t="s">
        <v>332</v>
      </c>
      <c r="J348" s="46">
        <f>+K348+L348+M348+N348+O348</f>
        <v>479.20000000000005</v>
      </c>
      <c r="K348" s="46">
        <v>0</v>
      </c>
      <c r="L348" s="46">
        <v>413.1</v>
      </c>
      <c r="M348" s="46">
        <v>66.099999999999994</v>
      </c>
      <c r="N348" s="46">
        <v>0</v>
      </c>
      <c r="O348" s="46">
        <v>0</v>
      </c>
      <c r="P348" s="46">
        <v>0</v>
      </c>
      <c r="Q348" s="43"/>
      <c r="R348" s="35"/>
    </row>
    <row r="349" spans="1:18" s="65" customFormat="1" x14ac:dyDescent="0.2">
      <c r="A349" s="43" t="s">
        <v>1340</v>
      </c>
      <c r="B349" s="47">
        <v>44839</v>
      </c>
      <c r="C349" s="48" t="s">
        <v>17</v>
      </c>
      <c r="D349" s="49" t="s">
        <v>886</v>
      </c>
      <c r="E349" s="48"/>
      <c r="F349" s="48" t="s">
        <v>277</v>
      </c>
      <c r="G349" s="43"/>
      <c r="H349" s="50" t="s">
        <v>887</v>
      </c>
      <c r="I349" s="51" t="s">
        <v>888</v>
      </c>
      <c r="J349" s="46">
        <f>+K349+L349+M349+N349+O349</f>
        <v>233.69</v>
      </c>
      <c r="K349" s="46">
        <v>0</v>
      </c>
      <c r="L349" s="46">
        <v>201.46</v>
      </c>
      <c r="M349" s="46">
        <v>32.229999999999997</v>
      </c>
      <c r="N349" s="46">
        <v>0</v>
      </c>
      <c r="O349" s="46">
        <v>0</v>
      </c>
      <c r="P349" s="46">
        <v>0</v>
      </c>
      <c r="Q349" s="43"/>
      <c r="R349" s="35"/>
    </row>
    <row r="350" spans="1:18" s="65" customFormat="1" x14ac:dyDescent="0.2">
      <c r="A350" s="43" t="s">
        <v>1265</v>
      </c>
      <c r="B350" s="47">
        <v>44819</v>
      </c>
      <c r="C350" s="48" t="s">
        <v>17</v>
      </c>
      <c r="D350" s="49" t="s">
        <v>746</v>
      </c>
      <c r="E350" s="48"/>
      <c r="F350" s="48" t="s">
        <v>277</v>
      </c>
      <c r="G350" s="43"/>
      <c r="H350" s="50" t="s">
        <v>747</v>
      </c>
      <c r="I350" s="51" t="s">
        <v>748</v>
      </c>
      <c r="J350" s="46">
        <f>+K350+L350+M350+N350+O350</f>
        <v>713.6</v>
      </c>
      <c r="K350" s="46">
        <v>713.6</v>
      </c>
      <c r="L350" s="46">
        <v>0</v>
      </c>
      <c r="M350" s="46">
        <v>0</v>
      </c>
      <c r="N350" s="46">
        <v>0</v>
      </c>
      <c r="O350" s="46">
        <v>0</v>
      </c>
      <c r="P350" s="46">
        <v>0</v>
      </c>
      <c r="Q350" s="43"/>
      <c r="R350" s="35"/>
    </row>
    <row r="351" spans="1:18" s="65" customFormat="1" x14ac:dyDescent="0.2">
      <c r="A351" s="43" t="s">
        <v>1362</v>
      </c>
      <c r="B351" s="47">
        <v>44849</v>
      </c>
      <c r="C351" s="48" t="s">
        <v>17</v>
      </c>
      <c r="D351" s="49" t="s">
        <v>915</v>
      </c>
      <c r="E351" s="48"/>
      <c r="F351" s="48" t="s">
        <v>277</v>
      </c>
      <c r="G351" s="43"/>
      <c r="H351" s="50" t="s">
        <v>747</v>
      </c>
      <c r="I351" s="51" t="s">
        <v>748</v>
      </c>
      <c r="J351" s="46">
        <f>+K351+L351+M351+N351+O351</f>
        <v>294.92</v>
      </c>
      <c r="K351" s="46">
        <v>294.92</v>
      </c>
      <c r="L351" s="46">
        <v>0</v>
      </c>
      <c r="M351" s="46">
        <v>0</v>
      </c>
      <c r="N351" s="46">
        <v>0</v>
      </c>
      <c r="O351" s="46">
        <v>0</v>
      </c>
      <c r="P351" s="46">
        <v>0</v>
      </c>
      <c r="Q351" s="43"/>
      <c r="R351" s="35"/>
    </row>
    <row r="352" spans="1:18" s="65" customFormat="1" x14ac:dyDescent="0.2">
      <c r="A352" s="43" t="s">
        <v>1251</v>
      </c>
      <c r="B352" s="47">
        <v>44816</v>
      </c>
      <c r="C352" s="48" t="s">
        <v>17</v>
      </c>
      <c r="D352" s="49" t="s">
        <v>715</v>
      </c>
      <c r="E352" s="48"/>
      <c r="F352" s="48" t="s">
        <v>716</v>
      </c>
      <c r="G352" s="43"/>
      <c r="H352" s="50" t="s">
        <v>717</v>
      </c>
      <c r="I352" s="51" t="s">
        <v>718</v>
      </c>
      <c r="J352" s="46">
        <f>+K352+L352+M352+N352+O352</f>
        <v>1666.24</v>
      </c>
      <c r="K352" s="46">
        <v>1666.24</v>
      </c>
      <c r="L352" s="46">
        <v>0</v>
      </c>
      <c r="M352" s="46">
        <v>0</v>
      </c>
      <c r="N352" s="46">
        <v>0</v>
      </c>
      <c r="O352" s="46">
        <v>0</v>
      </c>
      <c r="P352" s="46">
        <v>0</v>
      </c>
      <c r="Q352" s="43"/>
      <c r="R352" s="35"/>
    </row>
    <row r="353" spans="1:18" x14ac:dyDescent="0.2">
      <c r="A353" s="43" t="s">
        <v>1108</v>
      </c>
      <c r="B353" s="47">
        <v>44750</v>
      </c>
      <c r="C353" s="48" t="s">
        <v>17</v>
      </c>
      <c r="D353" s="49" t="s">
        <v>449</v>
      </c>
      <c r="E353" s="43"/>
      <c r="F353" s="48" t="s">
        <v>450</v>
      </c>
      <c r="G353" s="43"/>
      <c r="H353" s="50" t="s">
        <v>451</v>
      </c>
      <c r="I353" s="51" t="s">
        <v>452</v>
      </c>
      <c r="J353" s="46">
        <f>+K353+L353+M353+N353+O353</f>
        <v>3823.08</v>
      </c>
      <c r="K353" s="46">
        <v>800.75</v>
      </c>
      <c r="L353" s="46">
        <v>2605.46</v>
      </c>
      <c r="M353" s="46">
        <v>416.87</v>
      </c>
      <c r="N353" s="46">
        <v>0</v>
      </c>
      <c r="O353" s="46">
        <v>0</v>
      </c>
      <c r="P353" s="46">
        <v>0</v>
      </c>
      <c r="Q353" s="43"/>
    </row>
    <row r="354" spans="1:18" x14ac:dyDescent="0.2">
      <c r="A354" s="43" t="s">
        <v>1230</v>
      </c>
      <c r="B354" s="52">
        <v>44806</v>
      </c>
      <c r="C354" s="53" t="s">
        <v>1019</v>
      </c>
      <c r="D354" s="54" t="s">
        <v>1020</v>
      </c>
      <c r="E354" s="53">
        <v>43492</v>
      </c>
      <c r="F354" s="48" t="s">
        <v>1021</v>
      </c>
      <c r="G354" s="43" t="s">
        <v>1022</v>
      </c>
      <c r="H354" s="55" t="s">
        <v>937</v>
      </c>
      <c r="I354" s="56" t="s">
        <v>938</v>
      </c>
      <c r="J354" s="46">
        <f>+K354+L354+M354+N354+O354</f>
        <v>-24.5</v>
      </c>
      <c r="K354" s="46">
        <v>-24.5</v>
      </c>
      <c r="L354" s="46">
        <v>0</v>
      </c>
      <c r="M354" s="46">
        <v>0</v>
      </c>
      <c r="N354" s="46">
        <v>0</v>
      </c>
      <c r="O354" s="46">
        <v>0</v>
      </c>
      <c r="P354" s="46">
        <v>0</v>
      </c>
      <c r="Q354" s="43"/>
    </row>
    <row r="355" spans="1:18" x14ac:dyDescent="0.2">
      <c r="A355" s="43" t="s">
        <v>1343</v>
      </c>
      <c r="B355" s="52">
        <v>44839</v>
      </c>
      <c r="C355" s="53" t="s">
        <v>1019</v>
      </c>
      <c r="D355" s="54" t="s">
        <v>1020</v>
      </c>
      <c r="E355" s="53">
        <v>43897</v>
      </c>
      <c r="F355" s="48" t="s">
        <v>1023</v>
      </c>
      <c r="G355" s="43" t="s">
        <v>1022</v>
      </c>
      <c r="H355" s="55" t="s">
        <v>937</v>
      </c>
      <c r="I355" s="56" t="s">
        <v>938</v>
      </c>
      <c r="J355" s="46">
        <f>+K355+L355+M355+N355+O355</f>
        <v>-124.38</v>
      </c>
      <c r="K355" s="46">
        <v>-124.38</v>
      </c>
      <c r="L355" s="46">
        <v>0</v>
      </c>
      <c r="M355" s="46">
        <v>0</v>
      </c>
      <c r="N355" s="46">
        <v>0</v>
      </c>
      <c r="O355" s="46">
        <v>0</v>
      </c>
      <c r="P355" s="46">
        <v>0</v>
      </c>
      <c r="Q355" s="43"/>
    </row>
    <row r="356" spans="1:18" x14ac:dyDescent="0.2">
      <c r="A356" s="43" t="s">
        <v>1376</v>
      </c>
      <c r="B356" s="52">
        <v>44853</v>
      </c>
      <c r="C356" s="53" t="s">
        <v>17</v>
      </c>
      <c r="D356" s="54" t="s">
        <v>935</v>
      </c>
      <c r="E356" s="53"/>
      <c r="F356" s="48" t="s">
        <v>936</v>
      </c>
      <c r="G356" s="43"/>
      <c r="H356" s="55" t="s">
        <v>937</v>
      </c>
      <c r="I356" s="56" t="s">
        <v>938</v>
      </c>
      <c r="J356" s="46">
        <f>+K356+L356+M356+N356+O356</f>
        <v>8373.17</v>
      </c>
      <c r="K356" s="46">
        <v>8373.17</v>
      </c>
      <c r="L356" s="46">
        <v>0</v>
      </c>
      <c r="M356" s="46">
        <v>0</v>
      </c>
      <c r="N356" s="46">
        <v>0</v>
      </c>
      <c r="O356" s="46">
        <v>0</v>
      </c>
      <c r="P356" s="46">
        <v>0</v>
      </c>
      <c r="Q356" s="43"/>
    </row>
    <row r="357" spans="1:18" s="65" customFormat="1" x14ac:dyDescent="0.2">
      <c r="A357" s="58" t="s">
        <v>1092</v>
      </c>
      <c r="B357" s="59">
        <v>44742</v>
      </c>
      <c r="C357" s="60" t="s">
        <v>17</v>
      </c>
      <c r="D357" s="61" t="s">
        <v>412</v>
      </c>
      <c r="E357" s="58"/>
      <c r="F357" s="60" t="s">
        <v>413</v>
      </c>
      <c r="G357" s="58" t="s">
        <v>2331</v>
      </c>
      <c r="H357" s="62" t="s">
        <v>414</v>
      </c>
      <c r="I357" s="63" t="s">
        <v>415</v>
      </c>
      <c r="J357" s="64">
        <f>+K357+L357+M357+N357+O357</f>
        <v>2877.1200000000003</v>
      </c>
      <c r="K357" s="64">
        <v>0</v>
      </c>
      <c r="L357" s="64">
        <v>2480.2800000000002</v>
      </c>
      <c r="M357" s="64">
        <v>396.84</v>
      </c>
      <c r="N357" s="64">
        <v>0</v>
      </c>
      <c r="O357" s="64">
        <v>0</v>
      </c>
      <c r="P357" s="64">
        <v>0</v>
      </c>
      <c r="Q357" s="58"/>
    </row>
    <row r="358" spans="1:18" x14ac:dyDescent="0.2">
      <c r="A358" s="58" t="s">
        <v>1372</v>
      </c>
      <c r="B358" s="59">
        <v>44853</v>
      </c>
      <c r="C358" s="60" t="s">
        <v>17</v>
      </c>
      <c r="D358" s="61" t="s">
        <v>1732</v>
      </c>
      <c r="E358" s="58"/>
      <c r="F358" s="60" t="s">
        <v>1733</v>
      </c>
      <c r="G358" s="58" t="s">
        <v>2331</v>
      </c>
      <c r="H358" s="62" t="s">
        <v>414</v>
      </c>
      <c r="I358" s="63" t="s">
        <v>415</v>
      </c>
      <c r="J358" s="64">
        <f>+K358+L358+M358+N358+O358</f>
        <v>9043.1628000000001</v>
      </c>
      <c r="K358" s="64">
        <v>0</v>
      </c>
      <c r="L358" s="64">
        <v>7795.83</v>
      </c>
      <c r="M358" s="64">
        <f>+L358*16%</f>
        <v>1247.3327999999999</v>
      </c>
      <c r="N358" s="64">
        <v>0</v>
      </c>
      <c r="O358" s="64">
        <v>0</v>
      </c>
      <c r="P358" s="64">
        <v>0</v>
      </c>
      <c r="Q358" s="58"/>
      <c r="R358" s="65"/>
    </row>
    <row r="359" spans="1:18" x14ac:dyDescent="0.2">
      <c r="A359" s="43" t="s">
        <v>1273</v>
      </c>
      <c r="B359" s="47">
        <v>44823</v>
      </c>
      <c r="C359" s="48" t="s">
        <v>17</v>
      </c>
      <c r="D359" s="49" t="s">
        <v>761</v>
      </c>
      <c r="E359" s="48"/>
      <c r="F359" s="48" t="s">
        <v>762</v>
      </c>
      <c r="G359" s="43"/>
      <c r="H359" s="50" t="s">
        <v>763</v>
      </c>
      <c r="I359" s="51" t="s">
        <v>764</v>
      </c>
      <c r="J359" s="46">
        <f>+K359+L359+M359+N359+O359</f>
        <v>699.12</v>
      </c>
      <c r="K359" s="46">
        <v>699.12</v>
      </c>
      <c r="L359" s="46">
        <v>0</v>
      </c>
      <c r="M359" s="46">
        <v>0</v>
      </c>
      <c r="N359" s="46">
        <v>0</v>
      </c>
      <c r="O359" s="46">
        <v>0</v>
      </c>
      <c r="P359" s="46">
        <v>0</v>
      </c>
      <c r="Q359" s="43"/>
    </row>
    <row r="360" spans="1:18" x14ac:dyDescent="0.2">
      <c r="A360" s="43" t="s">
        <v>1477</v>
      </c>
      <c r="B360" s="44">
        <v>44875</v>
      </c>
      <c r="C360" s="43" t="s">
        <v>17</v>
      </c>
      <c r="D360" s="43" t="s">
        <v>1607</v>
      </c>
      <c r="E360" s="43" t="s">
        <v>19</v>
      </c>
      <c r="F360" s="43" t="s">
        <v>130</v>
      </c>
      <c r="G360" s="43" t="s">
        <v>19</v>
      </c>
      <c r="H360" s="45" t="s">
        <v>131</v>
      </c>
      <c r="I360" s="46" t="s">
        <v>132</v>
      </c>
      <c r="J360" s="46">
        <f>+K360+L360+M360+N360+O360</f>
        <v>1131.6199999999999</v>
      </c>
      <c r="K360" s="46">
        <v>1131.6199999999999</v>
      </c>
      <c r="L360" s="46">
        <v>0</v>
      </c>
      <c r="M360" s="46">
        <f>+L360*16%</f>
        <v>0</v>
      </c>
      <c r="N360" s="46">
        <v>0</v>
      </c>
      <c r="O360" s="46">
        <v>0</v>
      </c>
      <c r="P360" s="46">
        <v>0</v>
      </c>
      <c r="Q360" s="46"/>
      <c r="R360" s="34" t="s">
        <v>19</v>
      </c>
    </row>
    <row r="361" spans="1:18" x14ac:dyDescent="0.2">
      <c r="A361" s="43" t="s">
        <v>1138</v>
      </c>
      <c r="B361" s="47">
        <v>44767</v>
      </c>
      <c r="C361" s="48" t="s">
        <v>17</v>
      </c>
      <c r="D361" s="49" t="s">
        <v>511</v>
      </c>
      <c r="E361" s="48"/>
      <c r="F361" s="48" t="s">
        <v>277</v>
      </c>
      <c r="G361" s="43"/>
      <c r="H361" s="50" t="s">
        <v>512</v>
      </c>
      <c r="I361" s="51" t="s">
        <v>513</v>
      </c>
      <c r="J361" s="46">
        <f>+K361+L361+M361+N361+O361</f>
        <v>1290.03</v>
      </c>
      <c r="K361" s="46">
        <v>742.87</v>
      </c>
      <c r="L361" s="46">
        <v>471.68999999999994</v>
      </c>
      <c r="M361" s="46">
        <v>75.47</v>
      </c>
      <c r="N361" s="46">
        <v>0</v>
      </c>
      <c r="O361" s="46">
        <v>0</v>
      </c>
      <c r="P361" s="46">
        <v>0</v>
      </c>
      <c r="Q361" s="43"/>
    </row>
    <row r="362" spans="1:18" s="65" customFormat="1" x14ac:dyDescent="0.2">
      <c r="A362" s="43" t="s">
        <v>1139</v>
      </c>
      <c r="B362" s="47">
        <v>44767</v>
      </c>
      <c r="C362" s="48" t="s">
        <v>17</v>
      </c>
      <c r="D362" s="49" t="s">
        <v>514</v>
      </c>
      <c r="E362" s="48"/>
      <c r="F362" s="48" t="s">
        <v>277</v>
      </c>
      <c r="G362" s="43"/>
      <c r="H362" s="50" t="s">
        <v>512</v>
      </c>
      <c r="I362" s="51" t="s">
        <v>513</v>
      </c>
      <c r="J362" s="46">
        <f>+K362+L362+M362+N362+O362</f>
        <v>120.32000000000001</v>
      </c>
      <c r="K362" s="46">
        <v>28.65</v>
      </c>
      <c r="L362" s="46">
        <v>79.03</v>
      </c>
      <c r="M362" s="46">
        <v>12.64</v>
      </c>
      <c r="N362" s="46">
        <v>0</v>
      </c>
      <c r="O362" s="46">
        <v>0</v>
      </c>
      <c r="P362" s="46">
        <v>0</v>
      </c>
      <c r="Q362" s="43"/>
      <c r="R362" s="35"/>
    </row>
    <row r="363" spans="1:18" s="65" customFormat="1" x14ac:dyDescent="0.2">
      <c r="A363" s="43" t="s">
        <v>1152</v>
      </c>
      <c r="B363" s="47">
        <v>44772</v>
      </c>
      <c r="C363" s="48" t="s">
        <v>17</v>
      </c>
      <c r="D363" s="49" t="s">
        <v>541</v>
      </c>
      <c r="E363" s="48"/>
      <c r="F363" s="48" t="s">
        <v>277</v>
      </c>
      <c r="G363" s="43"/>
      <c r="H363" s="50" t="s">
        <v>512</v>
      </c>
      <c r="I363" s="51" t="s">
        <v>513</v>
      </c>
      <c r="J363" s="46">
        <f>+K363+L363+M363+N363+O363</f>
        <v>323.65999999999997</v>
      </c>
      <c r="K363" s="46">
        <v>0</v>
      </c>
      <c r="L363" s="46">
        <v>279.02</v>
      </c>
      <c r="M363" s="46">
        <v>44.64</v>
      </c>
      <c r="N363" s="46">
        <v>0</v>
      </c>
      <c r="O363" s="46">
        <v>0</v>
      </c>
      <c r="P363" s="46">
        <v>0</v>
      </c>
      <c r="Q363" s="43"/>
      <c r="R363" s="35"/>
    </row>
    <row r="364" spans="1:18" s="65" customFormat="1" x14ac:dyDescent="0.2">
      <c r="A364" s="43" t="s">
        <v>1155</v>
      </c>
      <c r="B364" s="47">
        <v>44774</v>
      </c>
      <c r="C364" s="48" t="s">
        <v>17</v>
      </c>
      <c r="D364" s="49" t="s">
        <v>544</v>
      </c>
      <c r="E364" s="48"/>
      <c r="F364" s="48" t="s">
        <v>277</v>
      </c>
      <c r="G364" s="43"/>
      <c r="H364" s="50" t="s">
        <v>512</v>
      </c>
      <c r="I364" s="51" t="s">
        <v>513</v>
      </c>
      <c r="J364" s="46">
        <f>+K364+L364+M364+N364+O364</f>
        <v>101.34</v>
      </c>
      <c r="K364" s="46">
        <v>101.34</v>
      </c>
      <c r="L364" s="46">
        <v>0</v>
      </c>
      <c r="M364" s="46">
        <v>0</v>
      </c>
      <c r="N364" s="46">
        <v>0</v>
      </c>
      <c r="O364" s="46">
        <v>0</v>
      </c>
      <c r="P364" s="46">
        <v>0</v>
      </c>
      <c r="Q364" s="43"/>
      <c r="R364" s="35"/>
    </row>
    <row r="365" spans="1:18" x14ac:dyDescent="0.2">
      <c r="A365" s="43" t="s">
        <v>1388</v>
      </c>
      <c r="B365" s="47">
        <v>44855</v>
      </c>
      <c r="C365" s="48" t="s">
        <v>17</v>
      </c>
      <c r="D365" s="49" t="s">
        <v>951</v>
      </c>
      <c r="E365" s="48"/>
      <c r="F365" s="48" t="s">
        <v>277</v>
      </c>
      <c r="G365" s="43"/>
      <c r="H365" s="50" t="s">
        <v>512</v>
      </c>
      <c r="I365" s="51" t="s">
        <v>513</v>
      </c>
      <c r="J365" s="46">
        <f>+K365+L365+M365+N365+O365</f>
        <v>168.75</v>
      </c>
      <c r="K365" s="46">
        <v>168.75</v>
      </c>
      <c r="L365" s="46">
        <v>0</v>
      </c>
      <c r="M365" s="46">
        <v>0</v>
      </c>
      <c r="N365" s="46">
        <v>0</v>
      </c>
      <c r="O365" s="46">
        <v>0</v>
      </c>
      <c r="P365" s="46">
        <v>0</v>
      </c>
      <c r="Q365" s="43"/>
    </row>
    <row r="366" spans="1:18" s="65" customFormat="1" x14ac:dyDescent="0.2">
      <c r="A366" s="43" t="s">
        <v>1394</v>
      </c>
      <c r="B366" s="47">
        <v>44857</v>
      </c>
      <c r="C366" s="48" t="s">
        <v>17</v>
      </c>
      <c r="D366" s="49" t="s">
        <v>959</v>
      </c>
      <c r="E366" s="48"/>
      <c r="F366" s="48" t="s">
        <v>277</v>
      </c>
      <c r="G366" s="43"/>
      <c r="H366" s="50" t="s">
        <v>512</v>
      </c>
      <c r="I366" s="51" t="s">
        <v>513</v>
      </c>
      <c r="J366" s="46">
        <f>+K366+L366+M366+N366+O366</f>
        <v>251.7</v>
      </c>
      <c r="K366" s="46">
        <v>251.7</v>
      </c>
      <c r="L366" s="46">
        <v>0</v>
      </c>
      <c r="M366" s="46">
        <v>0</v>
      </c>
      <c r="N366" s="46">
        <v>0</v>
      </c>
      <c r="O366" s="46">
        <v>0</v>
      </c>
      <c r="P366" s="46">
        <v>0</v>
      </c>
      <c r="Q366" s="43"/>
      <c r="R366" s="35"/>
    </row>
    <row r="367" spans="1:18" s="65" customFormat="1" x14ac:dyDescent="0.2">
      <c r="A367" s="43" t="s">
        <v>1393</v>
      </c>
      <c r="B367" s="52">
        <v>44856</v>
      </c>
      <c r="C367" s="53" t="s">
        <v>17</v>
      </c>
      <c r="D367" s="54" t="s">
        <v>955</v>
      </c>
      <c r="E367" s="53"/>
      <c r="F367" s="48" t="s">
        <v>956</v>
      </c>
      <c r="G367" s="43"/>
      <c r="H367" s="55" t="s">
        <v>957</v>
      </c>
      <c r="I367" s="56" t="s">
        <v>958</v>
      </c>
      <c r="J367" s="46">
        <f>+K367+L367+M367+N367+O367</f>
        <v>17111.759999999998</v>
      </c>
      <c r="K367" s="46">
        <v>17111.759999999998</v>
      </c>
      <c r="L367" s="46">
        <v>0</v>
      </c>
      <c r="M367" s="46">
        <v>0</v>
      </c>
      <c r="N367" s="46">
        <v>0</v>
      </c>
      <c r="O367" s="46">
        <v>0</v>
      </c>
      <c r="P367" s="46">
        <v>0</v>
      </c>
      <c r="Q367" s="43"/>
      <c r="R367" s="35"/>
    </row>
    <row r="368" spans="1:18" s="65" customFormat="1" x14ac:dyDescent="0.2">
      <c r="A368" s="43" t="s">
        <v>1100</v>
      </c>
      <c r="B368" s="47">
        <v>44743</v>
      </c>
      <c r="C368" s="48" t="s">
        <v>17</v>
      </c>
      <c r="D368" s="49" t="s">
        <v>434</v>
      </c>
      <c r="E368" s="43"/>
      <c r="F368" s="48" t="s">
        <v>277</v>
      </c>
      <c r="G368" s="43"/>
      <c r="H368" s="50" t="s">
        <v>435</v>
      </c>
      <c r="I368" s="51" t="s">
        <v>436</v>
      </c>
      <c r="J368" s="46">
        <f>+K368+L368+M368+N368+O368</f>
        <v>187</v>
      </c>
      <c r="K368" s="46">
        <v>0</v>
      </c>
      <c r="L368" s="46">
        <v>161.21</v>
      </c>
      <c r="M368" s="46">
        <v>25.79</v>
      </c>
      <c r="N368" s="46">
        <v>0</v>
      </c>
      <c r="O368" s="46">
        <v>0</v>
      </c>
      <c r="P368" s="46">
        <v>0</v>
      </c>
      <c r="Q368" s="43"/>
      <c r="R368" s="35"/>
    </row>
    <row r="369" spans="1:18" s="65" customFormat="1" x14ac:dyDescent="0.2">
      <c r="A369" s="43" t="s">
        <v>1116</v>
      </c>
      <c r="B369" s="47">
        <v>44756</v>
      </c>
      <c r="C369" s="48" t="s">
        <v>17</v>
      </c>
      <c r="D369" s="49" t="s">
        <v>470</v>
      </c>
      <c r="E369" s="43"/>
      <c r="F369" s="48" t="s">
        <v>277</v>
      </c>
      <c r="G369" s="43"/>
      <c r="H369" s="50" t="s">
        <v>435</v>
      </c>
      <c r="I369" s="51" t="s">
        <v>436</v>
      </c>
      <c r="J369" s="46">
        <f>+K369+L369+M369+N369+O369</f>
        <v>405.35999999999996</v>
      </c>
      <c r="K369" s="46">
        <v>184.08</v>
      </c>
      <c r="L369" s="46">
        <v>190.75999999999996</v>
      </c>
      <c r="M369" s="46">
        <v>30.52</v>
      </c>
      <c r="N369" s="46">
        <v>0</v>
      </c>
      <c r="O369" s="46">
        <v>0</v>
      </c>
      <c r="P369" s="46">
        <v>0</v>
      </c>
      <c r="Q369" s="43"/>
      <c r="R369" s="35"/>
    </row>
    <row r="370" spans="1:18" s="65" customFormat="1" x14ac:dyDescent="0.2">
      <c r="A370" s="43" t="s">
        <v>1127</v>
      </c>
      <c r="B370" s="47">
        <v>44763</v>
      </c>
      <c r="C370" s="48" t="s">
        <v>17</v>
      </c>
      <c r="D370" s="57" t="s">
        <v>494</v>
      </c>
      <c r="E370" s="48"/>
      <c r="F370" s="48" t="s">
        <v>277</v>
      </c>
      <c r="G370" s="43"/>
      <c r="H370" s="50" t="s">
        <v>435</v>
      </c>
      <c r="I370" s="51" t="s">
        <v>436</v>
      </c>
      <c r="J370" s="46">
        <f>+K370+L370+M370+N370+O370</f>
        <v>326.60000000000002</v>
      </c>
      <c r="K370" s="46">
        <v>326.60000000000002</v>
      </c>
      <c r="L370" s="46">
        <v>0</v>
      </c>
      <c r="M370" s="46">
        <v>0</v>
      </c>
      <c r="N370" s="46">
        <v>0</v>
      </c>
      <c r="O370" s="46">
        <v>0</v>
      </c>
      <c r="P370" s="46">
        <v>0</v>
      </c>
      <c r="Q370" s="43"/>
      <c r="R370" s="35"/>
    </row>
    <row r="371" spans="1:18" s="65" customFormat="1" x14ac:dyDescent="0.2">
      <c r="A371" s="43" t="s">
        <v>1187</v>
      </c>
      <c r="B371" s="47">
        <v>44795</v>
      </c>
      <c r="C371" s="48" t="s">
        <v>17</v>
      </c>
      <c r="D371" s="49" t="s">
        <v>597</v>
      </c>
      <c r="E371" s="48"/>
      <c r="F371" s="48" t="s">
        <v>277</v>
      </c>
      <c r="G371" s="43"/>
      <c r="H371" s="50" t="s">
        <v>435</v>
      </c>
      <c r="I371" s="51" t="s">
        <v>436</v>
      </c>
      <c r="J371" s="46">
        <f>+K371+L371+M371+N371+O371</f>
        <v>417.38</v>
      </c>
      <c r="K371" s="46">
        <v>417.38</v>
      </c>
      <c r="L371" s="46">
        <v>0</v>
      </c>
      <c r="M371" s="46">
        <v>0</v>
      </c>
      <c r="N371" s="46">
        <v>0</v>
      </c>
      <c r="O371" s="46">
        <v>0</v>
      </c>
      <c r="P371" s="46">
        <v>0</v>
      </c>
      <c r="Q371" s="43"/>
      <c r="R371" s="35"/>
    </row>
    <row r="372" spans="1:18" s="65" customFormat="1" x14ac:dyDescent="0.2">
      <c r="A372" s="58" t="s">
        <v>1115</v>
      </c>
      <c r="B372" s="59">
        <v>44756</v>
      </c>
      <c r="C372" s="60" t="s">
        <v>17</v>
      </c>
      <c r="D372" s="61" t="s">
        <v>467</v>
      </c>
      <c r="E372" s="58"/>
      <c r="F372" s="60" t="s">
        <v>277</v>
      </c>
      <c r="G372" s="58" t="s">
        <v>2336</v>
      </c>
      <c r="H372" s="62" t="s">
        <v>468</v>
      </c>
      <c r="I372" s="63" t="s">
        <v>469</v>
      </c>
      <c r="J372" s="64">
        <f>+K372+L372+M372+N372+O372</f>
        <v>56.81</v>
      </c>
      <c r="K372" s="64">
        <v>0</v>
      </c>
      <c r="L372" s="64">
        <v>48.97</v>
      </c>
      <c r="M372" s="64">
        <v>7.84</v>
      </c>
      <c r="N372" s="64">
        <v>0</v>
      </c>
      <c r="O372" s="64">
        <v>0</v>
      </c>
      <c r="P372" s="64">
        <v>0</v>
      </c>
      <c r="Q372" s="58"/>
    </row>
    <row r="373" spans="1:18" s="65" customFormat="1" x14ac:dyDescent="0.2">
      <c r="A373" s="58" t="s">
        <v>1075</v>
      </c>
      <c r="B373" s="59">
        <v>44736</v>
      </c>
      <c r="C373" s="60" t="s">
        <v>17</v>
      </c>
      <c r="D373" s="61" t="s">
        <v>372</v>
      </c>
      <c r="E373" s="58"/>
      <c r="F373" s="60" t="s">
        <v>277</v>
      </c>
      <c r="G373" s="58" t="s">
        <v>2341</v>
      </c>
      <c r="H373" s="62" t="s">
        <v>373</v>
      </c>
      <c r="I373" s="63" t="s">
        <v>374</v>
      </c>
      <c r="J373" s="64">
        <f>+K373+L373+M373+N373+O373</f>
        <v>771.4</v>
      </c>
      <c r="K373" s="64">
        <v>0</v>
      </c>
      <c r="L373" s="64">
        <v>665</v>
      </c>
      <c r="M373" s="64">
        <v>106.4</v>
      </c>
      <c r="N373" s="64">
        <v>0</v>
      </c>
      <c r="O373" s="64">
        <v>0</v>
      </c>
      <c r="P373" s="64">
        <v>0</v>
      </c>
      <c r="Q373" s="58"/>
    </row>
    <row r="374" spans="1:18" s="65" customFormat="1" x14ac:dyDescent="0.2">
      <c r="A374" s="58" t="s">
        <v>1172</v>
      </c>
      <c r="B374" s="59">
        <v>44785</v>
      </c>
      <c r="C374" s="60" t="s">
        <v>17</v>
      </c>
      <c r="D374" s="61" t="s">
        <v>572</v>
      </c>
      <c r="E374" s="60"/>
      <c r="F374" s="60" t="s">
        <v>277</v>
      </c>
      <c r="G374" s="58" t="s">
        <v>2332</v>
      </c>
      <c r="H374" s="62" t="s">
        <v>373</v>
      </c>
      <c r="I374" s="63" t="s">
        <v>374</v>
      </c>
      <c r="J374" s="64">
        <f>+K374+L374+M374+N374+O374</f>
        <v>702.06999999999994</v>
      </c>
      <c r="K374" s="64">
        <v>47.6</v>
      </c>
      <c r="L374" s="64">
        <v>564.19999999999993</v>
      </c>
      <c r="M374" s="64">
        <v>90.27</v>
      </c>
      <c r="N374" s="64">
        <v>0</v>
      </c>
      <c r="O374" s="64">
        <v>0</v>
      </c>
      <c r="P374" s="64">
        <v>0</v>
      </c>
      <c r="Q374" s="58"/>
    </row>
    <row r="375" spans="1:18" x14ac:dyDescent="0.2">
      <c r="A375" s="43" t="s">
        <v>1133</v>
      </c>
      <c r="B375" s="47">
        <v>44763</v>
      </c>
      <c r="C375" s="48" t="s">
        <v>17</v>
      </c>
      <c r="D375" s="49" t="s">
        <v>500</v>
      </c>
      <c r="E375" s="48"/>
      <c r="F375" s="48" t="s">
        <v>501</v>
      </c>
      <c r="G375" s="43"/>
      <c r="H375" s="50" t="s">
        <v>502</v>
      </c>
      <c r="I375" s="51" t="s">
        <v>503</v>
      </c>
      <c r="J375" s="46">
        <f>+K375+L375+M375+N375+O375</f>
        <v>583.18000000000006</v>
      </c>
      <c r="K375" s="46">
        <v>0</v>
      </c>
      <c r="L375" s="46">
        <v>502.74</v>
      </c>
      <c r="M375" s="46">
        <v>80.44</v>
      </c>
      <c r="N375" s="46">
        <v>0</v>
      </c>
      <c r="O375" s="46">
        <v>0</v>
      </c>
      <c r="P375" s="46">
        <v>0</v>
      </c>
      <c r="Q375" s="43"/>
    </row>
    <row r="376" spans="1:18" x14ac:dyDescent="0.2">
      <c r="A376" s="43" t="s">
        <v>1222</v>
      </c>
      <c r="B376" s="47">
        <v>44804</v>
      </c>
      <c r="C376" s="48" t="s">
        <v>17</v>
      </c>
      <c r="D376" s="49" t="s">
        <v>663</v>
      </c>
      <c r="E376" s="48"/>
      <c r="F376" s="48" t="s">
        <v>664</v>
      </c>
      <c r="G376" s="43"/>
      <c r="H376" s="50" t="s">
        <v>502</v>
      </c>
      <c r="I376" s="51" t="s">
        <v>503</v>
      </c>
      <c r="J376" s="46">
        <f>+K376+L376+M376+N376+O376</f>
        <v>1464.1100000000001</v>
      </c>
      <c r="K376" s="46">
        <v>0</v>
      </c>
      <c r="L376" s="46">
        <v>1262.1600000000001</v>
      </c>
      <c r="M376" s="46">
        <v>201.95</v>
      </c>
      <c r="N376" s="46">
        <v>0</v>
      </c>
      <c r="O376" s="46">
        <v>0</v>
      </c>
      <c r="P376" s="46">
        <v>0</v>
      </c>
      <c r="Q376" s="43"/>
    </row>
    <row r="377" spans="1:18" x14ac:dyDescent="0.2">
      <c r="A377" s="43" t="s">
        <v>1346</v>
      </c>
      <c r="B377" s="47">
        <v>44840</v>
      </c>
      <c r="C377" s="48" t="s">
        <v>17</v>
      </c>
      <c r="D377" s="49" t="s">
        <v>1524</v>
      </c>
      <c r="E377" s="48"/>
      <c r="F377" s="48" t="s">
        <v>1525</v>
      </c>
      <c r="G377" s="43"/>
      <c r="H377" s="50" t="s">
        <v>502</v>
      </c>
      <c r="I377" s="51" t="s">
        <v>503</v>
      </c>
      <c r="J377" s="46">
        <f>+K377+L377+M377+N377+O377</f>
        <v>3143.9132</v>
      </c>
      <c r="K377" s="46">
        <v>0</v>
      </c>
      <c r="L377" s="46">
        <v>2710.27</v>
      </c>
      <c r="M377" s="46">
        <f>+L377*16%</f>
        <v>433.64319999999998</v>
      </c>
      <c r="N377" s="46">
        <v>0</v>
      </c>
      <c r="O377" s="46">
        <v>0</v>
      </c>
      <c r="P377" s="46">
        <v>0</v>
      </c>
      <c r="Q377" s="43"/>
    </row>
    <row r="378" spans="1:18" x14ac:dyDescent="0.2">
      <c r="A378" s="43" t="s">
        <v>1351</v>
      </c>
      <c r="B378" s="47">
        <v>44841</v>
      </c>
      <c r="C378" s="48" t="s">
        <v>1019</v>
      </c>
      <c r="D378" s="49"/>
      <c r="E378" s="48" t="s">
        <v>1526</v>
      </c>
      <c r="F378" s="48" t="s">
        <v>1527</v>
      </c>
      <c r="G378" s="43" t="s">
        <v>1524</v>
      </c>
      <c r="H378" s="50" t="s">
        <v>502</v>
      </c>
      <c r="I378" s="51" t="s">
        <v>503</v>
      </c>
      <c r="J378" s="46">
        <f>+K378+L378+M378+N378+O378</f>
        <v>-595.12639999999999</v>
      </c>
      <c r="K378" s="46">
        <v>0</v>
      </c>
      <c r="L378" s="46">
        <v>-513.04</v>
      </c>
      <c r="M378" s="46">
        <f>+L378*16%</f>
        <v>-82.086399999999998</v>
      </c>
      <c r="N378" s="46">
        <v>0</v>
      </c>
      <c r="O378" s="46">
        <v>0</v>
      </c>
      <c r="P378" s="46">
        <v>0</v>
      </c>
      <c r="Q378" s="43"/>
    </row>
    <row r="379" spans="1:18" x14ac:dyDescent="0.2">
      <c r="A379" s="58" t="s">
        <v>1185</v>
      </c>
      <c r="B379" s="59">
        <v>44792</v>
      </c>
      <c r="C379" s="60" t="s">
        <v>17</v>
      </c>
      <c r="D379" s="61" t="s">
        <v>593</v>
      </c>
      <c r="E379" s="60"/>
      <c r="F379" s="60" t="s">
        <v>277</v>
      </c>
      <c r="G379" s="58" t="s">
        <v>2339</v>
      </c>
      <c r="H379" s="62" t="s">
        <v>594</v>
      </c>
      <c r="I379" s="63" t="s">
        <v>595</v>
      </c>
      <c r="J379" s="64">
        <f>+K379+L379+M379+N379+O379</f>
        <v>494.5</v>
      </c>
      <c r="K379" s="64">
        <v>0</v>
      </c>
      <c r="L379" s="64">
        <v>426.29</v>
      </c>
      <c r="M379" s="64">
        <v>68.209999999999994</v>
      </c>
      <c r="N379" s="64">
        <v>0</v>
      </c>
      <c r="O379" s="64">
        <v>0</v>
      </c>
      <c r="P379" s="64">
        <v>0</v>
      </c>
      <c r="Q379" s="58"/>
      <c r="R379" s="65"/>
    </row>
    <row r="380" spans="1:18" x14ac:dyDescent="0.2">
      <c r="A380" s="58" t="s">
        <v>1049</v>
      </c>
      <c r="B380" s="59">
        <v>44709</v>
      </c>
      <c r="C380" s="60" t="s">
        <v>17</v>
      </c>
      <c r="D380" s="61" t="s">
        <v>304</v>
      </c>
      <c r="E380" s="58"/>
      <c r="F380" s="60" t="s">
        <v>305</v>
      </c>
      <c r="G380" s="58" t="s">
        <v>2341</v>
      </c>
      <c r="H380" s="62" t="s">
        <v>306</v>
      </c>
      <c r="I380" s="63" t="s">
        <v>307</v>
      </c>
      <c r="J380" s="64">
        <f>+K380+L380+M380+N380+O380</f>
        <v>8121.8600000000006</v>
      </c>
      <c r="K380" s="64">
        <v>0</v>
      </c>
      <c r="L380" s="64">
        <v>7001.6</v>
      </c>
      <c r="M380" s="64">
        <v>1120.26</v>
      </c>
      <c r="N380" s="64">
        <v>0</v>
      </c>
      <c r="O380" s="64">
        <v>0</v>
      </c>
      <c r="P380" s="64">
        <v>0</v>
      </c>
      <c r="Q380" s="58"/>
      <c r="R380" s="65"/>
    </row>
    <row r="381" spans="1:18" x14ac:dyDescent="0.2">
      <c r="A381" s="58" t="s">
        <v>1074</v>
      </c>
      <c r="B381" s="59">
        <v>44736</v>
      </c>
      <c r="C381" s="60" t="s">
        <v>17</v>
      </c>
      <c r="D381" s="61" t="s">
        <v>369</v>
      </c>
      <c r="E381" s="58"/>
      <c r="F381" s="60" t="s">
        <v>277</v>
      </c>
      <c r="G381" s="58" t="s">
        <v>2333</v>
      </c>
      <c r="H381" s="62" t="s">
        <v>370</v>
      </c>
      <c r="I381" s="63" t="s">
        <v>371</v>
      </c>
      <c r="J381" s="64">
        <f>+K381+L381+M381+N381+O381</f>
        <v>18</v>
      </c>
      <c r="K381" s="64">
        <v>0</v>
      </c>
      <c r="L381" s="64">
        <v>15.52</v>
      </c>
      <c r="M381" s="64">
        <v>2.48</v>
      </c>
      <c r="N381" s="64">
        <v>0</v>
      </c>
      <c r="O381" s="64">
        <v>0</v>
      </c>
      <c r="P381" s="64">
        <v>0</v>
      </c>
      <c r="Q381" s="58"/>
      <c r="R381" s="65"/>
    </row>
    <row r="382" spans="1:18" x14ac:dyDescent="0.2">
      <c r="A382" s="43" t="s">
        <v>1396</v>
      </c>
      <c r="B382" s="44">
        <v>44859</v>
      </c>
      <c r="C382" s="43" t="s">
        <v>17</v>
      </c>
      <c r="D382" s="43" t="s">
        <v>1528</v>
      </c>
      <c r="E382" s="43" t="s">
        <v>19</v>
      </c>
      <c r="F382" s="43" t="s">
        <v>1529</v>
      </c>
      <c r="G382" s="43" t="s">
        <v>19</v>
      </c>
      <c r="H382" s="45" t="s">
        <v>176</v>
      </c>
      <c r="I382" s="46" t="s">
        <v>177</v>
      </c>
      <c r="J382" s="46">
        <f>+K382+L382+M382+N382+O382</f>
        <v>1247.57</v>
      </c>
      <c r="K382" s="46">
        <v>1247.57</v>
      </c>
      <c r="L382" s="46">
        <v>0</v>
      </c>
      <c r="M382" s="46">
        <f>+L382*16%</f>
        <v>0</v>
      </c>
      <c r="N382" s="46">
        <v>0</v>
      </c>
      <c r="O382" s="46">
        <v>0</v>
      </c>
      <c r="P382" s="46">
        <v>0</v>
      </c>
      <c r="Q382" s="46"/>
      <c r="R382" s="34" t="s">
        <v>19</v>
      </c>
    </row>
    <row r="383" spans="1:18" x14ac:dyDescent="0.2">
      <c r="A383" s="43" t="s">
        <v>1507</v>
      </c>
      <c r="B383" s="44">
        <v>44881</v>
      </c>
      <c r="C383" s="43" t="s">
        <v>17</v>
      </c>
      <c r="D383" s="43" t="s">
        <v>174</v>
      </c>
      <c r="E383" s="43" t="s">
        <v>19</v>
      </c>
      <c r="F383" s="43" t="s">
        <v>175</v>
      </c>
      <c r="G383" s="43" t="s">
        <v>19</v>
      </c>
      <c r="H383" s="45" t="s">
        <v>176</v>
      </c>
      <c r="I383" s="46" t="s">
        <v>177</v>
      </c>
      <c r="J383" s="46">
        <f>+K383+L383+M383+N383+O383</f>
        <v>10522.95</v>
      </c>
      <c r="K383" s="46">
        <v>10522.95</v>
      </c>
      <c r="L383" s="46">
        <v>0</v>
      </c>
      <c r="M383" s="46">
        <f>+L383*16%</f>
        <v>0</v>
      </c>
      <c r="N383" s="46">
        <v>0</v>
      </c>
      <c r="O383" s="46">
        <v>0</v>
      </c>
      <c r="P383" s="46">
        <v>0</v>
      </c>
      <c r="Q383" s="46"/>
      <c r="R383" s="34" t="s">
        <v>19</v>
      </c>
    </row>
    <row r="384" spans="1:18" x14ac:dyDescent="0.2">
      <c r="A384" s="43" t="s">
        <v>1398</v>
      </c>
      <c r="B384" s="47">
        <v>44860</v>
      </c>
      <c r="C384" s="48" t="s">
        <v>17</v>
      </c>
      <c r="D384" s="49" t="s">
        <v>1538</v>
      </c>
      <c r="E384" s="48"/>
      <c r="F384" s="48" t="s">
        <v>1539</v>
      </c>
      <c r="G384" s="43"/>
      <c r="H384" s="50" t="s">
        <v>1540</v>
      </c>
      <c r="I384" s="51" t="s">
        <v>1541</v>
      </c>
      <c r="J384" s="46">
        <f>+K384+L384+M384+N384+O384</f>
        <v>1510.32</v>
      </c>
      <c r="K384" s="46">
        <v>0</v>
      </c>
      <c r="L384" s="46">
        <v>1302</v>
      </c>
      <c r="M384" s="46">
        <f>+L384*16%</f>
        <v>208.32</v>
      </c>
      <c r="N384" s="46">
        <v>0</v>
      </c>
      <c r="O384" s="46">
        <v>0</v>
      </c>
      <c r="P384" s="46">
        <v>0</v>
      </c>
      <c r="Q384" s="43"/>
    </row>
    <row r="385" spans="1:18" x14ac:dyDescent="0.2">
      <c r="A385" s="58" t="s">
        <v>1157</v>
      </c>
      <c r="B385" s="59">
        <v>44776</v>
      </c>
      <c r="C385" s="60" t="s">
        <v>17</v>
      </c>
      <c r="D385" s="61" t="s">
        <v>548</v>
      </c>
      <c r="E385" s="60"/>
      <c r="F385" s="60" t="s">
        <v>549</v>
      </c>
      <c r="G385" s="58" t="s">
        <v>2332</v>
      </c>
      <c r="H385" s="62" t="s">
        <v>550</v>
      </c>
      <c r="I385" s="63" t="s">
        <v>551</v>
      </c>
      <c r="J385" s="64">
        <f>+K385+L385+M385+N385+O385</f>
        <v>738.56000000000006</v>
      </c>
      <c r="K385" s="64">
        <v>0</v>
      </c>
      <c r="L385" s="64">
        <v>636.69000000000005</v>
      </c>
      <c r="M385" s="64">
        <v>101.87</v>
      </c>
      <c r="N385" s="64">
        <v>0</v>
      </c>
      <c r="O385" s="64">
        <v>0</v>
      </c>
      <c r="P385" s="64">
        <v>0</v>
      </c>
      <c r="Q385" s="58"/>
      <c r="R385" s="65"/>
    </row>
    <row r="386" spans="1:18" x14ac:dyDescent="0.2">
      <c r="A386" s="43" t="s">
        <v>1249</v>
      </c>
      <c r="B386" s="47">
        <v>44813</v>
      </c>
      <c r="C386" s="48" t="s">
        <v>17</v>
      </c>
      <c r="D386" s="49" t="s">
        <v>1530</v>
      </c>
      <c r="E386" s="48"/>
      <c r="F386" s="48" t="s">
        <v>712</v>
      </c>
      <c r="G386" s="43"/>
      <c r="H386" s="50" t="s">
        <v>713</v>
      </c>
      <c r="I386" s="51" t="s">
        <v>250</v>
      </c>
      <c r="J386" s="46">
        <f>+K386+L386+M386+N386+O386</f>
        <v>2575.2199999999998</v>
      </c>
      <c r="K386" s="46">
        <v>0</v>
      </c>
      <c r="L386" s="46">
        <v>2220.02</v>
      </c>
      <c r="M386" s="46">
        <v>355.2</v>
      </c>
      <c r="N386" s="46">
        <v>0</v>
      </c>
      <c r="O386" s="46">
        <v>0</v>
      </c>
      <c r="P386" s="46">
        <v>0</v>
      </c>
      <c r="Q386" s="43"/>
    </row>
    <row r="387" spans="1:18" s="65" customFormat="1" x14ac:dyDescent="0.2">
      <c r="A387" s="43" t="s">
        <v>1404</v>
      </c>
      <c r="B387" s="44">
        <v>44860</v>
      </c>
      <c r="C387" s="43" t="s">
        <v>17</v>
      </c>
      <c r="D387" s="43" t="s">
        <v>1531</v>
      </c>
      <c r="E387" s="43" t="s">
        <v>19</v>
      </c>
      <c r="F387" s="43" t="s">
        <v>1532</v>
      </c>
      <c r="G387" s="43" t="s">
        <v>19</v>
      </c>
      <c r="H387" s="45" t="s">
        <v>249</v>
      </c>
      <c r="I387" s="46" t="s">
        <v>250</v>
      </c>
      <c r="J387" s="46">
        <f>+K387+L387+M387+N387+O387</f>
        <v>4467.5892000000003</v>
      </c>
      <c r="K387" s="46">
        <v>0</v>
      </c>
      <c r="L387" s="46">
        <v>3851.37</v>
      </c>
      <c r="M387" s="46">
        <f>+L387*16%</f>
        <v>616.2192</v>
      </c>
      <c r="N387" s="46">
        <v>0</v>
      </c>
      <c r="O387" s="46">
        <v>0</v>
      </c>
      <c r="P387" s="46">
        <v>0</v>
      </c>
      <c r="Q387" s="46"/>
      <c r="R387" s="34" t="s">
        <v>19</v>
      </c>
    </row>
    <row r="388" spans="1:18" s="65" customFormat="1" x14ac:dyDescent="0.2">
      <c r="A388" s="43" t="s">
        <v>1405</v>
      </c>
      <c r="B388" s="44">
        <v>44860</v>
      </c>
      <c r="C388" s="43" t="s">
        <v>17</v>
      </c>
      <c r="D388" s="43" t="s">
        <v>1533</v>
      </c>
      <c r="E388" s="43" t="s">
        <v>19</v>
      </c>
      <c r="F388" s="43" t="s">
        <v>1534</v>
      </c>
      <c r="G388" s="43" t="s">
        <v>19</v>
      </c>
      <c r="H388" s="45" t="s">
        <v>249</v>
      </c>
      <c r="I388" s="46" t="s">
        <v>250</v>
      </c>
      <c r="J388" s="46">
        <f>+K388+L388+M388+N388+O388</f>
        <v>1475.4968000000001</v>
      </c>
      <c r="K388" s="46">
        <v>0</v>
      </c>
      <c r="L388" s="46">
        <v>1271.98</v>
      </c>
      <c r="M388" s="46">
        <f>+L388*16%</f>
        <v>203.51680000000002</v>
      </c>
      <c r="N388" s="46">
        <v>0</v>
      </c>
      <c r="O388" s="46">
        <v>0</v>
      </c>
      <c r="P388" s="46">
        <v>0</v>
      </c>
      <c r="Q388" s="46"/>
      <c r="R388" s="34" t="s">
        <v>19</v>
      </c>
    </row>
    <row r="389" spans="1:18" s="65" customFormat="1" x14ac:dyDescent="0.2">
      <c r="A389" s="43" t="s">
        <v>1729</v>
      </c>
      <c r="B389" s="44">
        <v>44889</v>
      </c>
      <c r="C389" s="43" t="s">
        <v>17</v>
      </c>
      <c r="D389" s="43" t="s">
        <v>247</v>
      </c>
      <c r="E389" s="43" t="s">
        <v>19</v>
      </c>
      <c r="F389" s="43" t="s">
        <v>248</v>
      </c>
      <c r="G389" s="43" t="s">
        <v>19</v>
      </c>
      <c r="H389" s="45" t="s">
        <v>249</v>
      </c>
      <c r="I389" s="46" t="s">
        <v>250</v>
      </c>
      <c r="J389" s="46">
        <f>+K389+L389+M389+N389+O389</f>
        <v>379.9</v>
      </c>
      <c r="K389" s="46">
        <v>0</v>
      </c>
      <c r="L389" s="46">
        <v>327.5</v>
      </c>
      <c r="M389" s="46">
        <f>+L389*16%</f>
        <v>52.4</v>
      </c>
      <c r="N389" s="46">
        <v>0</v>
      </c>
      <c r="O389" s="46">
        <v>0</v>
      </c>
      <c r="P389" s="46">
        <v>0</v>
      </c>
      <c r="Q389" s="46"/>
      <c r="R389" s="34" t="s">
        <v>19</v>
      </c>
    </row>
    <row r="390" spans="1:18" s="65" customFormat="1" x14ac:dyDescent="0.2">
      <c r="A390" s="43" t="s">
        <v>1397</v>
      </c>
      <c r="B390" s="47">
        <v>44860</v>
      </c>
      <c r="C390" s="48" t="s">
        <v>17</v>
      </c>
      <c r="D390" s="49" t="s">
        <v>1535</v>
      </c>
      <c r="E390" s="48"/>
      <c r="F390" s="48" t="s">
        <v>1536</v>
      </c>
      <c r="G390" s="43"/>
      <c r="H390" s="50" t="s">
        <v>1537</v>
      </c>
      <c r="I390" s="51" t="s">
        <v>1034</v>
      </c>
      <c r="J390" s="46">
        <f>+K390+L390+M390+N390+O390</f>
        <v>1441.0332000000001</v>
      </c>
      <c r="K390" s="46">
        <v>0</v>
      </c>
      <c r="L390" s="46">
        <v>1242.27</v>
      </c>
      <c r="M390" s="46">
        <f>+L390*16%</f>
        <v>198.76320000000001</v>
      </c>
      <c r="N390" s="46">
        <v>0</v>
      </c>
      <c r="O390" s="46">
        <v>0</v>
      </c>
      <c r="P390" s="46">
        <v>0</v>
      </c>
      <c r="Q390" s="43"/>
      <c r="R390" s="35"/>
    </row>
    <row r="391" spans="1:18" s="65" customFormat="1" x14ac:dyDescent="0.2">
      <c r="A391" s="43" t="s">
        <v>1438</v>
      </c>
      <c r="B391" s="47">
        <v>44868</v>
      </c>
      <c r="C391" s="48" t="s">
        <v>17</v>
      </c>
      <c r="D391" s="49" t="s">
        <v>1715</v>
      </c>
      <c r="E391" s="48"/>
      <c r="F391" s="48" t="s">
        <v>956</v>
      </c>
      <c r="G391" s="43"/>
      <c r="H391" s="50" t="s">
        <v>999</v>
      </c>
      <c r="I391" s="51" t="s">
        <v>1000</v>
      </c>
      <c r="J391" s="46">
        <f>+K391+L391+M391+N391+O391</f>
        <v>84.17</v>
      </c>
      <c r="K391" s="46">
        <v>84.17</v>
      </c>
      <c r="L391" s="46">
        <v>0</v>
      </c>
      <c r="M391" s="46">
        <f>+L391*16%</f>
        <v>0</v>
      </c>
      <c r="N391" s="46">
        <v>0</v>
      </c>
      <c r="O391" s="46">
        <v>0</v>
      </c>
      <c r="P391" s="46">
        <v>0</v>
      </c>
      <c r="Q391" s="43"/>
      <c r="R391" s="35"/>
    </row>
    <row r="392" spans="1:18" s="65" customFormat="1" x14ac:dyDescent="0.2">
      <c r="A392" s="43" t="s">
        <v>1439</v>
      </c>
      <c r="B392" s="47">
        <v>44868</v>
      </c>
      <c r="C392" s="48" t="s">
        <v>17</v>
      </c>
      <c r="D392" s="49" t="s">
        <v>1716</v>
      </c>
      <c r="E392" s="48"/>
      <c r="F392" s="48" t="s">
        <v>956</v>
      </c>
      <c r="G392" s="43"/>
      <c r="H392" s="50" t="s">
        <v>999</v>
      </c>
      <c r="I392" s="51" t="s">
        <v>1000</v>
      </c>
      <c r="J392" s="46">
        <f>+K392+L392+M392+N392+O392</f>
        <v>910.50599999999997</v>
      </c>
      <c r="K392" s="46">
        <v>475.68</v>
      </c>
      <c r="L392" s="46">
        <v>374.85</v>
      </c>
      <c r="M392" s="46">
        <f>+L392*16%</f>
        <v>59.976000000000006</v>
      </c>
      <c r="N392" s="46">
        <v>0</v>
      </c>
      <c r="O392" s="46">
        <v>0</v>
      </c>
      <c r="P392" s="46">
        <v>0</v>
      </c>
      <c r="Q392" s="43"/>
      <c r="R392" s="35"/>
    </row>
    <row r="393" spans="1:18" s="65" customFormat="1" x14ac:dyDescent="0.2">
      <c r="A393" s="43" t="s">
        <v>1479</v>
      </c>
      <c r="B393" s="47">
        <v>44875</v>
      </c>
      <c r="C393" s="48" t="s">
        <v>17</v>
      </c>
      <c r="D393" s="49" t="s">
        <v>1707</v>
      </c>
      <c r="E393" s="48"/>
      <c r="F393" s="48" t="s">
        <v>956</v>
      </c>
      <c r="G393" s="43"/>
      <c r="H393" s="50" t="s">
        <v>999</v>
      </c>
      <c r="I393" s="51" t="s">
        <v>1000</v>
      </c>
      <c r="J393" s="46">
        <f>+K393+L393+M393+N393+O393</f>
        <v>192</v>
      </c>
      <c r="K393" s="46">
        <v>192</v>
      </c>
      <c r="L393" s="46">
        <v>0</v>
      </c>
      <c r="M393" s="46">
        <f>+L393*16%</f>
        <v>0</v>
      </c>
      <c r="N393" s="46">
        <v>0</v>
      </c>
      <c r="O393" s="46">
        <v>0</v>
      </c>
      <c r="P393" s="46">
        <v>0</v>
      </c>
      <c r="Q393" s="43"/>
      <c r="R393" s="35"/>
    </row>
    <row r="394" spans="1:18" s="65" customFormat="1" x14ac:dyDescent="0.2">
      <c r="A394" s="43" t="s">
        <v>1495</v>
      </c>
      <c r="B394" s="47">
        <v>44879</v>
      </c>
      <c r="C394" s="48" t="s">
        <v>17</v>
      </c>
      <c r="D394" s="49" t="s">
        <v>1704</v>
      </c>
      <c r="E394" s="48"/>
      <c r="F394" s="48" t="s">
        <v>956</v>
      </c>
      <c r="G394" s="43"/>
      <c r="H394" s="50" t="s">
        <v>999</v>
      </c>
      <c r="I394" s="51" t="s">
        <v>1000</v>
      </c>
      <c r="J394" s="46">
        <f>+K394+L394+M394+N394+O394</f>
        <v>588.5</v>
      </c>
      <c r="K394" s="46">
        <v>588.5</v>
      </c>
      <c r="L394" s="46">
        <v>0</v>
      </c>
      <c r="M394" s="46">
        <f>+L394*16%</f>
        <v>0</v>
      </c>
      <c r="N394" s="46">
        <v>0</v>
      </c>
      <c r="O394" s="46">
        <v>0</v>
      </c>
      <c r="P394" s="46">
        <v>0</v>
      </c>
      <c r="Q394" s="43"/>
      <c r="R394" s="35"/>
    </row>
    <row r="395" spans="1:18" x14ac:dyDescent="0.2">
      <c r="A395" s="43" t="s">
        <v>1665</v>
      </c>
      <c r="B395" s="44">
        <v>44882</v>
      </c>
      <c r="C395" s="43" t="s">
        <v>17</v>
      </c>
      <c r="D395" s="43" t="s">
        <v>998</v>
      </c>
      <c r="E395" s="43"/>
      <c r="F395" s="43" t="s">
        <v>956</v>
      </c>
      <c r="G395" s="43"/>
      <c r="H395" s="45" t="s">
        <v>999</v>
      </c>
      <c r="I395" s="46" t="s">
        <v>1000</v>
      </c>
      <c r="J395" s="46">
        <f>+K395+L395+M395+N395+O395</f>
        <v>1372.4559999999999</v>
      </c>
      <c r="K395" s="46">
        <v>1224.73</v>
      </c>
      <c r="L395" s="46">
        <v>127.35</v>
      </c>
      <c r="M395" s="46">
        <f>+L395*16%</f>
        <v>20.376000000000001</v>
      </c>
      <c r="N395" s="46">
        <v>0</v>
      </c>
      <c r="O395" s="46">
        <v>0</v>
      </c>
      <c r="P395" s="46">
        <v>0</v>
      </c>
      <c r="Q395" s="46"/>
      <c r="R395" s="34"/>
    </row>
    <row r="396" spans="1:18" s="65" customFormat="1" x14ac:dyDescent="0.2">
      <c r="A396" s="43" t="s">
        <v>1670</v>
      </c>
      <c r="B396" s="44">
        <v>44883</v>
      </c>
      <c r="C396" s="43" t="s">
        <v>17</v>
      </c>
      <c r="D396" s="43" t="s">
        <v>1001</v>
      </c>
      <c r="E396" s="43"/>
      <c r="F396" s="43" t="s">
        <v>956</v>
      </c>
      <c r="G396" s="43"/>
      <c r="H396" s="45" t="s">
        <v>999</v>
      </c>
      <c r="I396" s="46" t="s">
        <v>1000</v>
      </c>
      <c r="J396" s="46">
        <f>+K396+L396+M396+N396+O396</f>
        <v>355.23720000000003</v>
      </c>
      <c r="K396" s="46">
        <v>164.8</v>
      </c>
      <c r="L396" s="46">
        <v>164.17</v>
      </c>
      <c r="M396" s="46">
        <f>+L396*16%</f>
        <v>26.267199999999999</v>
      </c>
      <c r="N396" s="46">
        <v>0</v>
      </c>
      <c r="O396" s="46">
        <v>0</v>
      </c>
      <c r="P396" s="46">
        <v>0</v>
      </c>
      <c r="Q396" s="46"/>
      <c r="R396" s="34"/>
    </row>
    <row r="397" spans="1:18" s="65" customFormat="1" x14ac:dyDescent="0.2">
      <c r="A397" s="43" t="s">
        <v>1079</v>
      </c>
      <c r="B397" s="47">
        <v>44739</v>
      </c>
      <c r="C397" s="48" t="s">
        <v>17</v>
      </c>
      <c r="D397" s="49" t="s">
        <v>381</v>
      </c>
      <c r="E397" s="43"/>
      <c r="F397" s="48" t="s">
        <v>277</v>
      </c>
      <c r="G397" s="43"/>
      <c r="H397" s="50" t="s">
        <v>382</v>
      </c>
      <c r="I397" s="51" t="s">
        <v>383</v>
      </c>
      <c r="J397" s="46">
        <f>+K397+L397+M397+N397+O397</f>
        <v>1722.5700000000002</v>
      </c>
      <c r="K397" s="46">
        <v>1331.72</v>
      </c>
      <c r="L397" s="46">
        <v>336.94000000000005</v>
      </c>
      <c r="M397" s="46">
        <v>53.91</v>
      </c>
      <c r="N397" s="46">
        <v>0</v>
      </c>
      <c r="O397" s="46">
        <v>0</v>
      </c>
      <c r="P397" s="46">
        <v>0</v>
      </c>
      <c r="Q397" s="43"/>
      <c r="R397" s="35"/>
    </row>
    <row r="398" spans="1:18" s="65" customFormat="1" x14ac:dyDescent="0.2">
      <c r="A398" s="43" t="s">
        <v>1095</v>
      </c>
      <c r="B398" s="47">
        <v>44743</v>
      </c>
      <c r="C398" s="48" t="s">
        <v>17</v>
      </c>
      <c r="D398" s="49" t="s">
        <v>422</v>
      </c>
      <c r="E398" s="43"/>
      <c r="F398" s="48" t="s">
        <v>277</v>
      </c>
      <c r="G398" s="43"/>
      <c r="H398" s="50" t="s">
        <v>382</v>
      </c>
      <c r="I398" s="51" t="s">
        <v>383</v>
      </c>
      <c r="J398" s="46">
        <f>+K398+L398+M398+N398+O398</f>
        <v>929.55000000000007</v>
      </c>
      <c r="K398" s="46">
        <v>639.74</v>
      </c>
      <c r="L398" s="46">
        <v>249.84000000000003</v>
      </c>
      <c r="M398" s="46">
        <v>39.97</v>
      </c>
      <c r="N398" s="46">
        <v>0</v>
      </c>
      <c r="O398" s="46">
        <v>0</v>
      </c>
      <c r="P398" s="46">
        <v>0</v>
      </c>
      <c r="Q398" s="43"/>
      <c r="R398" s="35"/>
    </row>
    <row r="399" spans="1:18" s="65" customFormat="1" x14ac:dyDescent="0.2">
      <c r="A399" s="43" t="s">
        <v>1103</v>
      </c>
      <c r="B399" s="47">
        <v>44746</v>
      </c>
      <c r="C399" s="48" t="s">
        <v>17</v>
      </c>
      <c r="D399" s="49" t="s">
        <v>444</v>
      </c>
      <c r="E399" s="43"/>
      <c r="F399" s="48" t="s">
        <v>277</v>
      </c>
      <c r="G399" s="43"/>
      <c r="H399" s="50" t="s">
        <v>382</v>
      </c>
      <c r="I399" s="51" t="s">
        <v>383</v>
      </c>
      <c r="J399" s="46">
        <f>+K399+L399+M399+N399+O399</f>
        <v>1605.24</v>
      </c>
      <c r="K399" s="46">
        <v>1530.16</v>
      </c>
      <c r="L399" s="46">
        <v>64.720000000000027</v>
      </c>
      <c r="M399" s="46">
        <v>10.36</v>
      </c>
      <c r="N399" s="46">
        <v>0</v>
      </c>
      <c r="O399" s="46">
        <v>0</v>
      </c>
      <c r="P399" s="46">
        <v>0</v>
      </c>
      <c r="Q399" s="43"/>
      <c r="R399" s="35"/>
    </row>
    <row r="400" spans="1:18" s="65" customFormat="1" x14ac:dyDescent="0.2">
      <c r="A400" s="43" t="s">
        <v>1106</v>
      </c>
      <c r="B400" s="47">
        <v>44749</v>
      </c>
      <c r="C400" s="48" t="s">
        <v>17</v>
      </c>
      <c r="D400" s="49" t="s">
        <v>447</v>
      </c>
      <c r="E400" s="43"/>
      <c r="F400" s="48" t="s">
        <v>277</v>
      </c>
      <c r="G400" s="43"/>
      <c r="H400" s="50" t="s">
        <v>382</v>
      </c>
      <c r="I400" s="51" t="s">
        <v>383</v>
      </c>
      <c r="J400" s="46">
        <f>+K400+L400+M400+N400+O400</f>
        <v>259.06</v>
      </c>
      <c r="K400" s="46">
        <v>259.06</v>
      </c>
      <c r="L400" s="46">
        <v>0</v>
      </c>
      <c r="M400" s="46">
        <v>0</v>
      </c>
      <c r="N400" s="46">
        <v>0</v>
      </c>
      <c r="O400" s="46">
        <v>0</v>
      </c>
      <c r="P400" s="46">
        <v>0</v>
      </c>
      <c r="Q400" s="43"/>
      <c r="R400" s="35"/>
    </row>
    <row r="401" spans="1:18" s="65" customFormat="1" x14ac:dyDescent="0.2">
      <c r="A401" s="43" t="s">
        <v>1107</v>
      </c>
      <c r="B401" s="47">
        <v>44749</v>
      </c>
      <c r="C401" s="48" t="s">
        <v>17</v>
      </c>
      <c r="D401" s="49" t="s">
        <v>448</v>
      </c>
      <c r="E401" s="43"/>
      <c r="F401" s="48" t="s">
        <v>277</v>
      </c>
      <c r="G401" s="43"/>
      <c r="H401" s="50" t="s">
        <v>382</v>
      </c>
      <c r="I401" s="51" t="s">
        <v>383</v>
      </c>
      <c r="J401" s="46">
        <f>+K401+L401+M401+N401+O401</f>
        <v>33</v>
      </c>
      <c r="K401" s="46">
        <v>33</v>
      </c>
      <c r="L401" s="46">
        <v>0</v>
      </c>
      <c r="M401" s="46">
        <v>0</v>
      </c>
      <c r="N401" s="46">
        <v>0</v>
      </c>
      <c r="O401" s="46">
        <v>0</v>
      </c>
      <c r="P401" s="46">
        <v>0</v>
      </c>
      <c r="Q401" s="43"/>
      <c r="R401" s="35"/>
    </row>
    <row r="402" spans="1:18" s="65" customFormat="1" x14ac:dyDescent="0.2">
      <c r="A402" s="43" t="s">
        <v>1111</v>
      </c>
      <c r="B402" s="47">
        <v>44753</v>
      </c>
      <c r="C402" s="48" t="s">
        <v>17</v>
      </c>
      <c r="D402" s="49" t="s">
        <v>460</v>
      </c>
      <c r="E402" s="43"/>
      <c r="F402" s="48" t="s">
        <v>277</v>
      </c>
      <c r="G402" s="43"/>
      <c r="H402" s="50" t="s">
        <v>382</v>
      </c>
      <c r="I402" s="51" t="s">
        <v>383</v>
      </c>
      <c r="J402" s="46">
        <f>+K402+L402+M402+N402+O402</f>
        <v>415.74</v>
      </c>
      <c r="K402" s="46">
        <v>415.74</v>
      </c>
      <c r="L402" s="46">
        <v>0</v>
      </c>
      <c r="M402" s="46">
        <v>0</v>
      </c>
      <c r="N402" s="46">
        <v>0</v>
      </c>
      <c r="O402" s="46">
        <v>0</v>
      </c>
      <c r="P402" s="46">
        <v>0</v>
      </c>
      <c r="Q402" s="43"/>
      <c r="R402" s="35"/>
    </row>
    <row r="403" spans="1:18" x14ac:dyDescent="0.2">
      <c r="A403" s="43" t="s">
        <v>1117</v>
      </c>
      <c r="B403" s="47">
        <v>44756</v>
      </c>
      <c r="C403" s="48" t="s">
        <v>17</v>
      </c>
      <c r="D403" s="49" t="s">
        <v>471</v>
      </c>
      <c r="E403" s="43"/>
      <c r="F403" s="48" t="s">
        <v>277</v>
      </c>
      <c r="G403" s="43"/>
      <c r="H403" s="50" t="s">
        <v>382</v>
      </c>
      <c r="I403" s="51" t="s">
        <v>383</v>
      </c>
      <c r="J403" s="46">
        <f>+K403+L403+M403+N403+O403</f>
        <v>662.36</v>
      </c>
      <c r="K403" s="46">
        <v>662.36</v>
      </c>
      <c r="L403" s="46">
        <v>0</v>
      </c>
      <c r="M403" s="46">
        <v>0</v>
      </c>
      <c r="N403" s="46">
        <v>0</v>
      </c>
      <c r="O403" s="46">
        <v>0</v>
      </c>
      <c r="P403" s="46">
        <v>0</v>
      </c>
      <c r="Q403" s="43"/>
    </row>
    <row r="404" spans="1:18" s="65" customFormat="1" x14ac:dyDescent="0.2">
      <c r="A404" s="43" t="s">
        <v>1124</v>
      </c>
      <c r="B404" s="47">
        <v>44760</v>
      </c>
      <c r="C404" s="48" t="s">
        <v>17</v>
      </c>
      <c r="D404" s="49" t="s">
        <v>489</v>
      </c>
      <c r="E404" s="43"/>
      <c r="F404" s="48" t="s">
        <v>277</v>
      </c>
      <c r="G404" s="43"/>
      <c r="H404" s="50" t="s">
        <v>382</v>
      </c>
      <c r="I404" s="51" t="s">
        <v>383</v>
      </c>
      <c r="J404" s="46">
        <f>+K404+L404+M404+N404+O404</f>
        <v>1864.03</v>
      </c>
      <c r="K404" s="46">
        <v>1784.18</v>
      </c>
      <c r="L404" s="46">
        <v>68.839999999999918</v>
      </c>
      <c r="M404" s="46">
        <v>11.01</v>
      </c>
      <c r="N404" s="46">
        <v>0</v>
      </c>
      <c r="O404" s="46">
        <v>0</v>
      </c>
      <c r="P404" s="46">
        <v>0</v>
      </c>
      <c r="Q404" s="43"/>
      <c r="R404" s="35"/>
    </row>
    <row r="405" spans="1:18" s="65" customFormat="1" x14ac:dyDescent="0.2">
      <c r="A405" s="43" t="s">
        <v>1128</v>
      </c>
      <c r="B405" s="47">
        <v>44763</v>
      </c>
      <c r="C405" s="48" t="s">
        <v>17</v>
      </c>
      <c r="D405" s="49" t="s">
        <v>495</v>
      </c>
      <c r="E405" s="48"/>
      <c r="F405" s="48" t="s">
        <v>277</v>
      </c>
      <c r="G405" s="43"/>
      <c r="H405" s="50" t="s">
        <v>382</v>
      </c>
      <c r="I405" s="51" t="s">
        <v>383</v>
      </c>
      <c r="J405" s="46">
        <f>+K405+L405+M405+N405+O405</f>
        <v>1310.47</v>
      </c>
      <c r="K405" s="46">
        <v>824.79</v>
      </c>
      <c r="L405" s="46">
        <v>418.69000000000005</v>
      </c>
      <c r="M405" s="46">
        <v>66.989999999999995</v>
      </c>
      <c r="N405" s="46">
        <v>0</v>
      </c>
      <c r="O405" s="46">
        <v>0</v>
      </c>
      <c r="P405" s="46">
        <v>0</v>
      </c>
      <c r="Q405" s="43"/>
      <c r="R405" s="35"/>
    </row>
    <row r="406" spans="1:18" s="65" customFormat="1" x14ac:dyDescent="0.2">
      <c r="A406" s="43" t="s">
        <v>1134</v>
      </c>
      <c r="B406" s="47">
        <v>44764</v>
      </c>
      <c r="C406" s="48" t="s">
        <v>17</v>
      </c>
      <c r="D406" s="49" t="s">
        <v>504</v>
      </c>
      <c r="E406" s="48"/>
      <c r="F406" s="48" t="s">
        <v>277</v>
      </c>
      <c r="G406" s="43"/>
      <c r="H406" s="50" t="s">
        <v>382</v>
      </c>
      <c r="I406" s="51" t="s">
        <v>383</v>
      </c>
      <c r="J406" s="46">
        <f>+K406+L406+M406+N406+O406</f>
        <v>57.4</v>
      </c>
      <c r="K406" s="46">
        <v>57.4</v>
      </c>
      <c r="L406" s="46">
        <v>0</v>
      </c>
      <c r="M406" s="46">
        <v>0</v>
      </c>
      <c r="N406" s="46">
        <v>0</v>
      </c>
      <c r="O406" s="46">
        <v>0</v>
      </c>
      <c r="P406" s="46">
        <v>0</v>
      </c>
      <c r="Q406" s="43"/>
      <c r="R406" s="35"/>
    </row>
    <row r="407" spans="1:18" x14ac:dyDescent="0.2">
      <c r="A407" s="43" t="s">
        <v>1135</v>
      </c>
      <c r="B407" s="47">
        <v>44767</v>
      </c>
      <c r="C407" s="48" t="s">
        <v>17</v>
      </c>
      <c r="D407" s="49" t="s">
        <v>505</v>
      </c>
      <c r="E407" s="48"/>
      <c r="F407" s="48" t="s">
        <v>277</v>
      </c>
      <c r="G407" s="43"/>
      <c r="H407" s="50" t="s">
        <v>382</v>
      </c>
      <c r="I407" s="51" t="s">
        <v>383</v>
      </c>
      <c r="J407" s="46">
        <f>+K407+L407+M407+N407+O407</f>
        <v>782.75</v>
      </c>
      <c r="K407" s="46">
        <v>157.63</v>
      </c>
      <c r="L407" s="46">
        <v>538.9</v>
      </c>
      <c r="M407" s="46">
        <v>86.22</v>
      </c>
      <c r="N407" s="46">
        <v>0</v>
      </c>
      <c r="O407" s="46">
        <v>0</v>
      </c>
      <c r="P407" s="46">
        <v>0</v>
      </c>
      <c r="Q407" s="43"/>
    </row>
    <row r="408" spans="1:18" s="65" customFormat="1" x14ac:dyDescent="0.2">
      <c r="A408" s="43" t="s">
        <v>1150</v>
      </c>
      <c r="B408" s="47">
        <v>44772</v>
      </c>
      <c r="C408" s="48" t="s">
        <v>17</v>
      </c>
      <c r="D408" s="49" t="s">
        <v>539</v>
      </c>
      <c r="E408" s="48"/>
      <c r="F408" s="48" t="s">
        <v>277</v>
      </c>
      <c r="G408" s="43"/>
      <c r="H408" s="50" t="s">
        <v>382</v>
      </c>
      <c r="I408" s="51" t="s">
        <v>383</v>
      </c>
      <c r="J408" s="46">
        <f>+K408+L408+M408+N408+O408</f>
        <v>725.48</v>
      </c>
      <c r="K408" s="46">
        <v>608.30999999999995</v>
      </c>
      <c r="L408" s="46">
        <v>101.0100000000001</v>
      </c>
      <c r="M408" s="46">
        <v>16.16</v>
      </c>
      <c r="N408" s="46">
        <v>0</v>
      </c>
      <c r="O408" s="46">
        <v>0</v>
      </c>
      <c r="P408" s="46">
        <v>0</v>
      </c>
      <c r="Q408" s="43"/>
      <c r="R408" s="35"/>
    </row>
    <row r="409" spans="1:18" s="65" customFormat="1" x14ac:dyDescent="0.2">
      <c r="A409" s="43" t="s">
        <v>1153</v>
      </c>
      <c r="B409" s="47">
        <v>44774</v>
      </c>
      <c r="C409" s="48" t="s">
        <v>17</v>
      </c>
      <c r="D409" s="49" t="s">
        <v>542</v>
      </c>
      <c r="E409" s="48"/>
      <c r="F409" s="48" t="s">
        <v>277</v>
      </c>
      <c r="G409" s="43"/>
      <c r="H409" s="50" t="s">
        <v>382</v>
      </c>
      <c r="I409" s="51" t="s">
        <v>383</v>
      </c>
      <c r="J409" s="46">
        <f>+K409+L409+M409+N409+O409</f>
        <v>583.16999999999996</v>
      </c>
      <c r="K409" s="46">
        <v>476.24</v>
      </c>
      <c r="L409" s="46">
        <v>92.17999999999995</v>
      </c>
      <c r="M409" s="46">
        <v>14.75</v>
      </c>
      <c r="N409" s="46">
        <v>0</v>
      </c>
      <c r="O409" s="46">
        <v>0</v>
      </c>
      <c r="P409" s="46">
        <v>0</v>
      </c>
      <c r="Q409" s="43"/>
      <c r="R409" s="35"/>
    </row>
    <row r="410" spans="1:18" x14ac:dyDescent="0.2">
      <c r="A410" s="43" t="s">
        <v>1158</v>
      </c>
      <c r="B410" s="47">
        <v>44777</v>
      </c>
      <c r="C410" s="48" t="s">
        <v>17</v>
      </c>
      <c r="D410" s="49" t="s">
        <v>552</v>
      </c>
      <c r="E410" s="48"/>
      <c r="F410" s="48" t="s">
        <v>277</v>
      </c>
      <c r="G410" s="43"/>
      <c r="H410" s="50" t="s">
        <v>382</v>
      </c>
      <c r="I410" s="51" t="s">
        <v>383</v>
      </c>
      <c r="J410" s="46">
        <f>+K410+L410+M410+N410+O410</f>
        <v>297.25</v>
      </c>
      <c r="K410" s="46">
        <v>128.69999999999999</v>
      </c>
      <c r="L410" s="46">
        <v>145.30000000000001</v>
      </c>
      <c r="M410" s="46">
        <v>23.25</v>
      </c>
      <c r="N410" s="46">
        <v>0</v>
      </c>
      <c r="O410" s="46">
        <v>0</v>
      </c>
      <c r="P410" s="46">
        <v>0</v>
      </c>
      <c r="Q410" s="43"/>
    </row>
    <row r="411" spans="1:18" s="65" customFormat="1" x14ac:dyDescent="0.2">
      <c r="A411" s="43" t="s">
        <v>1164</v>
      </c>
      <c r="B411" s="47">
        <v>44779</v>
      </c>
      <c r="C411" s="48" t="s">
        <v>17</v>
      </c>
      <c r="D411" s="49" t="s">
        <v>559</v>
      </c>
      <c r="E411" s="48"/>
      <c r="F411" s="48" t="s">
        <v>277</v>
      </c>
      <c r="G411" s="43"/>
      <c r="H411" s="50" t="s">
        <v>382</v>
      </c>
      <c r="I411" s="51" t="s">
        <v>383</v>
      </c>
      <c r="J411" s="46">
        <f>+K411+L411+M411+N411+O411</f>
        <v>507.9</v>
      </c>
      <c r="K411" s="46">
        <v>507.9</v>
      </c>
      <c r="L411" s="46">
        <v>0</v>
      </c>
      <c r="M411" s="46">
        <v>0</v>
      </c>
      <c r="N411" s="46">
        <v>0</v>
      </c>
      <c r="O411" s="46">
        <v>0</v>
      </c>
      <c r="P411" s="46">
        <v>0</v>
      </c>
      <c r="Q411" s="43"/>
      <c r="R411" s="35"/>
    </row>
    <row r="412" spans="1:18" s="65" customFormat="1" x14ac:dyDescent="0.2">
      <c r="A412" s="43" t="s">
        <v>1167</v>
      </c>
      <c r="B412" s="47">
        <v>44784</v>
      </c>
      <c r="C412" s="48" t="s">
        <v>17</v>
      </c>
      <c r="D412" s="49" t="s">
        <v>563</v>
      </c>
      <c r="E412" s="48"/>
      <c r="F412" s="48" t="s">
        <v>277</v>
      </c>
      <c r="G412" s="43"/>
      <c r="H412" s="50" t="s">
        <v>382</v>
      </c>
      <c r="I412" s="51" t="s">
        <v>383</v>
      </c>
      <c r="J412" s="46">
        <f>+K412+L412+M412+N412+O412</f>
        <v>168.47</v>
      </c>
      <c r="K412" s="46">
        <v>89.4</v>
      </c>
      <c r="L412" s="46">
        <v>68.16</v>
      </c>
      <c r="M412" s="46">
        <v>10.91</v>
      </c>
      <c r="N412" s="46">
        <v>0</v>
      </c>
      <c r="O412" s="46">
        <v>0</v>
      </c>
      <c r="P412" s="46">
        <v>0</v>
      </c>
      <c r="Q412" s="43"/>
      <c r="R412" s="35"/>
    </row>
    <row r="413" spans="1:18" s="65" customFormat="1" x14ac:dyDescent="0.2">
      <c r="A413" s="43" t="s">
        <v>1174</v>
      </c>
      <c r="B413" s="47">
        <v>44788</v>
      </c>
      <c r="C413" s="48" t="s">
        <v>17</v>
      </c>
      <c r="D413" s="49" t="s">
        <v>576</v>
      </c>
      <c r="E413" s="48"/>
      <c r="F413" s="48" t="s">
        <v>277</v>
      </c>
      <c r="G413" s="43"/>
      <c r="H413" s="50" t="s">
        <v>382</v>
      </c>
      <c r="I413" s="51" t="s">
        <v>383</v>
      </c>
      <c r="J413" s="46">
        <f>+K413+L413+M413+N413+O413</f>
        <v>403.5</v>
      </c>
      <c r="K413" s="46">
        <v>343.73</v>
      </c>
      <c r="L413" s="46">
        <v>51.529999999999973</v>
      </c>
      <c r="M413" s="46">
        <v>8.24</v>
      </c>
      <c r="N413" s="46">
        <v>0</v>
      </c>
      <c r="O413" s="46">
        <v>0</v>
      </c>
      <c r="P413" s="46">
        <v>0</v>
      </c>
      <c r="Q413" s="43"/>
      <c r="R413" s="35"/>
    </row>
    <row r="414" spans="1:18" x14ac:dyDescent="0.2">
      <c r="A414" s="43" t="s">
        <v>1175</v>
      </c>
      <c r="B414" s="47">
        <v>44788</v>
      </c>
      <c r="C414" s="48" t="s">
        <v>17</v>
      </c>
      <c r="D414" s="49" t="s">
        <v>577</v>
      </c>
      <c r="E414" s="48"/>
      <c r="F414" s="48" t="s">
        <v>277</v>
      </c>
      <c r="G414" s="43"/>
      <c r="H414" s="50" t="s">
        <v>382</v>
      </c>
      <c r="I414" s="51" t="s">
        <v>383</v>
      </c>
      <c r="J414" s="46">
        <f>+K414+L414+M414+N414+O414</f>
        <v>52</v>
      </c>
      <c r="K414" s="46">
        <v>52</v>
      </c>
      <c r="L414" s="46">
        <v>0</v>
      </c>
      <c r="M414" s="46">
        <v>0</v>
      </c>
      <c r="N414" s="46">
        <v>0</v>
      </c>
      <c r="O414" s="46">
        <v>0</v>
      </c>
      <c r="P414" s="46">
        <v>0</v>
      </c>
      <c r="Q414" s="43"/>
    </row>
    <row r="415" spans="1:18" x14ac:dyDescent="0.2">
      <c r="A415" s="43" t="s">
        <v>1188</v>
      </c>
      <c r="B415" s="47">
        <v>44795</v>
      </c>
      <c r="C415" s="48" t="s">
        <v>17</v>
      </c>
      <c r="D415" s="49" t="s">
        <v>598</v>
      </c>
      <c r="E415" s="48"/>
      <c r="F415" s="48" t="s">
        <v>277</v>
      </c>
      <c r="G415" s="43"/>
      <c r="H415" s="50" t="s">
        <v>382</v>
      </c>
      <c r="I415" s="51" t="s">
        <v>383</v>
      </c>
      <c r="J415" s="46">
        <f>+K415+L415+M415+N415+O415</f>
        <v>889.61</v>
      </c>
      <c r="K415" s="46">
        <v>889.61</v>
      </c>
      <c r="L415" s="46">
        <v>0</v>
      </c>
      <c r="M415" s="46">
        <v>0</v>
      </c>
      <c r="N415" s="46">
        <v>0</v>
      </c>
      <c r="O415" s="46">
        <v>0</v>
      </c>
      <c r="P415" s="46">
        <v>0</v>
      </c>
      <c r="Q415" s="43"/>
    </row>
    <row r="416" spans="1:18" x14ac:dyDescent="0.2">
      <c r="A416" s="43" t="s">
        <v>1199</v>
      </c>
      <c r="B416" s="47">
        <v>44798</v>
      </c>
      <c r="C416" s="48" t="s">
        <v>17</v>
      </c>
      <c r="D416" s="49" t="s">
        <v>620</v>
      </c>
      <c r="E416" s="48"/>
      <c r="F416" s="48" t="s">
        <v>277</v>
      </c>
      <c r="G416" s="43"/>
      <c r="H416" s="50" t="s">
        <v>382</v>
      </c>
      <c r="I416" s="51" t="s">
        <v>383</v>
      </c>
      <c r="J416" s="46">
        <f>+K416+L416+M416+N416+O416</f>
        <v>657.5</v>
      </c>
      <c r="K416" s="46">
        <v>657.5</v>
      </c>
      <c r="L416" s="46">
        <v>0</v>
      </c>
      <c r="M416" s="46">
        <v>0</v>
      </c>
      <c r="N416" s="46">
        <v>0</v>
      </c>
      <c r="O416" s="46">
        <v>0</v>
      </c>
      <c r="P416" s="46">
        <v>0</v>
      </c>
      <c r="Q416" s="43"/>
    </row>
    <row r="417" spans="1:18" x14ac:dyDescent="0.2">
      <c r="A417" s="43" t="s">
        <v>1213</v>
      </c>
      <c r="B417" s="47">
        <v>44801</v>
      </c>
      <c r="C417" s="48" t="s">
        <v>17</v>
      </c>
      <c r="D417" s="49" t="s">
        <v>641</v>
      </c>
      <c r="E417" s="48"/>
      <c r="F417" s="48" t="s">
        <v>277</v>
      </c>
      <c r="G417" s="43"/>
      <c r="H417" s="50" t="s">
        <v>382</v>
      </c>
      <c r="I417" s="51" t="s">
        <v>383</v>
      </c>
      <c r="J417" s="46">
        <f>+K417+L417+M417+N417+O417</f>
        <v>375</v>
      </c>
      <c r="K417" s="46">
        <v>375</v>
      </c>
      <c r="L417" s="46">
        <v>0</v>
      </c>
      <c r="M417" s="46">
        <v>0</v>
      </c>
      <c r="N417" s="46">
        <v>0</v>
      </c>
      <c r="O417" s="46">
        <v>0</v>
      </c>
      <c r="P417" s="46">
        <v>0</v>
      </c>
      <c r="Q417" s="43"/>
    </row>
    <row r="418" spans="1:18" x14ac:dyDescent="0.2">
      <c r="A418" s="43" t="s">
        <v>1214</v>
      </c>
      <c r="B418" s="47">
        <v>44802</v>
      </c>
      <c r="C418" s="48" t="s">
        <v>17</v>
      </c>
      <c r="D418" s="49" t="s">
        <v>642</v>
      </c>
      <c r="E418" s="48"/>
      <c r="F418" s="48" t="s">
        <v>277</v>
      </c>
      <c r="G418" s="43"/>
      <c r="H418" s="50" t="s">
        <v>382</v>
      </c>
      <c r="I418" s="51" t="s">
        <v>383</v>
      </c>
      <c r="J418" s="46">
        <f>+K418+L418+M418+N418+O418</f>
        <v>392.36</v>
      </c>
      <c r="K418" s="46">
        <v>72.36</v>
      </c>
      <c r="L418" s="46">
        <v>275.86</v>
      </c>
      <c r="M418" s="46">
        <v>44.14</v>
      </c>
      <c r="N418" s="46">
        <v>0</v>
      </c>
      <c r="O418" s="46">
        <v>0</v>
      </c>
      <c r="P418" s="46">
        <v>0</v>
      </c>
      <c r="Q418" s="43"/>
    </row>
    <row r="419" spans="1:18" s="65" customFormat="1" x14ac:dyDescent="0.2">
      <c r="A419" s="43" t="s">
        <v>1226</v>
      </c>
      <c r="B419" s="47">
        <v>44805</v>
      </c>
      <c r="C419" s="48" t="s">
        <v>17</v>
      </c>
      <c r="D419" s="49" t="s">
        <v>671</v>
      </c>
      <c r="E419" s="48"/>
      <c r="F419" s="48" t="s">
        <v>277</v>
      </c>
      <c r="G419" s="43"/>
      <c r="H419" s="50" t="s">
        <v>382</v>
      </c>
      <c r="I419" s="51" t="s">
        <v>383</v>
      </c>
      <c r="J419" s="46">
        <f>+K419+L419+M419+N419+O419</f>
        <v>1537.66</v>
      </c>
      <c r="K419" s="46">
        <v>1246.5</v>
      </c>
      <c r="L419" s="46">
        <v>251</v>
      </c>
      <c r="M419" s="46">
        <v>40.159999999999997</v>
      </c>
      <c r="N419" s="46">
        <v>0</v>
      </c>
      <c r="O419" s="46">
        <v>0</v>
      </c>
      <c r="P419" s="46">
        <v>0</v>
      </c>
      <c r="Q419" s="43"/>
      <c r="R419" s="35"/>
    </row>
    <row r="420" spans="1:18" s="65" customFormat="1" x14ac:dyDescent="0.2">
      <c r="A420" s="43" t="s">
        <v>1232</v>
      </c>
      <c r="B420" s="47">
        <v>44809</v>
      </c>
      <c r="C420" s="48" t="s">
        <v>17</v>
      </c>
      <c r="D420" s="49" t="s">
        <v>679</v>
      </c>
      <c r="E420" s="48"/>
      <c r="F420" s="48" t="s">
        <v>277</v>
      </c>
      <c r="G420" s="43"/>
      <c r="H420" s="50" t="s">
        <v>382</v>
      </c>
      <c r="I420" s="51" t="s">
        <v>383</v>
      </c>
      <c r="J420" s="46">
        <f>+K420+L420+M420+N420+O420</f>
        <v>755.13</v>
      </c>
      <c r="K420" s="46">
        <v>348</v>
      </c>
      <c r="L420" s="46">
        <v>350.97</v>
      </c>
      <c r="M420" s="46">
        <v>56.16</v>
      </c>
      <c r="N420" s="46">
        <v>0</v>
      </c>
      <c r="O420" s="46">
        <v>0</v>
      </c>
      <c r="P420" s="46">
        <v>0</v>
      </c>
      <c r="Q420" s="43"/>
      <c r="R420" s="35"/>
    </row>
    <row r="421" spans="1:18" s="65" customFormat="1" x14ac:dyDescent="0.2">
      <c r="A421" s="43" t="s">
        <v>1244</v>
      </c>
      <c r="B421" s="47">
        <v>44812</v>
      </c>
      <c r="C421" s="48" t="s">
        <v>17</v>
      </c>
      <c r="D421" s="49" t="s">
        <v>706</v>
      </c>
      <c r="E421" s="48"/>
      <c r="F421" s="48" t="s">
        <v>277</v>
      </c>
      <c r="G421" s="43"/>
      <c r="H421" s="50" t="s">
        <v>382</v>
      </c>
      <c r="I421" s="51" t="s">
        <v>383</v>
      </c>
      <c r="J421" s="46">
        <f>+K421+L421+M421+N421+O421</f>
        <v>257.05</v>
      </c>
      <c r="K421" s="46">
        <v>257.05</v>
      </c>
      <c r="L421" s="46">
        <v>0</v>
      </c>
      <c r="M421" s="46">
        <v>0</v>
      </c>
      <c r="N421" s="46">
        <v>0</v>
      </c>
      <c r="O421" s="46">
        <v>0</v>
      </c>
      <c r="P421" s="46">
        <v>0</v>
      </c>
      <c r="Q421" s="43"/>
      <c r="R421" s="35"/>
    </row>
    <row r="422" spans="1:18" s="65" customFormat="1" x14ac:dyDescent="0.2">
      <c r="A422" s="43" t="s">
        <v>1250</v>
      </c>
      <c r="B422" s="47">
        <v>44816</v>
      </c>
      <c r="C422" s="48" t="s">
        <v>17</v>
      </c>
      <c r="D422" s="49" t="s">
        <v>714</v>
      </c>
      <c r="E422" s="48"/>
      <c r="F422" s="48" t="s">
        <v>277</v>
      </c>
      <c r="G422" s="43"/>
      <c r="H422" s="50" t="s">
        <v>382</v>
      </c>
      <c r="I422" s="51" t="s">
        <v>383</v>
      </c>
      <c r="J422" s="46">
        <f>+K422+L422+M422+N422+O422</f>
        <v>620.02</v>
      </c>
      <c r="K422" s="46">
        <v>432.1</v>
      </c>
      <c r="L422" s="46">
        <v>162</v>
      </c>
      <c r="M422" s="46">
        <v>25.92</v>
      </c>
      <c r="N422" s="46">
        <v>0</v>
      </c>
      <c r="O422" s="46">
        <v>0</v>
      </c>
      <c r="P422" s="46">
        <v>0</v>
      </c>
      <c r="Q422" s="43"/>
      <c r="R422" s="35"/>
    </row>
    <row r="423" spans="1:18" x14ac:dyDescent="0.2">
      <c r="A423" s="43" t="s">
        <v>1274</v>
      </c>
      <c r="B423" s="47">
        <v>44823</v>
      </c>
      <c r="C423" s="48" t="s">
        <v>17</v>
      </c>
      <c r="D423" s="49" t="s">
        <v>765</v>
      </c>
      <c r="E423" s="48"/>
      <c r="F423" s="48" t="s">
        <v>277</v>
      </c>
      <c r="G423" s="43"/>
      <c r="H423" s="50" t="s">
        <v>382</v>
      </c>
      <c r="I423" s="51" t="s">
        <v>383</v>
      </c>
      <c r="J423" s="46">
        <f>+K423+L423+M423+N423+O423</f>
        <v>244.01</v>
      </c>
      <c r="K423" s="46">
        <v>160</v>
      </c>
      <c r="L423" s="46">
        <v>72.419999999999987</v>
      </c>
      <c r="M423" s="46">
        <v>11.59</v>
      </c>
      <c r="N423" s="46">
        <v>0</v>
      </c>
      <c r="O423" s="46">
        <v>0</v>
      </c>
      <c r="P423" s="46">
        <v>0</v>
      </c>
      <c r="Q423" s="43"/>
    </row>
    <row r="424" spans="1:18" x14ac:dyDescent="0.2">
      <c r="A424" s="43" t="s">
        <v>1316</v>
      </c>
      <c r="B424" s="47">
        <v>44833</v>
      </c>
      <c r="C424" s="48" t="s">
        <v>17</v>
      </c>
      <c r="D424" s="49" t="s">
        <v>845</v>
      </c>
      <c r="E424" s="48"/>
      <c r="F424" s="48" t="s">
        <v>277</v>
      </c>
      <c r="G424" s="43"/>
      <c r="H424" s="50" t="s">
        <v>382</v>
      </c>
      <c r="I424" s="51" t="s">
        <v>383</v>
      </c>
      <c r="J424" s="46">
        <f>+K424+L424+M424+N424+O424</f>
        <v>589.78</v>
      </c>
      <c r="K424" s="46">
        <v>40.76</v>
      </c>
      <c r="L424" s="46">
        <v>473.28999999999996</v>
      </c>
      <c r="M424" s="46">
        <v>75.73</v>
      </c>
      <c r="N424" s="46">
        <v>0</v>
      </c>
      <c r="O424" s="46">
        <v>0</v>
      </c>
      <c r="P424" s="46">
        <v>0</v>
      </c>
      <c r="Q424" s="43"/>
    </row>
    <row r="425" spans="1:18" x14ac:dyDescent="0.2">
      <c r="A425" s="43" t="s">
        <v>1327</v>
      </c>
      <c r="B425" s="47">
        <v>44835</v>
      </c>
      <c r="C425" s="48" t="s">
        <v>17</v>
      </c>
      <c r="D425" s="49" t="s">
        <v>865</v>
      </c>
      <c r="E425" s="48"/>
      <c r="F425" s="48" t="s">
        <v>277</v>
      </c>
      <c r="G425" s="43"/>
      <c r="H425" s="50" t="s">
        <v>382</v>
      </c>
      <c r="I425" s="51" t="s">
        <v>383</v>
      </c>
      <c r="J425" s="46">
        <f>+K425+L425+M425+N425+O425</f>
        <v>643.27</v>
      </c>
      <c r="K425" s="46">
        <v>260.06</v>
      </c>
      <c r="L425" s="46">
        <v>330.34999999999997</v>
      </c>
      <c r="M425" s="46">
        <v>52.86</v>
      </c>
      <c r="N425" s="46">
        <v>0</v>
      </c>
      <c r="O425" s="46">
        <v>0</v>
      </c>
      <c r="P425" s="46">
        <v>0</v>
      </c>
      <c r="Q425" s="43"/>
    </row>
    <row r="426" spans="1:18" x14ac:dyDescent="0.2">
      <c r="A426" s="43" t="s">
        <v>1332</v>
      </c>
      <c r="B426" s="47">
        <v>44837</v>
      </c>
      <c r="C426" s="48" t="s">
        <v>17</v>
      </c>
      <c r="D426" s="49" t="s">
        <v>870</v>
      </c>
      <c r="E426" s="48"/>
      <c r="F426" s="48" t="s">
        <v>277</v>
      </c>
      <c r="G426" s="43"/>
      <c r="H426" s="50" t="s">
        <v>382</v>
      </c>
      <c r="I426" s="51" t="s">
        <v>383</v>
      </c>
      <c r="J426" s="46">
        <f>+K426+L426+M426+N426+O426</f>
        <v>314.92</v>
      </c>
      <c r="K426" s="46">
        <v>314.92</v>
      </c>
      <c r="L426" s="46">
        <v>0</v>
      </c>
      <c r="M426" s="46">
        <v>0</v>
      </c>
      <c r="N426" s="46">
        <v>0</v>
      </c>
      <c r="O426" s="46">
        <v>0</v>
      </c>
      <c r="P426" s="46">
        <v>0</v>
      </c>
      <c r="Q426" s="43"/>
    </row>
    <row r="427" spans="1:18" x14ac:dyDescent="0.2">
      <c r="A427" s="43" t="s">
        <v>1347</v>
      </c>
      <c r="B427" s="47">
        <v>44840</v>
      </c>
      <c r="C427" s="48" t="s">
        <v>17</v>
      </c>
      <c r="D427" s="49" t="s">
        <v>893</v>
      </c>
      <c r="E427" s="48"/>
      <c r="F427" s="48" t="s">
        <v>277</v>
      </c>
      <c r="G427" s="43"/>
      <c r="H427" s="50" t="s">
        <v>382</v>
      </c>
      <c r="I427" s="51" t="s">
        <v>383</v>
      </c>
      <c r="J427" s="46">
        <f>+K427+L427+M427+N427+O427</f>
        <v>939.95</v>
      </c>
      <c r="K427" s="46">
        <v>408.11</v>
      </c>
      <c r="L427" s="46">
        <v>458.48</v>
      </c>
      <c r="M427" s="46">
        <v>73.36</v>
      </c>
      <c r="N427" s="46">
        <v>0</v>
      </c>
      <c r="O427" s="46">
        <v>0</v>
      </c>
      <c r="P427" s="46">
        <v>0</v>
      </c>
      <c r="Q427" s="43"/>
    </row>
    <row r="428" spans="1:18" x14ac:dyDescent="0.2">
      <c r="A428" s="43" t="s">
        <v>1348</v>
      </c>
      <c r="B428" s="47">
        <v>44840</v>
      </c>
      <c r="C428" s="48" t="s">
        <v>17</v>
      </c>
      <c r="D428" s="49" t="s">
        <v>894</v>
      </c>
      <c r="E428" s="48"/>
      <c r="F428" s="48" t="s">
        <v>277</v>
      </c>
      <c r="G428" s="43"/>
      <c r="H428" s="50" t="s">
        <v>382</v>
      </c>
      <c r="I428" s="51" t="s">
        <v>383</v>
      </c>
      <c r="J428" s="46">
        <f>+K428+L428+M428+N428+O428</f>
        <v>422.49</v>
      </c>
      <c r="K428" s="46">
        <v>70.92</v>
      </c>
      <c r="L428" s="46">
        <v>303.08</v>
      </c>
      <c r="M428" s="46">
        <v>48.49</v>
      </c>
      <c r="N428" s="46">
        <v>0</v>
      </c>
      <c r="O428" s="46">
        <v>0</v>
      </c>
      <c r="P428" s="46">
        <v>0</v>
      </c>
      <c r="Q428" s="43"/>
    </row>
    <row r="429" spans="1:18" x14ac:dyDescent="0.2">
      <c r="A429" s="43" t="s">
        <v>1353</v>
      </c>
      <c r="B429" s="47">
        <v>44844</v>
      </c>
      <c r="C429" s="48" t="s">
        <v>17</v>
      </c>
      <c r="D429" s="49" t="s">
        <v>900</v>
      </c>
      <c r="E429" s="48"/>
      <c r="F429" s="48" t="s">
        <v>277</v>
      </c>
      <c r="G429" s="43"/>
      <c r="H429" s="50" t="s">
        <v>382</v>
      </c>
      <c r="I429" s="51" t="s">
        <v>383</v>
      </c>
      <c r="J429" s="46">
        <f>+K429+L429+M429+N429+O429</f>
        <v>1169.75</v>
      </c>
      <c r="K429" s="46">
        <v>331.35</v>
      </c>
      <c r="L429" s="46">
        <v>722.75999999999988</v>
      </c>
      <c r="M429" s="46">
        <v>115.64</v>
      </c>
      <c r="N429" s="46">
        <v>0</v>
      </c>
      <c r="O429" s="46">
        <v>0</v>
      </c>
      <c r="P429" s="46">
        <v>0</v>
      </c>
      <c r="Q429" s="43"/>
    </row>
    <row r="430" spans="1:18" x14ac:dyDescent="0.2">
      <c r="A430" s="43" t="s">
        <v>1360</v>
      </c>
      <c r="B430" s="47">
        <v>44848</v>
      </c>
      <c r="C430" s="48" t="s">
        <v>17</v>
      </c>
      <c r="D430" s="49" t="s">
        <v>911</v>
      </c>
      <c r="E430" s="48"/>
      <c r="F430" s="48" t="s">
        <v>277</v>
      </c>
      <c r="G430" s="43"/>
      <c r="H430" s="50" t="s">
        <v>382</v>
      </c>
      <c r="I430" s="51" t="s">
        <v>383</v>
      </c>
      <c r="J430" s="46">
        <f>+K430+L430+M430+N430+O430</f>
        <v>1145.0899999999999</v>
      </c>
      <c r="K430" s="46">
        <v>622.79999999999995</v>
      </c>
      <c r="L430" s="46">
        <v>450.25</v>
      </c>
      <c r="M430" s="46">
        <v>72.040000000000006</v>
      </c>
      <c r="N430" s="46">
        <v>0</v>
      </c>
      <c r="O430" s="46">
        <v>0</v>
      </c>
      <c r="P430" s="46">
        <v>0</v>
      </c>
      <c r="Q430" s="43"/>
    </row>
    <row r="431" spans="1:18" x14ac:dyDescent="0.2">
      <c r="A431" s="43" t="s">
        <v>1363</v>
      </c>
      <c r="B431" s="47">
        <v>44850</v>
      </c>
      <c r="C431" s="48" t="s">
        <v>17</v>
      </c>
      <c r="D431" s="49" t="s">
        <v>916</v>
      </c>
      <c r="E431" s="48"/>
      <c r="F431" s="48" t="s">
        <v>277</v>
      </c>
      <c r="G431" s="43"/>
      <c r="H431" s="50" t="s">
        <v>382</v>
      </c>
      <c r="I431" s="51" t="s">
        <v>383</v>
      </c>
      <c r="J431" s="46">
        <f>+K431+L431+M431+N431+O431</f>
        <v>283.55</v>
      </c>
      <c r="K431" s="46">
        <v>226.86</v>
      </c>
      <c r="L431" s="46">
        <v>48.870000000000005</v>
      </c>
      <c r="M431" s="46">
        <v>7.82</v>
      </c>
      <c r="N431" s="46">
        <v>0</v>
      </c>
      <c r="O431" s="46">
        <v>0</v>
      </c>
      <c r="P431" s="46">
        <v>0</v>
      </c>
      <c r="Q431" s="43"/>
    </row>
    <row r="432" spans="1:18" x14ac:dyDescent="0.2">
      <c r="A432" s="43" t="s">
        <v>1367</v>
      </c>
      <c r="B432" s="47">
        <v>44851</v>
      </c>
      <c r="C432" s="48" t="s">
        <v>17</v>
      </c>
      <c r="D432" s="49" t="s">
        <v>920</v>
      </c>
      <c r="E432" s="48"/>
      <c r="F432" s="48" t="s">
        <v>277</v>
      </c>
      <c r="G432" s="43"/>
      <c r="H432" s="50" t="s">
        <v>382</v>
      </c>
      <c r="I432" s="51" t="s">
        <v>383</v>
      </c>
      <c r="J432" s="46">
        <f>+K432+L432+M432+N432+O432</f>
        <v>66.69</v>
      </c>
      <c r="K432" s="46">
        <v>66.69</v>
      </c>
      <c r="L432" s="46">
        <v>0</v>
      </c>
      <c r="M432" s="46">
        <v>0</v>
      </c>
      <c r="N432" s="46">
        <v>0</v>
      </c>
      <c r="O432" s="46">
        <v>0</v>
      </c>
      <c r="P432" s="46">
        <v>0</v>
      </c>
      <c r="Q432" s="43"/>
    </row>
    <row r="433" spans="1:18" x14ac:dyDescent="0.2">
      <c r="A433" s="43" t="s">
        <v>1380</v>
      </c>
      <c r="B433" s="47">
        <v>44854</v>
      </c>
      <c r="C433" s="48" t="s">
        <v>17</v>
      </c>
      <c r="D433" s="49" t="s">
        <v>943</v>
      </c>
      <c r="E433" s="48"/>
      <c r="F433" s="48" t="s">
        <v>277</v>
      </c>
      <c r="G433" s="43"/>
      <c r="H433" s="50" t="s">
        <v>382</v>
      </c>
      <c r="I433" s="51" t="s">
        <v>383</v>
      </c>
      <c r="J433" s="46">
        <f>+K433+L433+M433+N433+O433</f>
        <v>741.25</v>
      </c>
      <c r="K433" s="46">
        <v>559.32000000000005</v>
      </c>
      <c r="L433" s="46">
        <v>156.83999999999992</v>
      </c>
      <c r="M433" s="46">
        <v>25.09</v>
      </c>
      <c r="N433" s="46">
        <v>0</v>
      </c>
      <c r="O433" s="46">
        <v>0</v>
      </c>
      <c r="P433" s="46">
        <v>0</v>
      </c>
      <c r="Q433" s="43"/>
    </row>
    <row r="434" spans="1:18" x14ac:dyDescent="0.2">
      <c r="A434" s="43" t="s">
        <v>1392</v>
      </c>
      <c r="B434" s="47">
        <v>44856</v>
      </c>
      <c r="C434" s="48" t="s">
        <v>17</v>
      </c>
      <c r="D434" s="49" t="s">
        <v>954</v>
      </c>
      <c r="E434" s="48"/>
      <c r="F434" s="48" t="s">
        <v>277</v>
      </c>
      <c r="G434" s="43"/>
      <c r="H434" s="50" t="s">
        <v>382</v>
      </c>
      <c r="I434" s="51" t="s">
        <v>383</v>
      </c>
      <c r="J434" s="46">
        <f>+K434+L434+M434+N434+O434</f>
        <v>181.59</v>
      </c>
      <c r="K434" s="46">
        <v>181.59</v>
      </c>
      <c r="L434" s="46">
        <v>0</v>
      </c>
      <c r="M434" s="46">
        <v>0</v>
      </c>
      <c r="N434" s="46">
        <v>0</v>
      </c>
      <c r="O434" s="46">
        <v>0</v>
      </c>
      <c r="P434" s="46">
        <v>0</v>
      </c>
      <c r="Q434" s="43"/>
    </row>
    <row r="435" spans="1:18" x14ac:dyDescent="0.2">
      <c r="A435" s="43" t="s">
        <v>1409</v>
      </c>
      <c r="B435" s="47">
        <v>44861</v>
      </c>
      <c r="C435" s="48" t="s">
        <v>17</v>
      </c>
      <c r="D435" s="49" t="s">
        <v>965</v>
      </c>
      <c r="E435" s="48"/>
      <c r="F435" s="48" t="s">
        <v>277</v>
      </c>
      <c r="G435" s="43"/>
      <c r="H435" s="50" t="s">
        <v>382</v>
      </c>
      <c r="I435" s="51" t="s">
        <v>383</v>
      </c>
      <c r="J435" s="46">
        <f>+K435+L435+M435+N435+O435</f>
        <v>643.82000000000005</v>
      </c>
      <c r="K435" s="46">
        <v>643.82000000000005</v>
      </c>
      <c r="L435" s="46">
        <v>0</v>
      </c>
      <c r="M435" s="46">
        <v>0</v>
      </c>
      <c r="N435" s="46">
        <v>0</v>
      </c>
      <c r="O435" s="46">
        <v>0</v>
      </c>
      <c r="P435" s="46">
        <v>0</v>
      </c>
      <c r="Q435" s="43"/>
    </row>
    <row r="436" spans="1:18" x14ac:dyDescent="0.2">
      <c r="A436" s="58" t="s">
        <v>1076</v>
      </c>
      <c r="B436" s="59">
        <v>44736</v>
      </c>
      <c r="C436" s="60" t="s">
        <v>17</v>
      </c>
      <c r="D436" s="61" t="s">
        <v>375</v>
      </c>
      <c r="E436" s="58"/>
      <c r="F436" s="60" t="s">
        <v>277</v>
      </c>
      <c r="G436" s="58" t="s">
        <v>2334</v>
      </c>
      <c r="H436" s="62" t="s">
        <v>376</v>
      </c>
      <c r="I436" s="63" t="s">
        <v>377</v>
      </c>
      <c r="J436" s="64">
        <f>+K436+L436+M436+N436+O436</f>
        <v>24.9</v>
      </c>
      <c r="K436" s="64">
        <v>24.9</v>
      </c>
      <c r="L436" s="64">
        <v>0</v>
      </c>
      <c r="M436" s="64">
        <v>0</v>
      </c>
      <c r="N436" s="64">
        <v>0</v>
      </c>
      <c r="O436" s="64">
        <v>0</v>
      </c>
      <c r="P436" s="64">
        <v>0</v>
      </c>
      <c r="Q436" s="58"/>
      <c r="R436" s="65"/>
    </row>
    <row r="437" spans="1:18" x14ac:dyDescent="0.2">
      <c r="A437" s="43" t="s">
        <v>1317</v>
      </c>
      <c r="B437" s="47">
        <v>44833</v>
      </c>
      <c r="C437" s="48" t="s">
        <v>17</v>
      </c>
      <c r="D437" s="49" t="s">
        <v>846</v>
      </c>
      <c r="E437" s="48"/>
      <c r="F437" s="48" t="s">
        <v>277</v>
      </c>
      <c r="G437" s="43"/>
      <c r="H437" s="50" t="s">
        <v>376</v>
      </c>
      <c r="I437" s="51" t="s">
        <v>377</v>
      </c>
      <c r="J437" s="46">
        <f>+K437+L437+M437+N437+O437</f>
        <v>49</v>
      </c>
      <c r="K437" s="46">
        <v>49</v>
      </c>
      <c r="L437" s="46">
        <v>0</v>
      </c>
      <c r="M437" s="46">
        <v>0</v>
      </c>
      <c r="N437" s="46">
        <v>0</v>
      </c>
      <c r="O437" s="46">
        <v>0</v>
      </c>
      <c r="P437" s="46">
        <v>0</v>
      </c>
      <c r="Q437" s="43"/>
    </row>
    <row r="438" spans="1:18" x14ac:dyDescent="0.2">
      <c r="A438" s="43" t="s">
        <v>1368</v>
      </c>
      <c r="B438" s="47">
        <v>44851</v>
      </c>
      <c r="C438" s="48" t="s">
        <v>17</v>
      </c>
      <c r="D438" s="49" t="s">
        <v>921</v>
      </c>
      <c r="E438" s="48"/>
      <c r="F438" s="48" t="s">
        <v>277</v>
      </c>
      <c r="G438" s="43"/>
      <c r="H438" s="50" t="s">
        <v>376</v>
      </c>
      <c r="I438" s="51" t="s">
        <v>377</v>
      </c>
      <c r="J438" s="46">
        <f>+K438+L438+M438+N438+O438</f>
        <v>267.97000000000003</v>
      </c>
      <c r="K438" s="46">
        <v>240.43</v>
      </c>
      <c r="L438" s="46">
        <v>23.740000000000009</v>
      </c>
      <c r="M438" s="46">
        <v>3.8</v>
      </c>
      <c r="N438" s="46">
        <v>0</v>
      </c>
      <c r="O438" s="46">
        <v>0</v>
      </c>
      <c r="P438" s="46">
        <v>0</v>
      </c>
      <c r="Q438" s="43"/>
    </row>
    <row r="439" spans="1:18" x14ac:dyDescent="0.2">
      <c r="A439" s="43" t="s">
        <v>1481</v>
      </c>
      <c r="B439" s="47">
        <v>44875</v>
      </c>
      <c r="C439" s="48" t="s">
        <v>17</v>
      </c>
      <c r="D439" s="49" t="s">
        <v>1711</v>
      </c>
      <c r="E439" s="48"/>
      <c r="F439" s="48" t="s">
        <v>956</v>
      </c>
      <c r="G439" s="43"/>
      <c r="H439" s="50" t="s">
        <v>1712</v>
      </c>
      <c r="I439" s="51" t="s">
        <v>377</v>
      </c>
      <c r="J439" s="46">
        <f>+K439+L439+M439+N439+O439</f>
        <v>79.989999999999995</v>
      </c>
      <c r="K439" s="46">
        <v>79.989999999999995</v>
      </c>
      <c r="L439" s="46">
        <v>0</v>
      </c>
      <c r="M439" s="46">
        <f>+L439*16%</f>
        <v>0</v>
      </c>
      <c r="N439" s="46">
        <v>0</v>
      </c>
      <c r="O439" s="46">
        <v>0</v>
      </c>
      <c r="P439" s="46">
        <v>0</v>
      </c>
      <c r="Q439" s="43"/>
    </row>
    <row r="440" spans="1:18" x14ac:dyDescent="0.2">
      <c r="A440" s="43" t="s">
        <v>1125</v>
      </c>
      <c r="B440" s="47">
        <v>44760</v>
      </c>
      <c r="C440" s="48" t="s">
        <v>17</v>
      </c>
      <c r="D440" s="49" t="s">
        <v>490</v>
      </c>
      <c r="E440" s="43"/>
      <c r="F440" s="48" t="s">
        <v>277</v>
      </c>
      <c r="G440" s="43"/>
      <c r="H440" s="50" t="s">
        <v>491</v>
      </c>
      <c r="I440" s="51" t="s">
        <v>492</v>
      </c>
      <c r="J440" s="46">
        <f>+K440+L440+M440+N440+O440</f>
        <v>821.2</v>
      </c>
      <c r="K440" s="46">
        <v>821.2</v>
      </c>
      <c r="L440" s="46">
        <v>0</v>
      </c>
      <c r="M440" s="46">
        <v>0</v>
      </c>
      <c r="N440" s="46">
        <v>0</v>
      </c>
      <c r="O440" s="46">
        <v>0</v>
      </c>
      <c r="P440" s="46">
        <v>0</v>
      </c>
      <c r="Q440" s="43"/>
    </row>
    <row r="441" spans="1:18" x14ac:dyDescent="0.2">
      <c r="A441" s="43" t="s">
        <v>1131</v>
      </c>
      <c r="B441" s="47">
        <v>44763</v>
      </c>
      <c r="C441" s="48" t="s">
        <v>17</v>
      </c>
      <c r="D441" s="49" t="s">
        <v>498</v>
      </c>
      <c r="E441" s="48"/>
      <c r="F441" s="48" t="s">
        <v>277</v>
      </c>
      <c r="G441" s="43"/>
      <c r="H441" s="50" t="s">
        <v>491</v>
      </c>
      <c r="I441" s="51" t="s">
        <v>492</v>
      </c>
      <c r="J441" s="46">
        <f>+K441+L441+M441+N441+O441</f>
        <v>111.35000000000001</v>
      </c>
      <c r="K441" s="46">
        <v>40.56</v>
      </c>
      <c r="L441" s="46">
        <v>61.03</v>
      </c>
      <c r="M441" s="46">
        <v>9.76</v>
      </c>
      <c r="N441" s="46">
        <v>0</v>
      </c>
      <c r="O441" s="46">
        <v>0</v>
      </c>
      <c r="P441" s="46">
        <v>0</v>
      </c>
      <c r="Q441" s="43"/>
    </row>
    <row r="442" spans="1:18" x14ac:dyDescent="0.2">
      <c r="A442" s="43" t="s">
        <v>1137</v>
      </c>
      <c r="B442" s="47">
        <v>44767</v>
      </c>
      <c r="C442" s="48" t="s">
        <v>17</v>
      </c>
      <c r="D442" s="49" t="s">
        <v>510</v>
      </c>
      <c r="E442" s="48"/>
      <c r="F442" s="48" t="s">
        <v>277</v>
      </c>
      <c r="G442" s="43"/>
      <c r="H442" s="50" t="s">
        <v>491</v>
      </c>
      <c r="I442" s="51" t="s">
        <v>492</v>
      </c>
      <c r="J442" s="46">
        <f>+K442+L442+M442+N442+O442</f>
        <v>582.61</v>
      </c>
      <c r="K442" s="46">
        <v>582.61</v>
      </c>
      <c r="L442" s="46">
        <v>0</v>
      </c>
      <c r="M442" s="46">
        <v>0</v>
      </c>
      <c r="N442" s="46">
        <v>0</v>
      </c>
      <c r="O442" s="46">
        <v>0</v>
      </c>
      <c r="P442" s="46">
        <v>0</v>
      </c>
      <c r="Q442" s="43"/>
    </row>
    <row r="443" spans="1:18" x14ac:dyDescent="0.2">
      <c r="A443" s="43" t="s">
        <v>1148</v>
      </c>
      <c r="B443" s="47">
        <v>44771</v>
      </c>
      <c r="C443" s="48" t="s">
        <v>17</v>
      </c>
      <c r="D443" s="49" t="s">
        <v>534</v>
      </c>
      <c r="E443" s="48"/>
      <c r="F443" s="48" t="s">
        <v>277</v>
      </c>
      <c r="G443" s="43"/>
      <c r="H443" s="50" t="s">
        <v>491</v>
      </c>
      <c r="I443" s="51" t="s">
        <v>492</v>
      </c>
      <c r="J443" s="46">
        <f>+K443+L443+M443+N443+O443</f>
        <v>2611.48</v>
      </c>
      <c r="K443" s="46">
        <v>2611.48</v>
      </c>
      <c r="L443" s="46">
        <v>0</v>
      </c>
      <c r="M443" s="46">
        <v>0</v>
      </c>
      <c r="N443" s="46">
        <v>0</v>
      </c>
      <c r="O443" s="46">
        <v>0</v>
      </c>
      <c r="P443" s="46">
        <v>0</v>
      </c>
      <c r="Q443" s="43"/>
    </row>
    <row r="444" spans="1:18" x14ac:dyDescent="0.2">
      <c r="A444" s="43" t="s">
        <v>1154</v>
      </c>
      <c r="B444" s="47">
        <v>44774</v>
      </c>
      <c r="C444" s="48" t="s">
        <v>17</v>
      </c>
      <c r="D444" s="49" t="s">
        <v>543</v>
      </c>
      <c r="E444" s="48"/>
      <c r="F444" s="48" t="s">
        <v>277</v>
      </c>
      <c r="G444" s="43"/>
      <c r="H444" s="50" t="s">
        <v>491</v>
      </c>
      <c r="I444" s="51" t="s">
        <v>492</v>
      </c>
      <c r="J444" s="46">
        <f>+K444+L444+M444+N444+O444</f>
        <v>323.49</v>
      </c>
      <c r="K444" s="46">
        <v>323.49</v>
      </c>
      <c r="L444" s="46">
        <v>0</v>
      </c>
      <c r="M444" s="46">
        <v>0</v>
      </c>
      <c r="N444" s="46">
        <v>0</v>
      </c>
      <c r="O444" s="46">
        <v>0</v>
      </c>
      <c r="P444" s="46">
        <v>0</v>
      </c>
      <c r="Q444" s="43"/>
    </row>
    <row r="445" spans="1:18" x14ac:dyDescent="0.2">
      <c r="A445" s="43" t="s">
        <v>1160</v>
      </c>
      <c r="B445" s="47">
        <v>44777</v>
      </c>
      <c r="C445" s="48" t="s">
        <v>17</v>
      </c>
      <c r="D445" s="49" t="s">
        <v>556</v>
      </c>
      <c r="E445" s="48"/>
      <c r="F445" s="48" t="s">
        <v>277</v>
      </c>
      <c r="G445" s="43"/>
      <c r="H445" s="50" t="s">
        <v>491</v>
      </c>
      <c r="I445" s="51" t="s">
        <v>492</v>
      </c>
      <c r="J445" s="46">
        <f>+K445+L445+M445+N445+O445</f>
        <v>67.739999999999995</v>
      </c>
      <c r="K445" s="46">
        <v>67.739999999999995</v>
      </c>
      <c r="L445" s="46">
        <v>0</v>
      </c>
      <c r="M445" s="46">
        <v>0</v>
      </c>
      <c r="N445" s="46">
        <v>0</v>
      </c>
      <c r="O445" s="46">
        <v>0</v>
      </c>
      <c r="P445" s="46">
        <v>0</v>
      </c>
      <c r="Q445" s="43"/>
    </row>
    <row r="446" spans="1:18" x14ac:dyDescent="0.2">
      <c r="A446" s="43" t="s">
        <v>1165</v>
      </c>
      <c r="B446" s="47">
        <v>44779</v>
      </c>
      <c r="C446" s="48" t="s">
        <v>17</v>
      </c>
      <c r="D446" s="49" t="s">
        <v>560</v>
      </c>
      <c r="E446" s="48"/>
      <c r="F446" s="48" t="s">
        <v>277</v>
      </c>
      <c r="G446" s="43"/>
      <c r="H446" s="50" t="s">
        <v>491</v>
      </c>
      <c r="I446" s="51" t="s">
        <v>492</v>
      </c>
      <c r="J446" s="46">
        <f>+K446+L446+M446+N446+O446</f>
        <v>938.9</v>
      </c>
      <c r="K446" s="46">
        <v>269.45</v>
      </c>
      <c r="L446" s="46">
        <v>246.94</v>
      </c>
      <c r="M446" s="46">
        <v>39.51</v>
      </c>
      <c r="N446" s="46">
        <v>354.63</v>
      </c>
      <c r="O446" s="46">
        <v>28.37</v>
      </c>
      <c r="P446" s="46">
        <v>0</v>
      </c>
      <c r="Q446" s="43"/>
    </row>
    <row r="447" spans="1:18" x14ac:dyDescent="0.2">
      <c r="A447" s="43" t="s">
        <v>1168</v>
      </c>
      <c r="B447" s="47">
        <v>44784</v>
      </c>
      <c r="C447" s="48" t="s">
        <v>17</v>
      </c>
      <c r="D447" s="49" t="s">
        <v>564</v>
      </c>
      <c r="E447" s="48"/>
      <c r="F447" s="48" t="s">
        <v>277</v>
      </c>
      <c r="G447" s="43"/>
      <c r="H447" s="50" t="s">
        <v>491</v>
      </c>
      <c r="I447" s="51" t="s">
        <v>492</v>
      </c>
      <c r="J447" s="46">
        <f>+K447+L447+M447+N447+O447</f>
        <v>252.54</v>
      </c>
      <c r="K447" s="46">
        <v>252.54</v>
      </c>
      <c r="L447" s="46">
        <v>0</v>
      </c>
      <c r="M447" s="46">
        <v>0</v>
      </c>
      <c r="N447" s="46">
        <v>0</v>
      </c>
      <c r="O447" s="46">
        <v>0</v>
      </c>
      <c r="P447" s="46">
        <v>0</v>
      </c>
      <c r="Q447" s="43"/>
    </row>
    <row r="448" spans="1:18" x14ac:dyDescent="0.2">
      <c r="A448" s="43" t="s">
        <v>1176</v>
      </c>
      <c r="B448" s="47">
        <v>44788</v>
      </c>
      <c r="C448" s="48" t="s">
        <v>17</v>
      </c>
      <c r="D448" s="49" t="s">
        <v>578</v>
      </c>
      <c r="E448" s="48"/>
      <c r="F448" s="48" t="s">
        <v>277</v>
      </c>
      <c r="G448" s="43"/>
      <c r="H448" s="50" t="s">
        <v>491</v>
      </c>
      <c r="I448" s="51" t="s">
        <v>492</v>
      </c>
      <c r="J448" s="46">
        <f>+K448+L448+M448+N448+O448</f>
        <v>81.62</v>
      </c>
      <c r="K448" s="46">
        <v>81.62</v>
      </c>
      <c r="L448" s="46">
        <v>0</v>
      </c>
      <c r="M448" s="46">
        <v>0</v>
      </c>
      <c r="N448" s="46">
        <v>0</v>
      </c>
      <c r="O448" s="46">
        <v>0</v>
      </c>
      <c r="P448" s="46">
        <v>0</v>
      </c>
      <c r="Q448" s="43"/>
    </row>
    <row r="449" spans="1:18" x14ac:dyDescent="0.2">
      <c r="A449" s="43" t="s">
        <v>1178</v>
      </c>
      <c r="B449" s="47">
        <v>44788</v>
      </c>
      <c r="C449" s="48" t="s">
        <v>17</v>
      </c>
      <c r="D449" s="49" t="s">
        <v>580</v>
      </c>
      <c r="E449" s="48"/>
      <c r="F449" s="48" t="s">
        <v>277</v>
      </c>
      <c r="G449" s="43"/>
      <c r="H449" s="50" t="s">
        <v>491</v>
      </c>
      <c r="I449" s="51" t="s">
        <v>492</v>
      </c>
      <c r="J449" s="46">
        <f>+K449+L449+M449+N449+O449</f>
        <v>166.95</v>
      </c>
      <c r="K449" s="46">
        <v>93.28</v>
      </c>
      <c r="L449" s="46">
        <v>63.509999999999991</v>
      </c>
      <c r="M449" s="46">
        <v>10.16</v>
      </c>
      <c r="N449" s="46">
        <v>0</v>
      </c>
      <c r="O449" s="46">
        <v>0</v>
      </c>
      <c r="P449" s="46">
        <v>0</v>
      </c>
      <c r="Q449" s="43"/>
    </row>
    <row r="450" spans="1:18" x14ac:dyDescent="0.2">
      <c r="A450" s="43" t="s">
        <v>1184</v>
      </c>
      <c r="B450" s="47">
        <v>44791</v>
      </c>
      <c r="C450" s="48" t="s">
        <v>17</v>
      </c>
      <c r="D450" s="49" t="s">
        <v>592</v>
      </c>
      <c r="E450" s="48"/>
      <c r="F450" s="48" t="s">
        <v>277</v>
      </c>
      <c r="G450" s="43"/>
      <c r="H450" s="50" t="s">
        <v>491</v>
      </c>
      <c r="I450" s="51" t="s">
        <v>492</v>
      </c>
      <c r="J450" s="46">
        <f>+K450+L450+M450+N450+O450</f>
        <v>1318.35</v>
      </c>
      <c r="K450" s="46">
        <v>801.16</v>
      </c>
      <c r="L450" s="46">
        <v>0</v>
      </c>
      <c r="M450" s="46">
        <v>0</v>
      </c>
      <c r="N450" s="46">
        <v>478.88</v>
      </c>
      <c r="O450" s="46">
        <v>38.31</v>
      </c>
      <c r="P450" s="46">
        <v>0</v>
      </c>
      <c r="Q450" s="43"/>
    </row>
    <row r="451" spans="1:18" x14ac:dyDescent="0.2">
      <c r="A451" s="43" t="s">
        <v>1186</v>
      </c>
      <c r="B451" s="47">
        <v>44792</v>
      </c>
      <c r="C451" s="48" t="s">
        <v>17</v>
      </c>
      <c r="D451" s="49" t="s">
        <v>596</v>
      </c>
      <c r="E451" s="48"/>
      <c r="F451" s="48" t="s">
        <v>277</v>
      </c>
      <c r="G451" s="43"/>
      <c r="H451" s="50" t="s">
        <v>491</v>
      </c>
      <c r="I451" s="51" t="s">
        <v>492</v>
      </c>
      <c r="J451" s="46">
        <f>+K451+L451+M451+N451+O451</f>
        <v>3113.59</v>
      </c>
      <c r="K451" s="46">
        <v>3113.59</v>
      </c>
      <c r="L451" s="46">
        <v>0</v>
      </c>
      <c r="M451" s="46">
        <v>0</v>
      </c>
      <c r="N451" s="46">
        <v>0</v>
      </c>
      <c r="O451" s="46">
        <v>0</v>
      </c>
      <c r="P451" s="46">
        <v>0</v>
      </c>
      <c r="Q451" s="43"/>
    </row>
    <row r="452" spans="1:18" x14ac:dyDescent="0.2">
      <c r="A452" s="43" t="s">
        <v>1190</v>
      </c>
      <c r="B452" s="47">
        <v>44795</v>
      </c>
      <c r="C452" s="48" t="s">
        <v>17</v>
      </c>
      <c r="D452" s="49" t="s">
        <v>600</v>
      </c>
      <c r="E452" s="48"/>
      <c r="F452" s="48" t="s">
        <v>277</v>
      </c>
      <c r="G452" s="43"/>
      <c r="H452" s="50" t="s">
        <v>491</v>
      </c>
      <c r="I452" s="51" t="s">
        <v>492</v>
      </c>
      <c r="J452" s="46">
        <f>+K452+L452+M452+N452+O452</f>
        <v>332.24</v>
      </c>
      <c r="K452" s="46">
        <v>332.24</v>
      </c>
      <c r="L452" s="46">
        <v>0</v>
      </c>
      <c r="M452" s="46">
        <v>0</v>
      </c>
      <c r="N452" s="46">
        <v>0</v>
      </c>
      <c r="O452" s="46">
        <v>0</v>
      </c>
      <c r="P452" s="46">
        <v>0</v>
      </c>
      <c r="Q452" s="43"/>
    </row>
    <row r="453" spans="1:18" s="65" customFormat="1" x14ac:dyDescent="0.2">
      <c r="A453" s="43" t="s">
        <v>1202</v>
      </c>
      <c r="B453" s="47">
        <v>44798</v>
      </c>
      <c r="C453" s="48" t="s">
        <v>17</v>
      </c>
      <c r="D453" s="49" t="s">
        <v>625</v>
      </c>
      <c r="E453" s="48"/>
      <c r="F453" s="48" t="s">
        <v>277</v>
      </c>
      <c r="G453" s="43"/>
      <c r="H453" s="50" t="s">
        <v>491</v>
      </c>
      <c r="I453" s="51" t="s">
        <v>492</v>
      </c>
      <c r="J453" s="46">
        <f>+K453+L453+M453+N453+O453</f>
        <v>423.82</v>
      </c>
      <c r="K453" s="46">
        <v>423.82</v>
      </c>
      <c r="L453" s="46">
        <v>0</v>
      </c>
      <c r="M453" s="46">
        <v>0</v>
      </c>
      <c r="N453" s="46">
        <v>0</v>
      </c>
      <c r="O453" s="46">
        <v>0</v>
      </c>
      <c r="P453" s="46">
        <v>0</v>
      </c>
      <c r="Q453" s="43"/>
      <c r="R453" s="35"/>
    </row>
    <row r="454" spans="1:18" x14ac:dyDescent="0.2">
      <c r="A454" s="43" t="s">
        <v>1210</v>
      </c>
      <c r="B454" s="47">
        <v>44800</v>
      </c>
      <c r="C454" s="48" t="s">
        <v>17</v>
      </c>
      <c r="D454" s="49" t="s">
        <v>638</v>
      </c>
      <c r="E454" s="48"/>
      <c r="F454" s="48" t="s">
        <v>277</v>
      </c>
      <c r="G454" s="43"/>
      <c r="H454" s="50" t="s">
        <v>491</v>
      </c>
      <c r="I454" s="51" t="s">
        <v>492</v>
      </c>
      <c r="J454" s="46">
        <f>+K454+L454+M454+N454+O454</f>
        <v>438.45</v>
      </c>
      <c r="K454" s="46">
        <v>438.45</v>
      </c>
      <c r="L454" s="46">
        <v>0</v>
      </c>
      <c r="M454" s="46">
        <v>0</v>
      </c>
      <c r="N454" s="46">
        <v>0</v>
      </c>
      <c r="O454" s="46">
        <v>0</v>
      </c>
      <c r="P454" s="46">
        <v>0</v>
      </c>
      <c r="Q454" s="43"/>
    </row>
    <row r="455" spans="1:18" s="65" customFormat="1" x14ac:dyDescent="0.2">
      <c r="A455" s="43" t="s">
        <v>1229</v>
      </c>
      <c r="B455" s="47">
        <v>44805</v>
      </c>
      <c r="C455" s="48" t="s">
        <v>17</v>
      </c>
      <c r="D455" s="49" t="s">
        <v>677</v>
      </c>
      <c r="E455" s="48"/>
      <c r="F455" s="48" t="s">
        <v>277</v>
      </c>
      <c r="G455" s="43"/>
      <c r="H455" s="50" t="s">
        <v>491</v>
      </c>
      <c r="I455" s="51" t="s">
        <v>492</v>
      </c>
      <c r="J455" s="46">
        <f>+K455+L455+M455+N455+O455</f>
        <v>1447.75</v>
      </c>
      <c r="K455" s="46">
        <v>1132.98</v>
      </c>
      <c r="L455" s="46">
        <v>0</v>
      </c>
      <c r="M455" s="46">
        <v>0</v>
      </c>
      <c r="N455" s="46">
        <v>291.45000000000005</v>
      </c>
      <c r="O455" s="46">
        <v>23.32</v>
      </c>
      <c r="P455" s="46">
        <v>0</v>
      </c>
      <c r="Q455" s="43"/>
      <c r="R455" s="35"/>
    </row>
    <row r="456" spans="1:18" s="65" customFormat="1" x14ac:dyDescent="0.2">
      <c r="A456" s="43" t="s">
        <v>1235</v>
      </c>
      <c r="B456" s="47">
        <v>44809</v>
      </c>
      <c r="C456" s="48" t="s">
        <v>17</v>
      </c>
      <c r="D456" s="49" t="s">
        <v>684</v>
      </c>
      <c r="E456" s="48"/>
      <c r="F456" s="48" t="s">
        <v>277</v>
      </c>
      <c r="G456" s="43"/>
      <c r="H456" s="50" t="s">
        <v>491</v>
      </c>
      <c r="I456" s="51" t="s">
        <v>492</v>
      </c>
      <c r="J456" s="46">
        <f>+K456+L456+M456+N456+O456</f>
        <v>1348.29</v>
      </c>
      <c r="K456" s="46">
        <v>1348.29</v>
      </c>
      <c r="L456" s="46">
        <v>0</v>
      </c>
      <c r="M456" s="46">
        <v>0</v>
      </c>
      <c r="N456" s="46">
        <v>0</v>
      </c>
      <c r="O456" s="46">
        <v>0</v>
      </c>
      <c r="P456" s="46">
        <v>0</v>
      </c>
      <c r="Q456" s="43"/>
      <c r="R456" s="35"/>
    </row>
    <row r="457" spans="1:18" s="65" customFormat="1" x14ac:dyDescent="0.2">
      <c r="A457" s="43" t="s">
        <v>1247</v>
      </c>
      <c r="B457" s="47">
        <v>44812</v>
      </c>
      <c r="C457" s="48" t="s">
        <v>17</v>
      </c>
      <c r="D457" s="49" t="s">
        <v>1651</v>
      </c>
      <c r="E457" s="48"/>
      <c r="F457" s="48" t="s">
        <v>277</v>
      </c>
      <c r="G457" s="43"/>
      <c r="H457" s="50" t="s">
        <v>491</v>
      </c>
      <c r="I457" s="51" t="s">
        <v>492</v>
      </c>
      <c r="J457" s="46">
        <f>+K457+L457+M457+N457+O457</f>
        <v>571.04999999999995</v>
      </c>
      <c r="K457" s="46">
        <v>571.04999999999995</v>
      </c>
      <c r="L457" s="46">
        <v>0</v>
      </c>
      <c r="M457" s="46">
        <v>0</v>
      </c>
      <c r="N457" s="46">
        <v>0</v>
      </c>
      <c r="O457" s="46">
        <v>0</v>
      </c>
      <c r="P457" s="46">
        <v>0</v>
      </c>
      <c r="Q457" s="43"/>
      <c r="R457" s="35"/>
    </row>
    <row r="458" spans="1:18" s="65" customFormat="1" x14ac:dyDescent="0.2">
      <c r="A458" s="43" t="s">
        <v>1252</v>
      </c>
      <c r="B458" s="47">
        <v>44816</v>
      </c>
      <c r="C458" s="48" t="s">
        <v>17</v>
      </c>
      <c r="D458" s="49" t="s">
        <v>719</v>
      </c>
      <c r="E458" s="48"/>
      <c r="F458" s="48" t="s">
        <v>277</v>
      </c>
      <c r="G458" s="43"/>
      <c r="H458" s="50" t="s">
        <v>491</v>
      </c>
      <c r="I458" s="51" t="s">
        <v>492</v>
      </c>
      <c r="J458" s="46">
        <f>+K458+L458+M458+N458+O458</f>
        <v>2526.5500000000002</v>
      </c>
      <c r="K458" s="46">
        <v>515.79999999999995</v>
      </c>
      <c r="L458" s="46">
        <v>383.91</v>
      </c>
      <c r="M458" s="46">
        <v>61.43</v>
      </c>
      <c r="N458" s="46">
        <v>1449.45</v>
      </c>
      <c r="O458" s="46">
        <v>115.96</v>
      </c>
      <c r="P458" s="46">
        <v>0</v>
      </c>
      <c r="Q458" s="43"/>
      <c r="R458" s="35"/>
    </row>
    <row r="459" spans="1:18" s="65" customFormat="1" x14ac:dyDescent="0.2">
      <c r="A459" s="43" t="s">
        <v>1255</v>
      </c>
      <c r="B459" s="47">
        <v>44817</v>
      </c>
      <c r="C459" s="48" t="s">
        <v>17</v>
      </c>
      <c r="D459" s="49" t="s">
        <v>724</v>
      </c>
      <c r="E459" s="48"/>
      <c r="F459" s="48" t="s">
        <v>277</v>
      </c>
      <c r="G459" s="43"/>
      <c r="H459" s="50" t="s">
        <v>491</v>
      </c>
      <c r="I459" s="51" t="s">
        <v>492</v>
      </c>
      <c r="J459" s="46">
        <f>+K459+L459+M459+N459+O459</f>
        <v>1333.68</v>
      </c>
      <c r="K459" s="46">
        <v>0</v>
      </c>
      <c r="L459" s="46">
        <v>0</v>
      </c>
      <c r="M459" s="46">
        <v>0</v>
      </c>
      <c r="N459" s="46">
        <v>1234.8900000000001</v>
      </c>
      <c r="O459" s="46">
        <v>98.79</v>
      </c>
      <c r="P459" s="46">
        <v>0</v>
      </c>
      <c r="Q459" s="43"/>
      <c r="R459" s="35"/>
    </row>
    <row r="460" spans="1:18" s="65" customFormat="1" x14ac:dyDescent="0.2">
      <c r="A460" s="43" t="s">
        <v>1267</v>
      </c>
      <c r="B460" s="47">
        <v>44819</v>
      </c>
      <c r="C460" s="48" t="s">
        <v>17</v>
      </c>
      <c r="D460" s="49" t="s">
        <v>750</v>
      </c>
      <c r="E460" s="48"/>
      <c r="F460" s="48" t="s">
        <v>277</v>
      </c>
      <c r="G460" s="43"/>
      <c r="H460" s="50" t="s">
        <v>491</v>
      </c>
      <c r="I460" s="51" t="s">
        <v>492</v>
      </c>
      <c r="J460" s="46">
        <f>+K460+L460+M460+N460+O460</f>
        <v>308.92</v>
      </c>
      <c r="K460" s="46">
        <v>308.92</v>
      </c>
      <c r="L460" s="46">
        <v>0</v>
      </c>
      <c r="M460" s="46">
        <v>0</v>
      </c>
      <c r="N460" s="46">
        <v>0</v>
      </c>
      <c r="O460" s="46">
        <v>0</v>
      </c>
      <c r="P460" s="46">
        <v>0</v>
      </c>
      <c r="Q460" s="43"/>
      <c r="R460" s="35"/>
    </row>
    <row r="461" spans="1:18" x14ac:dyDescent="0.2">
      <c r="A461" s="43" t="s">
        <v>1289</v>
      </c>
      <c r="B461" s="47">
        <v>44826</v>
      </c>
      <c r="C461" s="48" t="s">
        <v>17</v>
      </c>
      <c r="D461" s="49" t="s">
        <v>794</v>
      </c>
      <c r="E461" s="48"/>
      <c r="F461" s="48" t="s">
        <v>277</v>
      </c>
      <c r="G461" s="43"/>
      <c r="H461" s="50" t="s">
        <v>491</v>
      </c>
      <c r="I461" s="51" t="s">
        <v>492</v>
      </c>
      <c r="J461" s="46">
        <f>+K461+L461+M461+N461+O461</f>
        <v>779.84</v>
      </c>
      <c r="K461" s="46">
        <v>779.84</v>
      </c>
      <c r="L461" s="46">
        <v>0</v>
      </c>
      <c r="M461" s="46">
        <v>0</v>
      </c>
      <c r="N461" s="46">
        <v>0</v>
      </c>
      <c r="O461" s="46">
        <v>0</v>
      </c>
      <c r="P461" s="46">
        <v>0</v>
      </c>
      <c r="Q461" s="43"/>
    </row>
    <row r="462" spans="1:18" x14ac:dyDescent="0.2">
      <c r="A462" s="43" t="s">
        <v>1294</v>
      </c>
      <c r="B462" s="47">
        <v>44827</v>
      </c>
      <c r="C462" s="48" t="s">
        <v>17</v>
      </c>
      <c r="D462" s="49" t="s">
        <v>803</v>
      </c>
      <c r="E462" s="48"/>
      <c r="F462" s="48" t="s">
        <v>277</v>
      </c>
      <c r="G462" s="43"/>
      <c r="H462" s="50" t="s">
        <v>491</v>
      </c>
      <c r="I462" s="51" t="s">
        <v>492</v>
      </c>
      <c r="J462" s="46">
        <f>+K462+L462+M462+N462+O462</f>
        <v>794.62</v>
      </c>
      <c r="K462" s="46">
        <v>794.62</v>
      </c>
      <c r="L462" s="46">
        <v>0</v>
      </c>
      <c r="M462" s="46">
        <v>0</v>
      </c>
      <c r="N462" s="46">
        <v>0</v>
      </c>
      <c r="O462" s="46">
        <v>0</v>
      </c>
      <c r="P462" s="46">
        <v>0</v>
      </c>
      <c r="Q462" s="43"/>
    </row>
    <row r="463" spans="1:18" x14ac:dyDescent="0.2">
      <c r="A463" s="43" t="s">
        <v>1334</v>
      </c>
      <c r="B463" s="47">
        <v>44837</v>
      </c>
      <c r="C463" s="48" t="s">
        <v>17</v>
      </c>
      <c r="D463" s="49" t="s">
        <v>874</v>
      </c>
      <c r="E463" s="48"/>
      <c r="F463" s="48" t="s">
        <v>277</v>
      </c>
      <c r="G463" s="43"/>
      <c r="H463" s="50" t="s">
        <v>491</v>
      </c>
      <c r="I463" s="51" t="s">
        <v>492</v>
      </c>
      <c r="J463" s="46">
        <f>+K463+L463+M463+N463+O463</f>
        <v>264.20999999999998</v>
      </c>
      <c r="K463" s="46">
        <v>264.20999999999998</v>
      </c>
      <c r="L463" s="46">
        <v>0</v>
      </c>
      <c r="M463" s="46">
        <v>0</v>
      </c>
      <c r="N463" s="46">
        <v>0</v>
      </c>
      <c r="O463" s="46">
        <v>0</v>
      </c>
      <c r="P463" s="46">
        <v>0</v>
      </c>
      <c r="Q463" s="43"/>
    </row>
    <row r="464" spans="1:18" x14ac:dyDescent="0.2">
      <c r="A464" s="43" t="s">
        <v>1349</v>
      </c>
      <c r="B464" s="47">
        <v>44840</v>
      </c>
      <c r="C464" s="48" t="s">
        <v>17</v>
      </c>
      <c r="D464" s="49" t="s">
        <v>895</v>
      </c>
      <c r="E464" s="48"/>
      <c r="F464" s="48" t="s">
        <v>277</v>
      </c>
      <c r="G464" s="43"/>
      <c r="H464" s="50" t="s">
        <v>491</v>
      </c>
      <c r="I464" s="51" t="s">
        <v>492</v>
      </c>
      <c r="J464" s="46">
        <f>+K464+L464+M464+N464+O464</f>
        <v>1426.65</v>
      </c>
      <c r="K464" s="46">
        <v>211.56</v>
      </c>
      <c r="L464" s="46">
        <v>413.12</v>
      </c>
      <c r="M464" s="46">
        <v>66.099999999999994</v>
      </c>
      <c r="N464" s="46">
        <v>681.36</v>
      </c>
      <c r="O464" s="46">
        <v>54.51</v>
      </c>
      <c r="P464" s="46">
        <v>0</v>
      </c>
      <c r="Q464" s="43"/>
    </row>
    <row r="465" spans="1:18" x14ac:dyDescent="0.2">
      <c r="A465" s="43" t="s">
        <v>1350</v>
      </c>
      <c r="B465" s="47">
        <v>44840</v>
      </c>
      <c r="C465" s="48" t="s">
        <v>17</v>
      </c>
      <c r="D465" s="49" t="s">
        <v>896</v>
      </c>
      <c r="E465" s="48"/>
      <c r="F465" s="48" t="s">
        <v>277</v>
      </c>
      <c r="G465" s="43"/>
      <c r="H465" s="50" t="s">
        <v>491</v>
      </c>
      <c r="I465" s="51" t="s">
        <v>492</v>
      </c>
      <c r="J465" s="46">
        <f>+K465+L465+M465+N465+O465</f>
        <v>519.63</v>
      </c>
      <c r="K465" s="46">
        <v>519.63</v>
      </c>
      <c r="L465" s="46">
        <v>0</v>
      </c>
      <c r="M465" s="46">
        <v>0</v>
      </c>
      <c r="N465" s="46">
        <v>0</v>
      </c>
      <c r="O465" s="46">
        <v>0</v>
      </c>
      <c r="P465" s="46">
        <v>0</v>
      </c>
      <c r="Q465" s="43"/>
    </row>
    <row r="466" spans="1:18" x14ac:dyDescent="0.2">
      <c r="A466" s="43" t="s">
        <v>1355</v>
      </c>
      <c r="B466" s="47">
        <v>44844</v>
      </c>
      <c r="C466" s="48" t="s">
        <v>17</v>
      </c>
      <c r="D466" s="49" t="s">
        <v>902</v>
      </c>
      <c r="E466" s="48"/>
      <c r="F466" s="48" t="s">
        <v>277</v>
      </c>
      <c r="G466" s="43"/>
      <c r="H466" s="50" t="s">
        <v>491</v>
      </c>
      <c r="I466" s="51" t="s">
        <v>492</v>
      </c>
      <c r="J466" s="46">
        <f>+K466+L466+M466+N466+O466</f>
        <v>2012.1999999999998</v>
      </c>
      <c r="K466" s="46">
        <v>1851.84</v>
      </c>
      <c r="L466" s="46">
        <v>138.24</v>
      </c>
      <c r="M466" s="46">
        <v>22.12</v>
      </c>
      <c r="N466" s="46">
        <v>0</v>
      </c>
      <c r="O466" s="46">
        <v>0</v>
      </c>
      <c r="P466" s="46">
        <v>0</v>
      </c>
      <c r="Q466" s="43"/>
    </row>
    <row r="467" spans="1:18" x14ac:dyDescent="0.2">
      <c r="A467" s="43" t="s">
        <v>1358</v>
      </c>
      <c r="B467" s="47">
        <v>44847</v>
      </c>
      <c r="C467" s="48" t="s">
        <v>17</v>
      </c>
      <c r="D467" s="49" t="s">
        <v>907</v>
      </c>
      <c r="E467" s="48"/>
      <c r="F467" s="48" t="s">
        <v>277</v>
      </c>
      <c r="G467" s="43"/>
      <c r="H467" s="50" t="s">
        <v>491</v>
      </c>
      <c r="I467" s="51" t="s">
        <v>492</v>
      </c>
      <c r="J467" s="46">
        <f>+K467+L467+M467+N467+O467</f>
        <v>2710.6300000000006</v>
      </c>
      <c r="K467" s="46">
        <v>1478.6</v>
      </c>
      <c r="L467" s="46">
        <v>785.34</v>
      </c>
      <c r="M467" s="46">
        <v>125.65</v>
      </c>
      <c r="N467" s="46">
        <v>297.26</v>
      </c>
      <c r="O467" s="46">
        <v>23.78</v>
      </c>
      <c r="P467" s="46">
        <v>0</v>
      </c>
      <c r="Q467" s="43"/>
    </row>
    <row r="468" spans="1:18" x14ac:dyDescent="0.2">
      <c r="A468" s="58" t="s">
        <v>1356</v>
      </c>
      <c r="B468" s="59">
        <v>44846</v>
      </c>
      <c r="C468" s="60" t="s">
        <v>17</v>
      </c>
      <c r="D468" s="61" t="s">
        <v>903</v>
      </c>
      <c r="E468" s="60"/>
      <c r="F468" s="60" t="s">
        <v>277</v>
      </c>
      <c r="G468" s="58" t="s">
        <v>2339</v>
      </c>
      <c r="H468" s="62" t="s">
        <v>904</v>
      </c>
      <c r="I468" s="63" t="s">
        <v>905</v>
      </c>
      <c r="J468" s="64">
        <f>+K468+L468+M468+N468+O468</f>
        <v>66.150000000000006</v>
      </c>
      <c r="K468" s="64">
        <v>0</v>
      </c>
      <c r="L468" s="64">
        <v>57.03</v>
      </c>
      <c r="M468" s="64">
        <v>9.1199999999999992</v>
      </c>
      <c r="N468" s="64">
        <v>0</v>
      </c>
      <c r="O468" s="64">
        <v>0</v>
      </c>
      <c r="P468" s="64">
        <v>0</v>
      </c>
      <c r="Q468" s="58"/>
      <c r="R468" s="65"/>
    </row>
    <row r="469" spans="1:18" x14ac:dyDescent="0.2">
      <c r="A469" s="58" t="s">
        <v>1369</v>
      </c>
      <c r="B469" s="59">
        <v>44851</v>
      </c>
      <c r="C469" s="60" t="s">
        <v>17</v>
      </c>
      <c r="D469" s="61" t="s">
        <v>922</v>
      </c>
      <c r="E469" s="60"/>
      <c r="F469" s="60" t="s">
        <v>277</v>
      </c>
      <c r="G469" s="58" t="s">
        <v>2339</v>
      </c>
      <c r="H469" s="62" t="s">
        <v>904</v>
      </c>
      <c r="I469" s="63" t="s">
        <v>905</v>
      </c>
      <c r="J469" s="64">
        <f>+K469+L469+M469+N469+O469</f>
        <v>70.64</v>
      </c>
      <c r="K469" s="64">
        <v>0</v>
      </c>
      <c r="L469" s="64">
        <v>60.9</v>
      </c>
      <c r="M469" s="64">
        <v>9.74</v>
      </c>
      <c r="N469" s="64">
        <v>0</v>
      </c>
      <c r="O469" s="64">
        <v>0</v>
      </c>
      <c r="P469" s="64">
        <v>0</v>
      </c>
      <c r="Q469" s="58"/>
      <c r="R469" s="65"/>
    </row>
    <row r="470" spans="1:18" x14ac:dyDescent="0.2">
      <c r="A470" s="58" t="s">
        <v>1140</v>
      </c>
      <c r="B470" s="59">
        <v>44769</v>
      </c>
      <c r="C470" s="60" t="s">
        <v>17</v>
      </c>
      <c r="D470" s="61" t="s">
        <v>515</v>
      </c>
      <c r="E470" s="60"/>
      <c r="F470" s="60" t="s">
        <v>516</v>
      </c>
      <c r="G470" s="58" t="s">
        <v>2350</v>
      </c>
      <c r="H470" s="62" t="s">
        <v>517</v>
      </c>
      <c r="I470" s="63" t="s">
        <v>518</v>
      </c>
      <c r="J470" s="64">
        <f>+K470+L470+M470+N470+O470</f>
        <v>2298.2399999999998</v>
      </c>
      <c r="K470" s="64">
        <v>2298.2399999999998</v>
      </c>
      <c r="L470" s="64">
        <v>0</v>
      </c>
      <c r="M470" s="64">
        <v>0</v>
      </c>
      <c r="N470" s="64">
        <v>0</v>
      </c>
      <c r="O470" s="64">
        <v>0</v>
      </c>
      <c r="P470" s="64">
        <v>0</v>
      </c>
      <c r="Q470" s="58"/>
      <c r="R470" s="65"/>
    </row>
    <row r="471" spans="1:18" x14ac:dyDescent="0.2">
      <c r="A471" s="58" t="s">
        <v>1141</v>
      </c>
      <c r="B471" s="59">
        <v>44769</v>
      </c>
      <c r="C471" s="60" t="s">
        <v>17</v>
      </c>
      <c r="D471" s="61" t="s">
        <v>519</v>
      </c>
      <c r="E471" s="60"/>
      <c r="F471" s="60" t="s">
        <v>520</v>
      </c>
      <c r="G471" s="58" t="s">
        <v>2350</v>
      </c>
      <c r="H471" s="62" t="s">
        <v>517</v>
      </c>
      <c r="I471" s="63" t="s">
        <v>518</v>
      </c>
      <c r="J471" s="64">
        <f>+K471+L471+M471+N471+O471</f>
        <v>1016.97</v>
      </c>
      <c r="K471" s="64">
        <v>1016.97</v>
      </c>
      <c r="L471" s="64">
        <v>0</v>
      </c>
      <c r="M471" s="64">
        <v>0</v>
      </c>
      <c r="N471" s="64">
        <v>0</v>
      </c>
      <c r="O471" s="64">
        <v>0</v>
      </c>
      <c r="P471" s="64">
        <v>0</v>
      </c>
      <c r="Q471" s="58"/>
      <c r="R471" s="65"/>
    </row>
    <row r="472" spans="1:18" x14ac:dyDescent="0.2">
      <c r="A472" s="58" t="s">
        <v>1179</v>
      </c>
      <c r="B472" s="59">
        <v>44790</v>
      </c>
      <c r="C472" s="60" t="s">
        <v>17</v>
      </c>
      <c r="D472" s="61" t="s">
        <v>581</v>
      </c>
      <c r="E472" s="60"/>
      <c r="F472" s="60" t="s">
        <v>582</v>
      </c>
      <c r="G472" s="58" t="s">
        <v>2332</v>
      </c>
      <c r="H472" s="62" t="s">
        <v>583</v>
      </c>
      <c r="I472" s="63" t="s">
        <v>584</v>
      </c>
      <c r="J472" s="64">
        <f>+K472+L472+M472+N472+O472</f>
        <v>3102.49</v>
      </c>
      <c r="K472" s="64">
        <v>0</v>
      </c>
      <c r="L472" s="64">
        <v>2674.56</v>
      </c>
      <c r="M472" s="64">
        <v>427.93</v>
      </c>
      <c r="N472" s="64">
        <v>0</v>
      </c>
      <c r="O472" s="64">
        <v>0</v>
      </c>
      <c r="P472" s="64">
        <v>0</v>
      </c>
      <c r="Q472" s="58"/>
      <c r="R472" s="65"/>
    </row>
    <row r="473" spans="1:18" x14ac:dyDescent="0.2">
      <c r="A473" s="43" t="s">
        <v>1143</v>
      </c>
      <c r="B473" s="47">
        <v>44770</v>
      </c>
      <c r="C473" s="48" t="s">
        <v>17</v>
      </c>
      <c r="D473" s="49" t="s">
        <v>522</v>
      </c>
      <c r="E473" s="48"/>
      <c r="F473" s="48" t="s">
        <v>523</v>
      </c>
      <c r="G473" s="43"/>
      <c r="H473" s="50" t="s">
        <v>524</v>
      </c>
      <c r="I473" s="51" t="s">
        <v>120</v>
      </c>
      <c r="J473" s="46">
        <f>+K473+L473+M473+N473+O473</f>
        <v>1079.55</v>
      </c>
      <c r="K473" s="46">
        <v>1079.55</v>
      </c>
      <c r="L473" s="46">
        <v>0</v>
      </c>
      <c r="M473" s="46">
        <v>0</v>
      </c>
      <c r="N473" s="46">
        <v>0</v>
      </c>
      <c r="O473" s="46">
        <v>0</v>
      </c>
      <c r="P473" s="46">
        <v>0</v>
      </c>
      <c r="Q473" s="43"/>
    </row>
    <row r="474" spans="1:18" x14ac:dyDescent="0.2">
      <c r="A474" s="43" t="s">
        <v>1144</v>
      </c>
      <c r="B474" s="47">
        <v>44770</v>
      </c>
      <c r="C474" s="48" t="s">
        <v>17</v>
      </c>
      <c r="D474" s="49" t="s">
        <v>525</v>
      </c>
      <c r="E474" s="48"/>
      <c r="F474" s="48" t="s">
        <v>526</v>
      </c>
      <c r="G474" s="43"/>
      <c r="H474" s="50" t="s">
        <v>524</v>
      </c>
      <c r="I474" s="51" t="s">
        <v>120</v>
      </c>
      <c r="J474" s="46">
        <f>+K474+L474+M474+N474+O474</f>
        <v>412.38</v>
      </c>
      <c r="K474" s="46">
        <v>412.38</v>
      </c>
      <c r="L474" s="46">
        <v>0</v>
      </c>
      <c r="M474" s="46">
        <v>0</v>
      </c>
      <c r="N474" s="46">
        <v>0</v>
      </c>
      <c r="O474" s="46">
        <v>0</v>
      </c>
      <c r="P474" s="46">
        <v>0</v>
      </c>
      <c r="Q474" s="43"/>
    </row>
    <row r="475" spans="1:18" x14ac:dyDescent="0.2">
      <c r="A475" s="43" t="s">
        <v>1166</v>
      </c>
      <c r="B475" s="47">
        <v>44784</v>
      </c>
      <c r="C475" s="48" t="s">
        <v>17</v>
      </c>
      <c r="D475" s="49" t="s">
        <v>561</v>
      </c>
      <c r="E475" s="48"/>
      <c r="F475" s="48" t="s">
        <v>562</v>
      </c>
      <c r="G475" s="43"/>
      <c r="H475" s="50" t="s">
        <v>524</v>
      </c>
      <c r="I475" s="51" t="s">
        <v>120</v>
      </c>
      <c r="J475" s="46">
        <f>+K475+L475+M475+N475+O475</f>
        <v>420.93</v>
      </c>
      <c r="K475" s="46">
        <v>420.93</v>
      </c>
      <c r="L475" s="46">
        <v>0</v>
      </c>
      <c r="M475" s="46">
        <v>0</v>
      </c>
      <c r="N475" s="46">
        <v>0</v>
      </c>
      <c r="O475" s="46">
        <v>0</v>
      </c>
      <c r="P475" s="46">
        <v>0</v>
      </c>
      <c r="Q475" s="43"/>
    </row>
    <row r="476" spans="1:18" x14ac:dyDescent="0.2">
      <c r="A476" s="43" t="s">
        <v>1183</v>
      </c>
      <c r="B476" s="47">
        <v>44791</v>
      </c>
      <c r="C476" s="48" t="s">
        <v>17</v>
      </c>
      <c r="D476" s="49" t="s">
        <v>590</v>
      </c>
      <c r="E476" s="48"/>
      <c r="F476" s="48" t="s">
        <v>591</v>
      </c>
      <c r="G476" s="43"/>
      <c r="H476" s="50" t="s">
        <v>524</v>
      </c>
      <c r="I476" s="51" t="s">
        <v>120</v>
      </c>
      <c r="J476" s="46">
        <f>+K476+L476+M476+N476+O476</f>
        <v>863.29</v>
      </c>
      <c r="K476" s="46">
        <v>863.29</v>
      </c>
      <c r="L476" s="46">
        <v>0</v>
      </c>
      <c r="M476" s="46">
        <v>0</v>
      </c>
      <c r="N476" s="46">
        <v>0</v>
      </c>
      <c r="O476" s="46">
        <v>0</v>
      </c>
      <c r="P476" s="46">
        <v>0</v>
      </c>
      <c r="Q476" s="43"/>
    </row>
    <row r="477" spans="1:18" x14ac:dyDescent="0.2">
      <c r="A477" s="43" t="s">
        <v>1198</v>
      </c>
      <c r="B477" s="47">
        <v>44798</v>
      </c>
      <c r="C477" s="48" t="s">
        <v>17</v>
      </c>
      <c r="D477" s="49" t="s">
        <v>618</v>
      </c>
      <c r="E477" s="48"/>
      <c r="F477" s="48" t="s">
        <v>619</v>
      </c>
      <c r="G477" s="43"/>
      <c r="H477" s="50" t="s">
        <v>524</v>
      </c>
      <c r="I477" s="51" t="s">
        <v>120</v>
      </c>
      <c r="J477" s="46">
        <f>+K477+L477+M477+N477+O477</f>
        <v>598.39</v>
      </c>
      <c r="K477" s="46">
        <v>598.39</v>
      </c>
      <c r="L477" s="46">
        <v>0</v>
      </c>
      <c r="M477" s="46">
        <v>0</v>
      </c>
      <c r="N477" s="46">
        <v>0</v>
      </c>
      <c r="O477" s="46">
        <v>0</v>
      </c>
      <c r="P477" s="46">
        <v>0</v>
      </c>
      <c r="Q477" s="43"/>
    </row>
    <row r="478" spans="1:18" x14ac:dyDescent="0.2">
      <c r="A478" s="43" t="s">
        <v>1224</v>
      </c>
      <c r="B478" s="47">
        <v>44805</v>
      </c>
      <c r="C478" s="48" t="s">
        <v>17</v>
      </c>
      <c r="D478" s="49" t="s">
        <v>666</v>
      </c>
      <c r="E478" s="48"/>
      <c r="F478" s="48" t="s">
        <v>667</v>
      </c>
      <c r="G478" s="43"/>
      <c r="H478" s="50" t="s">
        <v>524</v>
      </c>
      <c r="I478" s="51" t="s">
        <v>120</v>
      </c>
      <c r="J478" s="46">
        <f>+K478+L478+M478+N478+O478</f>
        <v>1222.6300000000001</v>
      </c>
      <c r="K478" s="46">
        <v>1222.6300000000001</v>
      </c>
      <c r="L478" s="46">
        <v>0</v>
      </c>
      <c r="M478" s="46">
        <v>0</v>
      </c>
      <c r="N478" s="46">
        <v>0</v>
      </c>
      <c r="O478" s="46">
        <v>0</v>
      </c>
      <c r="P478" s="46">
        <v>0</v>
      </c>
      <c r="Q478" s="43"/>
    </row>
    <row r="479" spans="1:18" x14ac:dyDescent="0.2">
      <c r="A479" s="43" t="s">
        <v>1243</v>
      </c>
      <c r="B479" s="47">
        <v>44812</v>
      </c>
      <c r="C479" s="48" t="s">
        <v>17</v>
      </c>
      <c r="D479" s="49" t="s">
        <v>704</v>
      </c>
      <c r="E479" s="48"/>
      <c r="F479" s="48" t="s">
        <v>705</v>
      </c>
      <c r="G479" s="43"/>
      <c r="H479" s="50" t="s">
        <v>524</v>
      </c>
      <c r="I479" s="51" t="s">
        <v>120</v>
      </c>
      <c r="J479" s="46">
        <f>+K479+L479+M479+N479+O479</f>
        <v>1096.77</v>
      </c>
      <c r="K479" s="46">
        <v>1096.77</v>
      </c>
      <c r="L479" s="46">
        <v>0</v>
      </c>
      <c r="M479" s="46">
        <v>0</v>
      </c>
      <c r="N479" s="46">
        <v>0</v>
      </c>
      <c r="O479" s="46">
        <v>0</v>
      </c>
      <c r="P479" s="46">
        <v>0</v>
      </c>
      <c r="Q479" s="43"/>
    </row>
    <row r="480" spans="1:18" x14ac:dyDescent="0.2">
      <c r="A480" s="43" t="s">
        <v>1264</v>
      </c>
      <c r="B480" s="47">
        <v>44819</v>
      </c>
      <c r="C480" s="48" t="s">
        <v>17</v>
      </c>
      <c r="D480" s="49" t="s">
        <v>744</v>
      </c>
      <c r="E480" s="48"/>
      <c r="F480" s="48" t="s">
        <v>745</v>
      </c>
      <c r="G480" s="43"/>
      <c r="H480" s="50" t="s">
        <v>524</v>
      </c>
      <c r="I480" s="51" t="s">
        <v>120</v>
      </c>
      <c r="J480" s="46">
        <f>+K480+L480+M480+N480+O480</f>
        <v>1141.6600000000001</v>
      </c>
      <c r="K480" s="46">
        <v>1141.6600000000001</v>
      </c>
      <c r="L480" s="46">
        <v>0</v>
      </c>
      <c r="M480" s="46">
        <v>0</v>
      </c>
      <c r="N480" s="46">
        <v>0</v>
      </c>
      <c r="O480" s="46">
        <v>0</v>
      </c>
      <c r="P480" s="46">
        <v>0</v>
      </c>
      <c r="Q480" s="43"/>
    </row>
    <row r="481" spans="1:18" x14ac:dyDescent="0.2">
      <c r="A481" s="43" t="s">
        <v>1287</v>
      </c>
      <c r="B481" s="47">
        <v>44826</v>
      </c>
      <c r="C481" s="48" t="s">
        <v>17</v>
      </c>
      <c r="D481" s="49" t="s">
        <v>790</v>
      </c>
      <c r="E481" s="48"/>
      <c r="F481" s="48" t="s">
        <v>791</v>
      </c>
      <c r="G481" s="43"/>
      <c r="H481" s="50" t="s">
        <v>524</v>
      </c>
      <c r="I481" s="51" t="s">
        <v>120</v>
      </c>
      <c r="J481" s="46">
        <f>+K481+L481+M481+N481+O481</f>
        <v>1282.55</v>
      </c>
      <c r="K481" s="46">
        <v>1282.55</v>
      </c>
      <c r="L481" s="46">
        <v>0</v>
      </c>
      <c r="M481" s="46">
        <v>0</v>
      </c>
      <c r="N481" s="46">
        <v>0</v>
      </c>
      <c r="O481" s="46">
        <v>0</v>
      </c>
      <c r="P481" s="46">
        <v>0</v>
      </c>
      <c r="Q481" s="43"/>
    </row>
    <row r="482" spans="1:18" x14ac:dyDescent="0.2">
      <c r="A482" s="43" t="s">
        <v>1291</v>
      </c>
      <c r="B482" s="47">
        <v>44826</v>
      </c>
      <c r="C482" s="43" t="s">
        <v>17</v>
      </c>
      <c r="D482" s="43" t="s">
        <v>980</v>
      </c>
      <c r="E482" s="43"/>
      <c r="F482" s="43" t="s">
        <v>981</v>
      </c>
      <c r="G482" s="43"/>
      <c r="H482" s="45" t="s">
        <v>524</v>
      </c>
      <c r="I482" s="46" t="s">
        <v>120</v>
      </c>
      <c r="J482" s="46">
        <f>+K482+L482+M482+N482+O482</f>
        <v>1348.18</v>
      </c>
      <c r="K482" s="46">
        <v>1348.18</v>
      </c>
      <c r="L482" s="46">
        <v>0</v>
      </c>
      <c r="M482" s="46">
        <v>0</v>
      </c>
      <c r="N482" s="46">
        <v>0</v>
      </c>
      <c r="O482" s="46">
        <v>0</v>
      </c>
      <c r="P482" s="46">
        <v>0</v>
      </c>
      <c r="Q482" s="43"/>
    </row>
    <row r="483" spans="1:18" x14ac:dyDescent="0.2">
      <c r="A483" s="43" t="s">
        <v>1411</v>
      </c>
      <c r="B483" s="44">
        <v>44861</v>
      </c>
      <c r="C483" s="43" t="s">
        <v>17</v>
      </c>
      <c r="D483" s="43" t="s">
        <v>1028</v>
      </c>
      <c r="E483" s="43" t="s">
        <v>19</v>
      </c>
      <c r="F483" s="43" t="s">
        <v>1029</v>
      </c>
      <c r="G483" s="43" t="s">
        <v>19</v>
      </c>
      <c r="H483" s="45" t="s">
        <v>119</v>
      </c>
      <c r="I483" s="46" t="s">
        <v>120</v>
      </c>
      <c r="J483" s="46">
        <f>+K483+L483+M483+N483+O483</f>
        <v>1802.41</v>
      </c>
      <c r="K483" s="46">
        <v>1802.41</v>
      </c>
      <c r="L483" s="46">
        <v>0</v>
      </c>
      <c r="M483" s="46">
        <f>+L483*16%</f>
        <v>0</v>
      </c>
      <c r="N483" s="46">
        <v>0</v>
      </c>
      <c r="O483" s="46">
        <v>0</v>
      </c>
      <c r="P483" s="46">
        <v>0</v>
      </c>
      <c r="Q483" s="46"/>
      <c r="R483" s="34" t="s">
        <v>19</v>
      </c>
    </row>
    <row r="484" spans="1:18" x14ac:dyDescent="0.2">
      <c r="A484" s="43" t="s">
        <v>1436</v>
      </c>
      <c r="B484" s="44">
        <v>44868</v>
      </c>
      <c r="C484" s="43" t="s">
        <v>17</v>
      </c>
      <c r="D484" s="43" t="s">
        <v>1030</v>
      </c>
      <c r="E484" s="43" t="s">
        <v>19</v>
      </c>
      <c r="F484" s="43" t="s">
        <v>1031</v>
      </c>
      <c r="G484" s="43" t="s">
        <v>19</v>
      </c>
      <c r="H484" s="45" t="s">
        <v>119</v>
      </c>
      <c r="I484" s="46" t="s">
        <v>120</v>
      </c>
      <c r="J484" s="46">
        <f>+K484+L484+M484+N484+O484</f>
        <v>1161.42</v>
      </c>
      <c r="K484" s="46">
        <v>1161.42</v>
      </c>
      <c r="L484" s="46">
        <v>0</v>
      </c>
      <c r="M484" s="46">
        <f>+L484*16%</f>
        <v>0</v>
      </c>
      <c r="N484" s="46">
        <v>0</v>
      </c>
      <c r="O484" s="46">
        <v>0</v>
      </c>
      <c r="P484" s="46">
        <v>0</v>
      </c>
      <c r="Q484" s="46"/>
      <c r="R484" s="34" t="s">
        <v>19</v>
      </c>
    </row>
    <row r="485" spans="1:18" x14ac:dyDescent="0.2">
      <c r="A485" s="43" t="s">
        <v>1471</v>
      </c>
      <c r="B485" s="44">
        <v>44875</v>
      </c>
      <c r="C485" s="43" t="s">
        <v>17</v>
      </c>
      <c r="D485" s="43" t="s">
        <v>117</v>
      </c>
      <c r="E485" s="43" t="s">
        <v>19</v>
      </c>
      <c r="F485" s="43" t="s">
        <v>118</v>
      </c>
      <c r="G485" s="43" t="s">
        <v>19</v>
      </c>
      <c r="H485" s="45" t="s">
        <v>119</v>
      </c>
      <c r="I485" s="46" t="s">
        <v>120</v>
      </c>
      <c r="J485" s="46">
        <f>+K485+L485+M485+N485+O485</f>
        <v>1868.9</v>
      </c>
      <c r="K485" s="46">
        <v>1868.9</v>
      </c>
      <c r="L485" s="46">
        <v>0</v>
      </c>
      <c r="M485" s="46">
        <f>+L485*16%</f>
        <v>0</v>
      </c>
      <c r="N485" s="46">
        <v>0</v>
      </c>
      <c r="O485" s="46">
        <v>0</v>
      </c>
      <c r="P485" s="46">
        <v>0</v>
      </c>
      <c r="Q485" s="46"/>
      <c r="R485" s="34" t="s">
        <v>19</v>
      </c>
    </row>
    <row r="486" spans="1:18" x14ac:dyDescent="0.2">
      <c r="A486" s="43" t="s">
        <v>1659</v>
      </c>
      <c r="B486" s="44">
        <v>44882</v>
      </c>
      <c r="C486" s="43" t="s">
        <v>17</v>
      </c>
      <c r="D486" s="43" t="s">
        <v>202</v>
      </c>
      <c r="E486" s="43" t="s">
        <v>19</v>
      </c>
      <c r="F486" s="43" t="s">
        <v>203</v>
      </c>
      <c r="G486" s="43" t="s">
        <v>19</v>
      </c>
      <c r="H486" s="45" t="s">
        <v>119</v>
      </c>
      <c r="I486" s="46" t="s">
        <v>120</v>
      </c>
      <c r="J486" s="46">
        <f>+K486+L486+M486+N486+O486</f>
        <v>2170.42</v>
      </c>
      <c r="K486" s="46">
        <v>2170.42</v>
      </c>
      <c r="L486" s="46">
        <v>0</v>
      </c>
      <c r="M486" s="46">
        <f>+L486*16%</f>
        <v>0</v>
      </c>
      <c r="N486" s="46">
        <v>0</v>
      </c>
      <c r="O486" s="46">
        <v>0</v>
      </c>
      <c r="P486" s="46">
        <v>0</v>
      </c>
      <c r="Q486" s="46"/>
      <c r="R486" s="34" t="s">
        <v>19</v>
      </c>
    </row>
    <row r="487" spans="1:18" x14ac:dyDescent="0.2">
      <c r="A487" s="43" t="s">
        <v>1727</v>
      </c>
      <c r="B487" s="44">
        <v>44889</v>
      </c>
      <c r="C487" s="43" t="s">
        <v>17</v>
      </c>
      <c r="D487" s="43" t="s">
        <v>243</v>
      </c>
      <c r="E487" s="43" t="s">
        <v>19</v>
      </c>
      <c r="F487" s="43" t="s">
        <v>244</v>
      </c>
      <c r="G487" s="43" t="s">
        <v>19</v>
      </c>
      <c r="H487" s="45" t="s">
        <v>119</v>
      </c>
      <c r="I487" s="46" t="s">
        <v>120</v>
      </c>
      <c r="J487" s="46">
        <f>+K487+L487+M487+N487+O487</f>
        <v>2462.2399999999998</v>
      </c>
      <c r="K487" s="46">
        <v>2462.2399999999998</v>
      </c>
      <c r="L487" s="46">
        <v>0</v>
      </c>
      <c r="M487" s="46">
        <f>+L487*16%</f>
        <v>0</v>
      </c>
      <c r="N487" s="46">
        <v>0</v>
      </c>
      <c r="O487" s="46">
        <v>0</v>
      </c>
      <c r="P487" s="46">
        <v>0</v>
      </c>
      <c r="Q487" s="46"/>
      <c r="R487" s="34" t="s">
        <v>19</v>
      </c>
    </row>
    <row r="488" spans="1:18" x14ac:dyDescent="0.2">
      <c r="A488" s="43" t="s">
        <v>1345</v>
      </c>
      <c r="B488" s="44">
        <v>44839</v>
      </c>
      <c r="C488" s="43" t="s">
        <v>17</v>
      </c>
      <c r="D488" s="43" t="s">
        <v>1610</v>
      </c>
      <c r="E488" s="43" t="s">
        <v>19</v>
      </c>
      <c r="F488" s="43" t="s">
        <v>1611</v>
      </c>
      <c r="G488" s="43" t="s">
        <v>19</v>
      </c>
      <c r="H488" s="45" t="s">
        <v>1612</v>
      </c>
      <c r="I488" s="46" t="s">
        <v>1613</v>
      </c>
      <c r="J488" s="46">
        <f>+K488+L488+M488+N488+O488</f>
        <v>3373.6744000000003</v>
      </c>
      <c r="K488" s="46">
        <v>0</v>
      </c>
      <c r="L488" s="46">
        <v>2908.34</v>
      </c>
      <c r="M488" s="46">
        <f>+L488*16%</f>
        <v>465.33440000000002</v>
      </c>
      <c r="N488" s="46">
        <v>0</v>
      </c>
      <c r="O488" s="46">
        <v>0</v>
      </c>
      <c r="P488" s="46">
        <v>0</v>
      </c>
      <c r="Q488" s="46"/>
      <c r="R488" s="34" t="s">
        <v>19</v>
      </c>
    </row>
    <row r="489" spans="1:18" x14ac:dyDescent="0.2">
      <c r="A489" s="43" t="s">
        <v>1403</v>
      </c>
      <c r="B489" s="44">
        <v>44860</v>
      </c>
      <c r="C489" s="43" t="s">
        <v>17</v>
      </c>
      <c r="D489" s="43" t="s">
        <v>1644</v>
      </c>
      <c r="E489" s="43"/>
      <c r="F489" s="43" t="s">
        <v>1645</v>
      </c>
      <c r="G489" s="43"/>
      <c r="H489" s="50" t="s">
        <v>1646</v>
      </c>
      <c r="I489" s="51" t="s">
        <v>1647</v>
      </c>
      <c r="J489" s="46">
        <f>+K489+L489+M489+N489+O489</f>
        <v>2783.71</v>
      </c>
      <c r="K489" s="46">
        <v>2783.71</v>
      </c>
      <c r="L489" s="46">
        <v>0</v>
      </c>
      <c r="M489" s="46">
        <f>+L489*16%</f>
        <v>0</v>
      </c>
      <c r="N489" s="46">
        <v>0</v>
      </c>
      <c r="O489" s="46">
        <v>0</v>
      </c>
      <c r="P489" s="46">
        <v>0</v>
      </c>
      <c r="Q489" s="46"/>
      <c r="R489" s="34"/>
    </row>
    <row r="490" spans="1:18" x14ac:dyDescent="0.2">
      <c r="A490" s="43" t="s">
        <v>1194</v>
      </c>
      <c r="B490" s="47">
        <v>44797</v>
      </c>
      <c r="C490" s="48" t="s">
        <v>17</v>
      </c>
      <c r="D490" s="49" t="s">
        <v>607</v>
      </c>
      <c r="E490" s="48"/>
      <c r="F490" s="48" t="s">
        <v>608</v>
      </c>
      <c r="G490" s="43"/>
      <c r="H490" s="50" t="s">
        <v>609</v>
      </c>
      <c r="I490" s="51" t="s">
        <v>610</v>
      </c>
      <c r="J490" s="46">
        <f>+K490+L490+M490+N490+O490</f>
        <v>340.76</v>
      </c>
      <c r="K490" s="46">
        <v>0</v>
      </c>
      <c r="L490" s="46">
        <v>293.76</v>
      </c>
      <c r="M490" s="46">
        <v>47</v>
      </c>
      <c r="N490" s="46">
        <v>0</v>
      </c>
      <c r="O490" s="46">
        <v>0</v>
      </c>
      <c r="P490" s="46">
        <v>0</v>
      </c>
      <c r="Q490" s="43"/>
    </row>
    <row r="491" spans="1:18" x14ac:dyDescent="0.2">
      <c r="A491" s="43" t="s">
        <v>1216</v>
      </c>
      <c r="B491" s="47">
        <v>44802</v>
      </c>
      <c r="C491" s="48" t="s">
        <v>17</v>
      </c>
      <c r="D491" s="49" t="s">
        <v>646</v>
      </c>
      <c r="E491" s="48"/>
      <c r="F491" s="48" t="s">
        <v>647</v>
      </c>
      <c r="G491" s="43"/>
      <c r="H491" s="50" t="s">
        <v>609</v>
      </c>
      <c r="I491" s="51" t="s">
        <v>610</v>
      </c>
      <c r="J491" s="46">
        <f>+K491+L491+M491+N491+O491</f>
        <v>284.25</v>
      </c>
      <c r="K491" s="46">
        <v>0</v>
      </c>
      <c r="L491" s="46">
        <v>245.04</v>
      </c>
      <c r="M491" s="46">
        <v>39.21</v>
      </c>
      <c r="N491" s="46">
        <v>0</v>
      </c>
      <c r="O491" s="46">
        <v>0</v>
      </c>
      <c r="P491" s="46">
        <v>0</v>
      </c>
      <c r="Q491" s="43"/>
    </row>
    <row r="492" spans="1:18" s="65" customFormat="1" x14ac:dyDescent="0.2">
      <c r="A492" s="43" t="s">
        <v>1237</v>
      </c>
      <c r="B492" s="47">
        <v>44810</v>
      </c>
      <c r="C492" s="48" t="s">
        <v>17</v>
      </c>
      <c r="D492" s="49" t="s">
        <v>689</v>
      </c>
      <c r="E492" s="48"/>
      <c r="F492" s="48" t="s">
        <v>690</v>
      </c>
      <c r="G492" s="43"/>
      <c r="H492" s="50" t="s">
        <v>609</v>
      </c>
      <c r="I492" s="51" t="s">
        <v>610</v>
      </c>
      <c r="J492" s="46">
        <f>+K492+L492+M492+N492+O492</f>
        <v>309.60000000000002</v>
      </c>
      <c r="K492" s="46">
        <v>309.60000000000002</v>
      </c>
      <c r="L492" s="46">
        <v>0</v>
      </c>
      <c r="M492" s="46">
        <v>0</v>
      </c>
      <c r="N492" s="46">
        <v>0</v>
      </c>
      <c r="O492" s="46">
        <v>0</v>
      </c>
      <c r="P492" s="46">
        <v>0</v>
      </c>
      <c r="Q492" s="43"/>
      <c r="R492" s="35"/>
    </row>
    <row r="493" spans="1:18" s="65" customFormat="1" x14ac:dyDescent="0.2">
      <c r="A493" s="43" t="s">
        <v>1254</v>
      </c>
      <c r="B493" s="47">
        <v>44817</v>
      </c>
      <c r="C493" s="48" t="s">
        <v>17</v>
      </c>
      <c r="D493" s="49" t="s">
        <v>722</v>
      </c>
      <c r="E493" s="48"/>
      <c r="F493" s="48" t="s">
        <v>723</v>
      </c>
      <c r="G493" s="43"/>
      <c r="H493" s="50" t="s">
        <v>609</v>
      </c>
      <c r="I493" s="51" t="s">
        <v>610</v>
      </c>
      <c r="J493" s="46">
        <f>+K493+L493+M493+N493+O493</f>
        <v>649.58000000000004</v>
      </c>
      <c r="K493" s="46">
        <v>0</v>
      </c>
      <c r="L493" s="46">
        <v>559.98</v>
      </c>
      <c r="M493" s="46">
        <v>89.6</v>
      </c>
      <c r="N493" s="46">
        <v>0</v>
      </c>
      <c r="O493" s="46">
        <v>0</v>
      </c>
      <c r="P493" s="46">
        <v>0</v>
      </c>
      <c r="Q493" s="43"/>
      <c r="R493" s="35"/>
    </row>
    <row r="494" spans="1:18" s="65" customFormat="1" x14ac:dyDescent="0.2">
      <c r="A494" s="43" t="s">
        <v>1309</v>
      </c>
      <c r="B494" s="47">
        <v>44832</v>
      </c>
      <c r="C494" s="48" t="s">
        <v>17</v>
      </c>
      <c r="D494" s="49" t="s">
        <v>834</v>
      </c>
      <c r="E494" s="48"/>
      <c r="F494" s="48" t="s">
        <v>835</v>
      </c>
      <c r="G494" s="43"/>
      <c r="H494" s="50" t="s">
        <v>609</v>
      </c>
      <c r="I494" s="51" t="s">
        <v>610</v>
      </c>
      <c r="J494" s="46">
        <f>+K494+L494+M494+N494+O494</f>
        <v>364.36</v>
      </c>
      <c r="K494" s="46">
        <v>0</v>
      </c>
      <c r="L494" s="46">
        <v>314.10000000000002</v>
      </c>
      <c r="M494" s="46">
        <v>50.26</v>
      </c>
      <c r="N494" s="46">
        <v>0</v>
      </c>
      <c r="O494" s="46">
        <v>0</v>
      </c>
      <c r="P494" s="46">
        <v>0</v>
      </c>
      <c r="Q494" s="43"/>
      <c r="R494" s="35"/>
    </row>
    <row r="495" spans="1:18" s="65" customFormat="1" x14ac:dyDescent="0.2">
      <c r="A495" s="43" t="s">
        <v>1419</v>
      </c>
      <c r="B495" s="44">
        <v>44866</v>
      </c>
      <c r="C495" s="43" t="s">
        <v>17</v>
      </c>
      <c r="D495" s="43" t="s">
        <v>23</v>
      </c>
      <c r="E495" s="43" t="s">
        <v>19</v>
      </c>
      <c r="F495" s="43" t="s">
        <v>24</v>
      </c>
      <c r="G495" s="43" t="s">
        <v>19</v>
      </c>
      <c r="H495" s="45" t="s">
        <v>25</v>
      </c>
      <c r="I495" s="46" t="s">
        <v>26</v>
      </c>
      <c r="J495" s="46">
        <f>+K495+L495+M495+N495+O495</f>
        <v>3644.3</v>
      </c>
      <c r="K495" s="46">
        <v>3644.3</v>
      </c>
      <c r="L495" s="46">
        <v>0</v>
      </c>
      <c r="M495" s="46">
        <f>+L495*16%</f>
        <v>0</v>
      </c>
      <c r="N495" s="46">
        <v>0</v>
      </c>
      <c r="O495" s="46">
        <v>0</v>
      </c>
      <c r="P495" s="46">
        <v>0</v>
      </c>
      <c r="Q495" s="46"/>
      <c r="R495" s="34" t="s">
        <v>19</v>
      </c>
    </row>
    <row r="496" spans="1:18" s="65" customFormat="1" x14ac:dyDescent="0.2">
      <c r="A496" s="43" t="s">
        <v>1447</v>
      </c>
      <c r="B496" s="44">
        <v>44873</v>
      </c>
      <c r="C496" s="43" t="s">
        <v>17</v>
      </c>
      <c r="D496" s="43" t="s">
        <v>79</v>
      </c>
      <c r="E496" s="43" t="s">
        <v>19</v>
      </c>
      <c r="F496" s="43" t="s">
        <v>80</v>
      </c>
      <c r="G496" s="43" t="s">
        <v>19</v>
      </c>
      <c r="H496" s="45" t="s">
        <v>25</v>
      </c>
      <c r="I496" s="46" t="s">
        <v>26</v>
      </c>
      <c r="J496" s="46">
        <f>+K496+L496+M496+N496+O496</f>
        <v>2332.69</v>
      </c>
      <c r="K496" s="46">
        <v>2332.69</v>
      </c>
      <c r="L496" s="46">
        <v>0</v>
      </c>
      <c r="M496" s="46">
        <f>+L496*16%</f>
        <v>0</v>
      </c>
      <c r="N496" s="46">
        <v>0</v>
      </c>
      <c r="O496" s="46">
        <v>0</v>
      </c>
      <c r="P496" s="46">
        <v>0</v>
      </c>
      <c r="Q496" s="46"/>
      <c r="R496" s="34" t="s">
        <v>19</v>
      </c>
    </row>
    <row r="497" spans="1:18" s="65" customFormat="1" x14ac:dyDescent="0.2">
      <c r="A497" s="43" t="s">
        <v>1470</v>
      </c>
      <c r="B497" s="44">
        <v>44875</v>
      </c>
      <c r="C497" s="43" t="s">
        <v>17</v>
      </c>
      <c r="D497" s="43" t="s">
        <v>115</v>
      </c>
      <c r="E497" s="43" t="s">
        <v>19</v>
      </c>
      <c r="F497" s="43" t="s">
        <v>116</v>
      </c>
      <c r="G497" s="43" t="s">
        <v>19</v>
      </c>
      <c r="H497" s="45" t="s">
        <v>25</v>
      </c>
      <c r="I497" s="46" t="s">
        <v>26</v>
      </c>
      <c r="J497" s="46">
        <f>+K497+L497+M497+N497+O497</f>
        <v>350.71</v>
      </c>
      <c r="K497" s="46">
        <v>350.71</v>
      </c>
      <c r="L497" s="46">
        <v>0</v>
      </c>
      <c r="M497" s="46">
        <f>+L497*16%</f>
        <v>0</v>
      </c>
      <c r="N497" s="46">
        <v>0</v>
      </c>
      <c r="O497" s="46">
        <v>0</v>
      </c>
      <c r="P497" s="46">
        <v>0</v>
      </c>
      <c r="Q497" s="46"/>
      <c r="R497" s="34" t="s">
        <v>19</v>
      </c>
    </row>
    <row r="498" spans="1:18" s="65" customFormat="1" x14ac:dyDescent="0.2">
      <c r="A498" s="43" t="s">
        <v>1500</v>
      </c>
      <c r="B498" s="44">
        <v>44880</v>
      </c>
      <c r="C498" s="43" t="s">
        <v>17</v>
      </c>
      <c r="D498" s="43" t="s">
        <v>163</v>
      </c>
      <c r="E498" s="43" t="s">
        <v>19</v>
      </c>
      <c r="F498" s="43" t="s">
        <v>164</v>
      </c>
      <c r="G498" s="43" t="s">
        <v>19</v>
      </c>
      <c r="H498" s="45" t="s">
        <v>25</v>
      </c>
      <c r="I498" s="46" t="s">
        <v>26</v>
      </c>
      <c r="J498" s="46">
        <f>+K498+L498+M498+N498+O498</f>
        <v>9536.73</v>
      </c>
      <c r="K498" s="46">
        <v>9536.73</v>
      </c>
      <c r="L498" s="46">
        <v>0</v>
      </c>
      <c r="M498" s="46">
        <f>+L498*16%</f>
        <v>0</v>
      </c>
      <c r="N498" s="46">
        <v>0</v>
      </c>
      <c r="O498" s="46">
        <v>0</v>
      </c>
      <c r="P498" s="46">
        <v>0</v>
      </c>
      <c r="Q498" s="46"/>
      <c r="R498" s="34" t="s">
        <v>19</v>
      </c>
    </row>
    <row r="499" spans="1:18" s="65" customFormat="1" x14ac:dyDescent="0.2">
      <c r="A499" s="43" t="s">
        <v>1684</v>
      </c>
      <c r="B499" s="44">
        <v>44887</v>
      </c>
      <c r="C499" s="43" t="s">
        <v>17</v>
      </c>
      <c r="D499" s="43" t="s">
        <v>222</v>
      </c>
      <c r="E499" s="43" t="s">
        <v>19</v>
      </c>
      <c r="F499" s="43" t="s">
        <v>223</v>
      </c>
      <c r="G499" s="43" t="s">
        <v>19</v>
      </c>
      <c r="H499" s="45" t="s">
        <v>25</v>
      </c>
      <c r="I499" s="46" t="s">
        <v>26</v>
      </c>
      <c r="J499" s="46">
        <f>+K499+L499+M499+N499+O499</f>
        <v>6436.66</v>
      </c>
      <c r="K499" s="46">
        <v>6436.66</v>
      </c>
      <c r="L499" s="46">
        <v>0</v>
      </c>
      <c r="M499" s="46">
        <f>+L499*16%</f>
        <v>0</v>
      </c>
      <c r="N499" s="46">
        <v>0</v>
      </c>
      <c r="O499" s="46">
        <v>0</v>
      </c>
      <c r="P499" s="46">
        <v>0</v>
      </c>
      <c r="Q499" s="46"/>
      <c r="R499" s="34" t="s">
        <v>19</v>
      </c>
    </row>
    <row r="500" spans="1:18" x14ac:dyDescent="0.2">
      <c r="A500" s="43" t="s">
        <v>1465</v>
      </c>
      <c r="B500" s="44">
        <v>44875</v>
      </c>
      <c r="C500" s="43" t="s">
        <v>17</v>
      </c>
      <c r="D500" s="43" t="s">
        <v>1737</v>
      </c>
      <c r="E500" s="43" t="s">
        <v>19</v>
      </c>
      <c r="F500" s="43" t="s">
        <v>105</v>
      </c>
      <c r="G500" s="43" t="s">
        <v>19</v>
      </c>
      <c r="H500" s="45" t="s">
        <v>106</v>
      </c>
      <c r="I500" s="46" t="s">
        <v>107</v>
      </c>
      <c r="J500" s="46">
        <f>+K500+L500+M500+N500+O500</f>
        <v>2630.5436</v>
      </c>
      <c r="K500" s="46">
        <v>0</v>
      </c>
      <c r="L500" s="46">
        <v>2267.71</v>
      </c>
      <c r="M500" s="46">
        <f>+L500*16%</f>
        <v>362.83359999999999</v>
      </c>
      <c r="N500" s="46">
        <v>0</v>
      </c>
      <c r="O500" s="46">
        <v>0</v>
      </c>
      <c r="P500" s="46">
        <v>0</v>
      </c>
      <c r="Q500" s="46"/>
      <c r="R500" s="34" t="s">
        <v>19</v>
      </c>
    </row>
    <row r="501" spans="1:18" x14ac:dyDescent="0.2">
      <c r="A501" s="43" t="s">
        <v>1466</v>
      </c>
      <c r="B501" s="44">
        <v>44875</v>
      </c>
      <c r="C501" s="43" t="s">
        <v>17</v>
      </c>
      <c r="D501" s="43" t="s">
        <v>1738</v>
      </c>
      <c r="E501" s="43" t="s">
        <v>19</v>
      </c>
      <c r="F501" s="43" t="s">
        <v>108</v>
      </c>
      <c r="G501" s="43" t="s">
        <v>19</v>
      </c>
      <c r="H501" s="45" t="s">
        <v>106</v>
      </c>
      <c r="I501" s="46" t="s">
        <v>107</v>
      </c>
      <c r="J501" s="46">
        <f>+K501+L501+M501+N501+O501</f>
        <v>718.04</v>
      </c>
      <c r="K501" s="46">
        <v>718.04</v>
      </c>
      <c r="L501" s="46">
        <v>0</v>
      </c>
      <c r="M501" s="46">
        <f>+L501*16%</f>
        <v>0</v>
      </c>
      <c r="N501" s="46">
        <v>0</v>
      </c>
      <c r="O501" s="46">
        <v>0</v>
      </c>
      <c r="P501" s="46">
        <v>0</v>
      </c>
      <c r="Q501" s="46"/>
      <c r="R501" s="34" t="s">
        <v>19</v>
      </c>
    </row>
    <row r="502" spans="1:18" x14ac:dyDescent="0.2">
      <c r="A502" s="43" t="s">
        <v>1467</v>
      </c>
      <c r="B502" s="44">
        <v>44875</v>
      </c>
      <c r="C502" s="43" t="s">
        <v>17</v>
      </c>
      <c r="D502" s="43" t="s">
        <v>1735</v>
      </c>
      <c r="E502" s="43" t="s">
        <v>19</v>
      </c>
      <c r="F502" s="43" t="s">
        <v>109</v>
      </c>
      <c r="G502" s="43" t="s">
        <v>19</v>
      </c>
      <c r="H502" s="45" t="s">
        <v>106</v>
      </c>
      <c r="I502" s="46" t="s">
        <v>107</v>
      </c>
      <c r="J502" s="46">
        <f>+K502+L502+M502+N502+O502</f>
        <v>16078.057999999999</v>
      </c>
      <c r="K502" s="46">
        <v>12428.64</v>
      </c>
      <c r="L502" s="46">
        <v>3146.05</v>
      </c>
      <c r="M502" s="46">
        <f>+L502*16%</f>
        <v>503.36800000000005</v>
      </c>
      <c r="N502" s="46">
        <v>0</v>
      </c>
      <c r="O502" s="46">
        <v>0</v>
      </c>
      <c r="P502" s="46">
        <v>0</v>
      </c>
      <c r="Q502" s="46"/>
      <c r="R502" s="34" t="s">
        <v>19</v>
      </c>
    </row>
    <row r="503" spans="1:18" x14ac:dyDescent="0.2">
      <c r="A503" s="43" t="s">
        <v>1658</v>
      </c>
      <c r="B503" s="44">
        <v>44882</v>
      </c>
      <c r="C503" s="43" t="s">
        <v>17</v>
      </c>
      <c r="D503" s="43" t="s">
        <v>1736</v>
      </c>
      <c r="E503" s="43" t="s">
        <v>19</v>
      </c>
      <c r="F503" s="43" t="s">
        <v>201</v>
      </c>
      <c r="G503" s="43" t="s">
        <v>19</v>
      </c>
      <c r="H503" s="45" t="s">
        <v>106</v>
      </c>
      <c r="I503" s="46" t="s">
        <v>107</v>
      </c>
      <c r="J503" s="46">
        <f>+K503+L503+M503+N503+O503</f>
        <v>469.96</v>
      </c>
      <c r="K503" s="46">
        <v>469.96</v>
      </c>
      <c r="L503" s="46">
        <v>0</v>
      </c>
      <c r="M503" s="46">
        <f>+L503*16%</f>
        <v>0</v>
      </c>
      <c r="N503" s="46">
        <v>0</v>
      </c>
      <c r="O503" s="46">
        <v>0</v>
      </c>
      <c r="P503" s="46">
        <v>0</v>
      </c>
      <c r="Q503" s="46"/>
      <c r="R503" s="34" t="s">
        <v>19</v>
      </c>
    </row>
    <row r="504" spans="1:18" x14ac:dyDescent="0.2">
      <c r="A504" s="43" t="s">
        <v>1668</v>
      </c>
      <c r="B504" s="44">
        <v>44883</v>
      </c>
      <c r="C504" s="43" t="s">
        <v>17</v>
      </c>
      <c r="D504" s="43" t="s">
        <v>993</v>
      </c>
      <c r="E504" s="43" t="s">
        <v>19</v>
      </c>
      <c r="F504" s="43" t="s">
        <v>209</v>
      </c>
      <c r="G504" s="43" t="s">
        <v>19</v>
      </c>
      <c r="H504" s="45" t="s">
        <v>106</v>
      </c>
      <c r="I504" s="46" t="s">
        <v>107</v>
      </c>
      <c r="J504" s="46">
        <f>+K504+L504+M504+N504+O504</f>
        <v>1904.0483999999999</v>
      </c>
      <c r="K504" s="46">
        <v>949.67</v>
      </c>
      <c r="L504" s="46">
        <v>822.74</v>
      </c>
      <c r="M504" s="46">
        <f>+L504*16%</f>
        <v>131.63839999999999</v>
      </c>
      <c r="N504" s="46">
        <v>0</v>
      </c>
      <c r="O504" s="46">
        <v>0</v>
      </c>
      <c r="P504" s="46">
        <v>0</v>
      </c>
      <c r="Q504" s="46"/>
      <c r="R504" s="34" t="s">
        <v>19</v>
      </c>
    </row>
    <row r="505" spans="1:18" x14ac:dyDescent="0.2">
      <c r="A505" s="43" t="s">
        <v>1669</v>
      </c>
      <c r="B505" s="44">
        <v>44883</v>
      </c>
      <c r="C505" s="43" t="s">
        <v>17</v>
      </c>
      <c r="D505" s="43" t="s">
        <v>994</v>
      </c>
      <c r="E505" s="43" t="s">
        <v>19</v>
      </c>
      <c r="F505" s="43" t="s">
        <v>210</v>
      </c>
      <c r="G505" s="43" t="s">
        <v>19</v>
      </c>
      <c r="H505" s="45" t="s">
        <v>106</v>
      </c>
      <c r="I505" s="46" t="s">
        <v>107</v>
      </c>
      <c r="J505" s="46">
        <f>+K505+L505+M505+N505+O505</f>
        <v>293.83999999999997</v>
      </c>
      <c r="K505" s="46">
        <v>293.83999999999997</v>
      </c>
      <c r="L505" s="46">
        <v>0</v>
      </c>
      <c r="M505" s="46">
        <f>+L505*16%</f>
        <v>0</v>
      </c>
      <c r="N505" s="46">
        <v>0</v>
      </c>
      <c r="O505" s="46">
        <v>0</v>
      </c>
      <c r="P505" s="46">
        <v>0</v>
      </c>
      <c r="Q505" s="46"/>
      <c r="R505" s="34" t="s">
        <v>19</v>
      </c>
    </row>
    <row r="506" spans="1:18" x14ac:dyDescent="0.2">
      <c r="A506" s="43" t="s">
        <v>1671</v>
      </c>
      <c r="B506" s="44">
        <v>44883</v>
      </c>
      <c r="C506" s="43" t="s">
        <v>17</v>
      </c>
      <c r="D506" s="43" t="s">
        <v>995</v>
      </c>
      <c r="E506" s="43" t="s">
        <v>19</v>
      </c>
      <c r="F506" s="43" t="s">
        <v>211</v>
      </c>
      <c r="G506" s="43" t="s">
        <v>19</v>
      </c>
      <c r="H506" s="45" t="s">
        <v>106</v>
      </c>
      <c r="I506" s="46" t="s">
        <v>107</v>
      </c>
      <c r="J506" s="46">
        <f>+K506+L506+M506+N506+O506</f>
        <v>13607.930400000001</v>
      </c>
      <c r="K506" s="46">
        <v>12194.54</v>
      </c>
      <c r="L506" s="46">
        <v>1218.44</v>
      </c>
      <c r="M506" s="46">
        <f>+L506*16%</f>
        <v>194.9504</v>
      </c>
      <c r="N506" s="46">
        <v>0</v>
      </c>
      <c r="O506" s="46">
        <v>0</v>
      </c>
      <c r="P506" s="46">
        <v>0</v>
      </c>
      <c r="Q506" s="46"/>
      <c r="R506" s="34" t="s">
        <v>19</v>
      </c>
    </row>
    <row r="507" spans="1:18" s="65" customFormat="1" x14ac:dyDescent="0.2">
      <c r="A507" s="43" t="s">
        <v>1262</v>
      </c>
      <c r="B507" s="47">
        <v>44818</v>
      </c>
      <c r="C507" s="48" t="s">
        <v>17</v>
      </c>
      <c r="D507" s="49" t="s">
        <v>739</v>
      </c>
      <c r="E507" s="48"/>
      <c r="F507" s="48" t="s">
        <v>740</v>
      </c>
      <c r="G507" s="43"/>
      <c r="H507" s="50" t="s">
        <v>741</v>
      </c>
      <c r="I507" s="51" t="s">
        <v>742</v>
      </c>
      <c r="J507" s="46">
        <f>+K507+L507+M507+N507+O507</f>
        <v>4238.83</v>
      </c>
      <c r="K507" s="46">
        <v>0</v>
      </c>
      <c r="L507" s="46">
        <v>3654.16</v>
      </c>
      <c r="M507" s="46">
        <v>584.66999999999996</v>
      </c>
      <c r="N507" s="46">
        <v>0</v>
      </c>
      <c r="O507" s="46">
        <v>0</v>
      </c>
      <c r="P507" s="46">
        <v>0</v>
      </c>
      <c r="Q507" s="43"/>
      <c r="R507" s="35"/>
    </row>
    <row r="508" spans="1:18" s="65" customFormat="1" x14ac:dyDescent="0.2">
      <c r="A508" s="43" t="s">
        <v>1402</v>
      </c>
      <c r="B508" s="44">
        <v>44860</v>
      </c>
      <c r="C508" s="43" t="s">
        <v>17</v>
      </c>
      <c r="D508" s="43" t="s">
        <v>1542</v>
      </c>
      <c r="E508" s="43" t="s">
        <v>19</v>
      </c>
      <c r="F508" s="43" t="s">
        <v>1543</v>
      </c>
      <c r="G508" s="43" t="s">
        <v>19</v>
      </c>
      <c r="H508" s="45" t="s">
        <v>207</v>
      </c>
      <c r="I508" s="46" t="s">
        <v>208</v>
      </c>
      <c r="J508" s="46">
        <f>+K508+L508+M508+N508+O508</f>
        <v>3111.7</v>
      </c>
      <c r="K508" s="46">
        <v>3111.7</v>
      </c>
      <c r="L508" s="46">
        <v>0</v>
      </c>
      <c r="M508" s="46">
        <f>+L508*16%</f>
        <v>0</v>
      </c>
      <c r="N508" s="46">
        <v>0</v>
      </c>
      <c r="O508" s="46">
        <v>0</v>
      </c>
      <c r="P508" s="46">
        <v>0</v>
      </c>
      <c r="Q508" s="46"/>
      <c r="R508" s="34" t="s">
        <v>19</v>
      </c>
    </row>
    <row r="509" spans="1:18" s="65" customFormat="1" x14ac:dyDescent="0.2">
      <c r="A509" s="43" t="s">
        <v>1661</v>
      </c>
      <c r="B509" s="44">
        <v>44882</v>
      </c>
      <c r="C509" s="43" t="s">
        <v>17</v>
      </c>
      <c r="D509" s="43" t="s">
        <v>205</v>
      </c>
      <c r="E509" s="43" t="s">
        <v>19</v>
      </c>
      <c r="F509" s="43" t="s">
        <v>206</v>
      </c>
      <c r="G509" s="43" t="s">
        <v>19</v>
      </c>
      <c r="H509" s="45" t="s">
        <v>207</v>
      </c>
      <c r="I509" s="46" t="s">
        <v>208</v>
      </c>
      <c r="J509" s="46">
        <f>+K509+L509+M509+N509+O509</f>
        <v>3111.9</v>
      </c>
      <c r="K509" s="46">
        <v>3111.9</v>
      </c>
      <c r="L509" s="46">
        <v>0</v>
      </c>
      <c r="M509" s="46">
        <f>+L509*16%</f>
        <v>0</v>
      </c>
      <c r="N509" s="46">
        <v>0</v>
      </c>
      <c r="O509" s="46">
        <v>0</v>
      </c>
      <c r="P509" s="46">
        <v>0</v>
      </c>
      <c r="Q509" s="46"/>
      <c r="R509" s="34" t="s">
        <v>19</v>
      </c>
    </row>
    <row r="510" spans="1:18" s="65" customFormat="1" x14ac:dyDescent="0.2">
      <c r="A510" s="43" t="s">
        <v>1374</v>
      </c>
      <c r="B510" s="52">
        <v>44853</v>
      </c>
      <c r="C510" s="53" t="s">
        <v>17</v>
      </c>
      <c r="D510" s="54" t="s">
        <v>929</v>
      </c>
      <c r="E510" s="53"/>
      <c r="F510" s="48" t="s">
        <v>930</v>
      </c>
      <c r="G510" s="43"/>
      <c r="H510" s="55" t="s">
        <v>931</v>
      </c>
      <c r="I510" s="56" t="s">
        <v>932</v>
      </c>
      <c r="J510" s="46">
        <f>+K510+L510+M510+N510+O510</f>
        <v>3482.49</v>
      </c>
      <c r="K510" s="46">
        <v>-4.5474735088646412E-13</v>
      </c>
      <c r="L510" s="46">
        <v>3002.15</v>
      </c>
      <c r="M510" s="46">
        <v>480.34</v>
      </c>
      <c r="N510" s="46">
        <v>0</v>
      </c>
      <c r="O510" s="46">
        <v>0</v>
      </c>
      <c r="P510" s="46">
        <v>0</v>
      </c>
      <c r="Q510" s="43"/>
      <c r="R510" s="35"/>
    </row>
    <row r="511" spans="1:18" s="65" customFormat="1" x14ac:dyDescent="0.2">
      <c r="A511" s="43" t="s">
        <v>1375</v>
      </c>
      <c r="B511" s="52">
        <v>44853</v>
      </c>
      <c r="C511" s="53" t="s">
        <v>17</v>
      </c>
      <c r="D511" s="54" t="s">
        <v>933</v>
      </c>
      <c r="E511" s="53"/>
      <c r="F511" s="48" t="s">
        <v>934</v>
      </c>
      <c r="G511" s="43"/>
      <c r="H511" s="55" t="s">
        <v>931</v>
      </c>
      <c r="I511" s="56" t="s">
        <v>932</v>
      </c>
      <c r="J511" s="46">
        <f>+K511+L511+M511+N511+O511</f>
        <v>1524.3099999999997</v>
      </c>
      <c r="K511" s="46">
        <v>-2.2737367544323206E-13</v>
      </c>
      <c r="L511" s="46">
        <v>1314.06</v>
      </c>
      <c r="M511" s="46">
        <v>210.25</v>
      </c>
      <c r="N511" s="46">
        <v>0</v>
      </c>
      <c r="O511" s="46">
        <v>0</v>
      </c>
      <c r="P511" s="46">
        <v>0</v>
      </c>
      <c r="Q511" s="43"/>
      <c r="R511" s="35"/>
    </row>
    <row r="512" spans="1:18" s="65" customFormat="1" x14ac:dyDescent="0.2">
      <c r="A512" s="43" t="s">
        <v>1387</v>
      </c>
      <c r="B512" s="52">
        <v>44855</v>
      </c>
      <c r="C512" s="53" t="s">
        <v>1019</v>
      </c>
      <c r="D512" s="54"/>
      <c r="E512" s="53" t="s">
        <v>1545</v>
      </c>
      <c r="F512" s="48" t="s">
        <v>1544</v>
      </c>
      <c r="G512" s="43" t="s">
        <v>933</v>
      </c>
      <c r="H512" s="55" t="s">
        <v>931</v>
      </c>
      <c r="I512" s="56" t="s">
        <v>932</v>
      </c>
      <c r="J512" s="46">
        <f>+K512+L512+M512+N512+O512</f>
        <v>-220.55080000000021</v>
      </c>
      <c r="K512" s="46">
        <v>-2.2737367544323206E-13</v>
      </c>
      <c r="L512" s="46">
        <v>-190.13</v>
      </c>
      <c r="M512" s="46">
        <f>+L512*16%</f>
        <v>-30.4208</v>
      </c>
      <c r="N512" s="46">
        <v>0</v>
      </c>
      <c r="O512" s="46">
        <v>0</v>
      </c>
      <c r="P512" s="46">
        <v>0</v>
      </c>
      <c r="Q512" s="43"/>
      <c r="R512" s="35"/>
    </row>
    <row r="513" spans="1:18" s="65" customFormat="1" x14ac:dyDescent="0.2">
      <c r="A513" s="43" t="s">
        <v>1418</v>
      </c>
      <c r="B513" s="44">
        <v>44865</v>
      </c>
      <c r="C513" s="43" t="s">
        <v>17</v>
      </c>
      <c r="D513" s="43" t="s">
        <v>18</v>
      </c>
      <c r="E513" s="43" t="s">
        <v>19</v>
      </c>
      <c r="F513" s="43" t="s">
        <v>20</v>
      </c>
      <c r="G513" s="43" t="s">
        <v>19</v>
      </c>
      <c r="H513" s="45" t="s">
        <v>21</v>
      </c>
      <c r="I513" s="46" t="s">
        <v>22</v>
      </c>
      <c r="J513" s="46">
        <f>+K513+L513+M513+N513+O513</f>
        <v>3758.9839999999999</v>
      </c>
      <c r="K513" s="46">
        <v>3758.9839999999999</v>
      </c>
      <c r="L513" s="46">
        <v>0</v>
      </c>
      <c r="M513" s="46">
        <f>+L513*16%</f>
        <v>0</v>
      </c>
      <c r="N513" s="46">
        <v>0</v>
      </c>
      <c r="O513" s="46">
        <v>0</v>
      </c>
      <c r="P513" s="46">
        <v>0</v>
      </c>
      <c r="Q513" s="46"/>
      <c r="R513" s="34" t="s">
        <v>19</v>
      </c>
    </row>
    <row r="514" spans="1:18" s="65" customFormat="1" x14ac:dyDescent="0.2">
      <c r="A514" s="43" t="s">
        <v>1450</v>
      </c>
      <c r="B514" s="44">
        <v>44873</v>
      </c>
      <c r="C514" s="43" t="s">
        <v>17</v>
      </c>
      <c r="D514" s="43" t="s">
        <v>83</v>
      </c>
      <c r="E514" s="43" t="s">
        <v>19</v>
      </c>
      <c r="F514" s="43" t="s">
        <v>1615</v>
      </c>
      <c r="G514" s="43" t="s">
        <v>19</v>
      </c>
      <c r="H514" s="45" t="s">
        <v>21</v>
      </c>
      <c r="I514" s="46" t="s">
        <v>22</v>
      </c>
      <c r="J514" s="46">
        <f>+K514+L514+M514+N514+O514</f>
        <v>3944.57</v>
      </c>
      <c r="K514" s="46">
        <v>3944.57</v>
      </c>
      <c r="L514" s="46">
        <v>0</v>
      </c>
      <c r="M514" s="46">
        <f>+L514*16%</f>
        <v>0</v>
      </c>
      <c r="N514" s="46">
        <v>0</v>
      </c>
      <c r="O514" s="46">
        <v>0</v>
      </c>
      <c r="P514" s="46">
        <v>0</v>
      </c>
      <c r="Q514" s="46"/>
      <c r="R514" s="34" t="s">
        <v>19</v>
      </c>
    </row>
    <row r="515" spans="1:18" s="65" customFormat="1" x14ac:dyDescent="0.2">
      <c r="A515" s="43" t="s">
        <v>1493</v>
      </c>
      <c r="B515" s="44">
        <v>44879</v>
      </c>
      <c r="C515" s="43" t="s">
        <v>17</v>
      </c>
      <c r="D515" s="43" t="s">
        <v>153</v>
      </c>
      <c r="E515" s="43" t="s">
        <v>19</v>
      </c>
      <c r="F515" s="43" t="s">
        <v>154</v>
      </c>
      <c r="G515" s="43" t="s">
        <v>19</v>
      </c>
      <c r="H515" s="45" t="s">
        <v>21</v>
      </c>
      <c r="I515" s="46" t="s">
        <v>22</v>
      </c>
      <c r="J515" s="46">
        <f>+K515+L515+M515+N515+O515</f>
        <v>4640.3500000000004</v>
      </c>
      <c r="K515" s="46">
        <v>4640.3500000000004</v>
      </c>
      <c r="L515" s="46">
        <v>0</v>
      </c>
      <c r="M515" s="46">
        <f>+L515*16%</f>
        <v>0</v>
      </c>
      <c r="N515" s="46">
        <v>0</v>
      </c>
      <c r="O515" s="46">
        <v>0</v>
      </c>
      <c r="P515" s="46">
        <v>0</v>
      </c>
      <c r="Q515" s="46"/>
      <c r="R515" s="34" t="s">
        <v>19</v>
      </c>
    </row>
    <row r="516" spans="1:18" s="65" customFormat="1" x14ac:dyDescent="0.2">
      <c r="A516" s="43" t="s">
        <v>1679</v>
      </c>
      <c r="B516" s="44">
        <v>44886</v>
      </c>
      <c r="C516" s="43" t="s">
        <v>17</v>
      </c>
      <c r="D516" s="43" t="s">
        <v>1614</v>
      </c>
      <c r="E516" s="43" t="s">
        <v>19</v>
      </c>
      <c r="F516" s="43" t="s">
        <v>218</v>
      </c>
      <c r="G516" s="43" t="s">
        <v>19</v>
      </c>
      <c r="H516" s="45" t="s">
        <v>21</v>
      </c>
      <c r="I516" s="46" t="s">
        <v>22</v>
      </c>
      <c r="J516" s="46">
        <f>+K516+L516+M516+N516+O516</f>
        <v>4983.8123999999998</v>
      </c>
      <c r="K516" s="46">
        <v>4983.8123999999998</v>
      </c>
      <c r="L516" s="46">
        <v>0</v>
      </c>
      <c r="M516" s="46">
        <f>+L516*16%</f>
        <v>0</v>
      </c>
      <c r="N516" s="46">
        <v>0</v>
      </c>
      <c r="O516" s="46">
        <v>0</v>
      </c>
      <c r="P516" s="46">
        <v>0</v>
      </c>
      <c r="Q516" s="46"/>
      <c r="R516" s="34" t="s">
        <v>19</v>
      </c>
    </row>
    <row r="517" spans="1:18" s="65" customFormat="1" x14ac:dyDescent="0.2">
      <c r="A517" s="43" t="s">
        <v>1319</v>
      </c>
      <c r="B517" s="47">
        <v>44833</v>
      </c>
      <c r="C517" s="48" t="s">
        <v>17</v>
      </c>
      <c r="D517" s="49" t="s">
        <v>851</v>
      </c>
      <c r="E517" s="48"/>
      <c r="F517" s="48" t="s">
        <v>852</v>
      </c>
      <c r="G517" s="43"/>
      <c r="H517" s="50" t="s">
        <v>853</v>
      </c>
      <c r="I517" s="51" t="s">
        <v>854</v>
      </c>
      <c r="J517" s="46">
        <f>+K517+L517+M517+N517+O517</f>
        <v>191.25</v>
      </c>
      <c r="K517" s="46">
        <v>191.25</v>
      </c>
      <c r="L517" s="46">
        <v>0</v>
      </c>
      <c r="M517" s="46">
        <v>0</v>
      </c>
      <c r="N517" s="46">
        <v>0</v>
      </c>
      <c r="O517" s="46">
        <v>0</v>
      </c>
      <c r="P517" s="46">
        <v>0</v>
      </c>
      <c r="Q517" s="43"/>
      <c r="R517" s="35"/>
    </row>
    <row r="518" spans="1:18" s="65" customFormat="1" x14ac:dyDescent="0.2">
      <c r="A518" s="43" t="s">
        <v>1377</v>
      </c>
      <c r="B518" s="52">
        <v>44853</v>
      </c>
      <c r="C518" s="53" t="s">
        <v>17</v>
      </c>
      <c r="D518" s="54" t="s">
        <v>1032</v>
      </c>
      <c r="E518" s="53"/>
      <c r="F518" s="48" t="s">
        <v>939</v>
      </c>
      <c r="G518" s="43"/>
      <c r="H518" s="55" t="s">
        <v>77</v>
      </c>
      <c r="I518" s="56" t="s">
        <v>78</v>
      </c>
      <c r="J518" s="46">
        <f>+K518+L518+M518+N518+O518</f>
        <v>335.20000000000005</v>
      </c>
      <c r="K518" s="46">
        <v>335.20000000000005</v>
      </c>
      <c r="L518" s="46">
        <v>0</v>
      </c>
      <c r="M518" s="46">
        <v>0</v>
      </c>
      <c r="N518" s="46">
        <v>0</v>
      </c>
      <c r="O518" s="46">
        <v>0</v>
      </c>
      <c r="P518" s="46">
        <v>0</v>
      </c>
      <c r="Q518" s="43"/>
      <c r="R518" s="35"/>
    </row>
    <row r="519" spans="1:18" s="65" customFormat="1" x14ac:dyDescent="0.2">
      <c r="A519" s="43" t="s">
        <v>1389</v>
      </c>
      <c r="B519" s="52">
        <v>44855</v>
      </c>
      <c r="C519" s="53" t="s">
        <v>17</v>
      </c>
      <c r="D519" s="54" t="s">
        <v>1033</v>
      </c>
      <c r="E519" s="53"/>
      <c r="F519" s="48" t="s">
        <v>952</v>
      </c>
      <c r="G519" s="43"/>
      <c r="H519" s="55" t="s">
        <v>77</v>
      </c>
      <c r="I519" s="56" t="s">
        <v>78</v>
      </c>
      <c r="J519" s="46">
        <f>+K519+L519+M519+N519+O519</f>
        <v>268.48</v>
      </c>
      <c r="K519" s="46">
        <v>268.48</v>
      </c>
      <c r="L519" s="46">
        <v>0</v>
      </c>
      <c r="M519" s="46">
        <v>0</v>
      </c>
      <c r="N519" s="46">
        <v>0</v>
      </c>
      <c r="O519" s="46">
        <v>0</v>
      </c>
      <c r="P519" s="46">
        <v>0</v>
      </c>
      <c r="Q519" s="43"/>
      <c r="R519" s="35"/>
    </row>
    <row r="520" spans="1:18" s="65" customFormat="1" x14ac:dyDescent="0.2">
      <c r="A520" s="43" t="s">
        <v>1446</v>
      </c>
      <c r="B520" s="44">
        <v>44872</v>
      </c>
      <c r="C520" s="43" t="s">
        <v>17</v>
      </c>
      <c r="D520" s="43" t="s">
        <v>1649</v>
      </c>
      <c r="E520" s="43" t="s">
        <v>19</v>
      </c>
      <c r="F520" s="43" t="s">
        <v>76</v>
      </c>
      <c r="G520" s="43" t="s">
        <v>19</v>
      </c>
      <c r="H520" s="45" t="s">
        <v>77</v>
      </c>
      <c r="I520" s="46" t="s">
        <v>78</v>
      </c>
      <c r="J520" s="46">
        <f>+K520+L520+M520+N520+O520</f>
        <v>315.72000000000003</v>
      </c>
      <c r="K520" s="46">
        <v>315.72000000000003</v>
      </c>
      <c r="L520" s="46">
        <v>0</v>
      </c>
      <c r="M520" s="46">
        <f>+L520*16%</f>
        <v>0</v>
      </c>
      <c r="N520" s="46">
        <v>0</v>
      </c>
      <c r="O520" s="46">
        <v>0</v>
      </c>
      <c r="P520" s="46">
        <v>0</v>
      </c>
      <c r="Q520" s="46"/>
      <c r="R520" s="34" t="s">
        <v>19</v>
      </c>
    </row>
    <row r="521" spans="1:18" s="65" customFormat="1" x14ac:dyDescent="0.2">
      <c r="A521" s="43" t="s">
        <v>1454</v>
      </c>
      <c r="B521" s="44">
        <v>44873</v>
      </c>
      <c r="C521" s="43" t="s">
        <v>17</v>
      </c>
      <c r="D521" s="43" t="s">
        <v>1650</v>
      </c>
      <c r="E521" s="43" t="s">
        <v>19</v>
      </c>
      <c r="F521" s="43" t="s">
        <v>91</v>
      </c>
      <c r="G521" s="43" t="s">
        <v>19</v>
      </c>
      <c r="H521" s="45" t="s">
        <v>77</v>
      </c>
      <c r="I521" s="46" t="s">
        <v>78</v>
      </c>
      <c r="J521" s="46">
        <f>+K521+L521+M521+N521+O521</f>
        <v>279.36</v>
      </c>
      <c r="K521" s="46">
        <v>279.36</v>
      </c>
      <c r="L521" s="46">
        <v>0</v>
      </c>
      <c r="M521" s="46">
        <f>+L521*16%</f>
        <v>0</v>
      </c>
      <c r="N521" s="46">
        <v>0</v>
      </c>
      <c r="O521" s="46">
        <v>0</v>
      </c>
      <c r="P521" s="46">
        <v>0</v>
      </c>
      <c r="Q521" s="46"/>
      <c r="R521" s="34" t="s">
        <v>19</v>
      </c>
    </row>
    <row r="522" spans="1:18" x14ac:dyDescent="0.2">
      <c r="A522" s="43" t="s">
        <v>1726</v>
      </c>
      <c r="B522" s="44">
        <v>44889</v>
      </c>
      <c r="C522" s="43" t="s">
        <v>17</v>
      </c>
      <c r="D522" s="43" t="s">
        <v>1648</v>
      </c>
      <c r="E522" s="43" t="s">
        <v>19</v>
      </c>
      <c r="F522" s="43" t="s">
        <v>242</v>
      </c>
      <c r="G522" s="43" t="s">
        <v>19</v>
      </c>
      <c r="H522" s="45" t="s">
        <v>1702</v>
      </c>
      <c r="I522" s="46" t="s">
        <v>78</v>
      </c>
      <c r="J522" s="46">
        <f>+K522+L522+M522+N522+O522</f>
        <v>572.88</v>
      </c>
      <c r="K522" s="46">
        <v>572.88</v>
      </c>
      <c r="L522" s="46">
        <v>0</v>
      </c>
      <c r="M522" s="46">
        <f>+L522*16%</f>
        <v>0</v>
      </c>
      <c r="N522" s="46">
        <v>0</v>
      </c>
      <c r="O522" s="46">
        <v>0</v>
      </c>
      <c r="P522" s="46">
        <v>0</v>
      </c>
      <c r="Q522" s="46"/>
      <c r="R522" s="34" t="s">
        <v>19</v>
      </c>
    </row>
    <row r="523" spans="1:18" x14ac:dyDescent="0.2">
      <c r="A523" s="58" t="s">
        <v>1146</v>
      </c>
      <c r="B523" s="59">
        <v>44771</v>
      </c>
      <c r="C523" s="60" t="s">
        <v>17</v>
      </c>
      <c r="D523" s="61" t="s">
        <v>530</v>
      </c>
      <c r="E523" s="60"/>
      <c r="F523" s="60" t="s">
        <v>277</v>
      </c>
      <c r="G523" s="58"/>
      <c r="H523" s="62" t="s">
        <v>531</v>
      </c>
      <c r="I523" s="63" t="s">
        <v>532</v>
      </c>
      <c r="J523" s="64">
        <f>+K523+L523+M523+N523+O523</f>
        <v>37.89</v>
      </c>
      <c r="K523" s="64">
        <v>0</v>
      </c>
      <c r="L523" s="64">
        <v>32.659999999999997</v>
      </c>
      <c r="M523" s="64">
        <v>5.23</v>
      </c>
      <c r="N523" s="64">
        <v>0</v>
      </c>
      <c r="O523" s="64">
        <v>0</v>
      </c>
      <c r="P523" s="64">
        <v>0</v>
      </c>
      <c r="Q523" s="58"/>
      <c r="R523" s="65"/>
    </row>
    <row r="524" spans="1:18" x14ac:dyDescent="0.2">
      <c r="A524" s="43" t="s">
        <v>1217</v>
      </c>
      <c r="B524" s="47">
        <v>44802</v>
      </c>
      <c r="C524" s="48" t="s">
        <v>17</v>
      </c>
      <c r="D524" s="49" t="s">
        <v>648</v>
      </c>
      <c r="E524" s="48"/>
      <c r="F524" s="48" t="s">
        <v>649</v>
      </c>
      <c r="G524" s="43"/>
      <c r="H524" s="50" t="s">
        <v>650</v>
      </c>
      <c r="I524" s="51" t="s">
        <v>651</v>
      </c>
      <c r="J524" s="46">
        <f>+K524+L524+M524+N524+O524</f>
        <v>156.97999999999999</v>
      </c>
      <c r="K524" s="46">
        <v>156.97999999999999</v>
      </c>
      <c r="L524" s="46">
        <v>0</v>
      </c>
      <c r="M524" s="46">
        <v>0</v>
      </c>
      <c r="N524" s="46">
        <v>0</v>
      </c>
      <c r="O524" s="46">
        <v>0</v>
      </c>
      <c r="P524" s="46">
        <v>0</v>
      </c>
      <c r="Q524" s="43"/>
    </row>
    <row r="525" spans="1:18" x14ac:dyDescent="0.2">
      <c r="A525" s="43" t="s">
        <v>1431</v>
      </c>
      <c r="B525" s="44">
        <v>44867</v>
      </c>
      <c r="C525" s="43" t="s">
        <v>17</v>
      </c>
      <c r="D525" s="43" t="s">
        <v>1633</v>
      </c>
      <c r="E525" s="43" t="s">
        <v>19</v>
      </c>
      <c r="F525" s="43" t="s">
        <v>50</v>
      </c>
      <c r="G525" s="43" t="s">
        <v>19</v>
      </c>
      <c r="H525" s="45" t="s">
        <v>51</v>
      </c>
      <c r="I525" s="46" t="s">
        <v>52</v>
      </c>
      <c r="J525" s="46">
        <f>+K525+L525+M525+N525+O525</f>
        <v>216.36</v>
      </c>
      <c r="K525" s="46">
        <v>216.36</v>
      </c>
      <c r="L525" s="46">
        <v>0</v>
      </c>
      <c r="M525" s="46">
        <f>+L525*16%</f>
        <v>0</v>
      </c>
      <c r="N525" s="46">
        <v>0</v>
      </c>
      <c r="O525" s="46">
        <v>0</v>
      </c>
      <c r="P525" s="46">
        <v>0</v>
      </c>
      <c r="Q525" s="46"/>
      <c r="R525" s="34" t="s">
        <v>19</v>
      </c>
    </row>
    <row r="526" spans="1:18" x14ac:dyDescent="0.2">
      <c r="A526" s="43" t="s">
        <v>1443</v>
      </c>
      <c r="B526" s="44">
        <v>44869</v>
      </c>
      <c r="C526" s="43" t="s">
        <v>17</v>
      </c>
      <c r="D526" s="43" t="s">
        <v>1634</v>
      </c>
      <c r="E526" s="43" t="s">
        <v>19</v>
      </c>
      <c r="F526" s="43" t="s">
        <v>72</v>
      </c>
      <c r="G526" s="43" t="s">
        <v>19</v>
      </c>
      <c r="H526" s="45" t="s">
        <v>51</v>
      </c>
      <c r="I526" s="46" t="s">
        <v>52</v>
      </c>
      <c r="J526" s="46">
        <f>+K526+L526+M526+N526+O526</f>
        <v>436.32</v>
      </c>
      <c r="K526" s="46">
        <v>436.32</v>
      </c>
      <c r="L526" s="46">
        <v>0</v>
      </c>
      <c r="M526" s="46">
        <f>+L526*16%</f>
        <v>0</v>
      </c>
      <c r="N526" s="46">
        <v>0</v>
      </c>
      <c r="O526" s="46">
        <v>0</v>
      </c>
      <c r="P526" s="46">
        <v>0</v>
      </c>
      <c r="Q526" s="46"/>
      <c r="R526" s="34" t="s">
        <v>19</v>
      </c>
    </row>
    <row r="527" spans="1:18" s="65" customFormat="1" x14ac:dyDescent="0.2">
      <c r="A527" s="43" t="s">
        <v>1444</v>
      </c>
      <c r="B527" s="44">
        <v>44872</v>
      </c>
      <c r="C527" s="43" t="s">
        <v>17</v>
      </c>
      <c r="D527" s="43" t="s">
        <v>1635</v>
      </c>
      <c r="E527" s="43" t="s">
        <v>19</v>
      </c>
      <c r="F527" s="43" t="s">
        <v>73</v>
      </c>
      <c r="G527" s="43" t="s">
        <v>19</v>
      </c>
      <c r="H527" s="45" t="s">
        <v>51</v>
      </c>
      <c r="I527" s="46" t="s">
        <v>52</v>
      </c>
      <c r="J527" s="46">
        <f>+K527+L527+M527+N527+O527</f>
        <v>190.3</v>
      </c>
      <c r="K527" s="46">
        <v>190.3</v>
      </c>
      <c r="L527" s="46">
        <v>0</v>
      </c>
      <c r="M527" s="46">
        <f>+L527*16%</f>
        <v>0</v>
      </c>
      <c r="N527" s="46">
        <v>0</v>
      </c>
      <c r="O527" s="46">
        <v>0</v>
      </c>
      <c r="P527" s="46">
        <v>0</v>
      </c>
      <c r="Q527" s="46"/>
      <c r="R527" s="34" t="s">
        <v>19</v>
      </c>
    </row>
    <row r="528" spans="1:18" s="65" customFormat="1" x14ac:dyDescent="0.2">
      <c r="A528" s="43" t="s">
        <v>1457</v>
      </c>
      <c r="B528" s="44">
        <v>44874</v>
      </c>
      <c r="C528" s="43" t="s">
        <v>17</v>
      </c>
      <c r="D528" s="43" t="s">
        <v>1636</v>
      </c>
      <c r="E528" s="43" t="s">
        <v>19</v>
      </c>
      <c r="F528" s="43" t="s">
        <v>92</v>
      </c>
      <c r="G528" s="43" t="s">
        <v>19</v>
      </c>
      <c r="H528" s="45" t="s">
        <v>51</v>
      </c>
      <c r="I528" s="46" t="s">
        <v>52</v>
      </c>
      <c r="J528" s="46">
        <f>+K528+L528+M528+N528+O528</f>
        <v>179.04</v>
      </c>
      <c r="K528" s="46">
        <v>179.04</v>
      </c>
      <c r="L528" s="46">
        <v>0</v>
      </c>
      <c r="M528" s="46">
        <f>+L528*16%</f>
        <v>0</v>
      </c>
      <c r="N528" s="46">
        <v>0</v>
      </c>
      <c r="O528" s="46">
        <v>0</v>
      </c>
      <c r="P528" s="46">
        <v>0</v>
      </c>
      <c r="Q528" s="46"/>
      <c r="R528" s="34" t="s">
        <v>19</v>
      </c>
    </row>
    <row r="529" spans="1:18" s="65" customFormat="1" x14ac:dyDescent="0.2">
      <c r="A529" s="43" t="s">
        <v>1490</v>
      </c>
      <c r="B529" s="44">
        <v>44876</v>
      </c>
      <c r="C529" s="43" t="s">
        <v>17</v>
      </c>
      <c r="D529" s="43" t="s">
        <v>1637</v>
      </c>
      <c r="E529" s="43" t="s">
        <v>19</v>
      </c>
      <c r="F529" s="43" t="s">
        <v>147</v>
      </c>
      <c r="G529" s="43" t="s">
        <v>19</v>
      </c>
      <c r="H529" s="45" t="s">
        <v>51</v>
      </c>
      <c r="I529" s="46" t="s">
        <v>52</v>
      </c>
      <c r="J529" s="46">
        <f>+K529+L529+M529+N529+O529</f>
        <v>461.67</v>
      </c>
      <c r="K529" s="46">
        <v>461.67</v>
      </c>
      <c r="L529" s="46">
        <v>0</v>
      </c>
      <c r="M529" s="46">
        <f>+L529*16%</f>
        <v>0</v>
      </c>
      <c r="N529" s="46">
        <v>0</v>
      </c>
      <c r="O529" s="46">
        <v>0</v>
      </c>
      <c r="P529" s="46">
        <v>0</v>
      </c>
      <c r="Q529" s="46"/>
      <c r="R529" s="34" t="s">
        <v>19</v>
      </c>
    </row>
    <row r="530" spans="1:18" s="65" customFormat="1" x14ac:dyDescent="0.2">
      <c r="A530" s="43" t="s">
        <v>1511</v>
      </c>
      <c r="B530" s="44">
        <v>44881</v>
      </c>
      <c r="C530" s="43" t="s">
        <v>17</v>
      </c>
      <c r="D530" s="43" t="s">
        <v>1638</v>
      </c>
      <c r="E530" s="43" t="s">
        <v>19</v>
      </c>
      <c r="F530" s="43" t="s">
        <v>186</v>
      </c>
      <c r="G530" s="43" t="s">
        <v>19</v>
      </c>
      <c r="H530" s="45" t="s">
        <v>51</v>
      </c>
      <c r="I530" s="46" t="s">
        <v>52</v>
      </c>
      <c r="J530" s="46">
        <f>+K530+L530+M530+N530+O530</f>
        <v>211.57</v>
      </c>
      <c r="K530" s="46">
        <v>211.57</v>
      </c>
      <c r="L530" s="46">
        <v>0</v>
      </c>
      <c r="M530" s="46">
        <f>+L530*16%</f>
        <v>0</v>
      </c>
      <c r="N530" s="46">
        <v>0</v>
      </c>
      <c r="O530" s="46">
        <v>0</v>
      </c>
      <c r="P530" s="46">
        <v>0</v>
      </c>
      <c r="Q530" s="46"/>
      <c r="R530" s="34" t="s">
        <v>19</v>
      </c>
    </row>
    <row r="531" spans="1:18" x14ac:dyDescent="0.2">
      <c r="A531" s="43" t="s">
        <v>1672</v>
      </c>
      <c r="B531" s="44">
        <v>44883</v>
      </c>
      <c r="C531" s="43" t="s">
        <v>17</v>
      </c>
      <c r="D531" s="43" t="s">
        <v>1639</v>
      </c>
      <c r="E531" s="43" t="s">
        <v>19</v>
      </c>
      <c r="F531" s="43" t="s">
        <v>212</v>
      </c>
      <c r="G531" s="43" t="s">
        <v>19</v>
      </c>
      <c r="H531" s="45" t="s">
        <v>51</v>
      </c>
      <c r="I531" s="46" t="s">
        <v>52</v>
      </c>
      <c r="J531" s="46">
        <f>+K531+L531+M531+N531+O531</f>
        <v>507.1219999999999</v>
      </c>
      <c r="K531" s="46">
        <v>507.1219999999999</v>
      </c>
      <c r="L531" s="46">
        <v>0</v>
      </c>
      <c r="M531" s="46">
        <f>+L531*16%</f>
        <v>0</v>
      </c>
      <c r="N531" s="46">
        <v>0</v>
      </c>
      <c r="O531" s="46">
        <v>0</v>
      </c>
      <c r="P531" s="46">
        <v>0</v>
      </c>
      <c r="Q531" s="46"/>
      <c r="R531" s="34" t="s">
        <v>19</v>
      </c>
    </row>
    <row r="532" spans="1:18" s="65" customFormat="1" x14ac:dyDescent="0.2">
      <c r="A532" s="43" t="s">
        <v>1680</v>
      </c>
      <c r="B532" s="44">
        <v>44886</v>
      </c>
      <c r="C532" s="43" t="s">
        <v>17</v>
      </c>
      <c r="D532" s="43" t="s">
        <v>1640</v>
      </c>
      <c r="E532" s="43" t="s">
        <v>19</v>
      </c>
      <c r="F532" s="43" t="s">
        <v>219</v>
      </c>
      <c r="G532" s="43" t="s">
        <v>19</v>
      </c>
      <c r="H532" s="45" t="s">
        <v>51</v>
      </c>
      <c r="I532" s="46" t="s">
        <v>52</v>
      </c>
      <c r="J532" s="46">
        <f>+K532+L532+M532+N532+O532</f>
        <v>224.09</v>
      </c>
      <c r="K532" s="46">
        <v>224.09</v>
      </c>
      <c r="L532" s="46">
        <v>0</v>
      </c>
      <c r="M532" s="46">
        <f>+L532*16%</f>
        <v>0</v>
      </c>
      <c r="N532" s="46">
        <v>0</v>
      </c>
      <c r="O532" s="46">
        <v>0</v>
      </c>
      <c r="P532" s="46">
        <v>0</v>
      </c>
      <c r="Q532" s="46"/>
      <c r="R532" s="34" t="s">
        <v>19</v>
      </c>
    </row>
    <row r="533" spans="1:18" s="65" customFormat="1" x14ac:dyDescent="0.2">
      <c r="A533" s="43" t="s">
        <v>1719</v>
      </c>
      <c r="B533" s="44">
        <v>44888</v>
      </c>
      <c r="C533" s="43" t="s">
        <v>17</v>
      </c>
      <c r="D533" s="43" t="s">
        <v>1641</v>
      </c>
      <c r="E533" s="43" t="s">
        <v>19</v>
      </c>
      <c r="F533" s="43" t="s">
        <v>228</v>
      </c>
      <c r="G533" s="43" t="s">
        <v>19</v>
      </c>
      <c r="H533" s="45" t="s">
        <v>51</v>
      </c>
      <c r="I533" s="46" t="s">
        <v>52</v>
      </c>
      <c r="J533" s="46">
        <f>+K533+L533+M533+N533+O533</f>
        <v>292.01</v>
      </c>
      <c r="K533" s="46">
        <v>292.01</v>
      </c>
      <c r="L533" s="46">
        <v>0</v>
      </c>
      <c r="M533" s="46">
        <f>+L533*16%</f>
        <v>0</v>
      </c>
      <c r="N533" s="46">
        <v>0</v>
      </c>
      <c r="O533" s="46">
        <v>0</v>
      </c>
      <c r="P533" s="46">
        <v>0</v>
      </c>
      <c r="Q533" s="46"/>
      <c r="R533" s="34" t="s">
        <v>19</v>
      </c>
    </row>
    <row r="534" spans="1:18" s="65" customFormat="1" x14ac:dyDescent="0.2">
      <c r="A534" s="43" t="s">
        <v>1494</v>
      </c>
      <c r="B534" s="44">
        <v>44879</v>
      </c>
      <c r="C534" s="43" t="s">
        <v>17</v>
      </c>
      <c r="D534" s="43" t="s">
        <v>155</v>
      </c>
      <c r="E534" s="43" t="s">
        <v>19</v>
      </c>
      <c r="F534" s="43" t="s">
        <v>156</v>
      </c>
      <c r="G534" s="43" t="s">
        <v>19</v>
      </c>
      <c r="H534" s="45" t="s">
        <v>157</v>
      </c>
      <c r="I534" s="46" t="s">
        <v>158</v>
      </c>
      <c r="J534" s="46">
        <f>+K534+L534+M534+N534+O534</f>
        <v>3070.33</v>
      </c>
      <c r="K534" s="46">
        <v>352.74</v>
      </c>
      <c r="L534" s="46">
        <v>2342.75</v>
      </c>
      <c r="M534" s="46">
        <f>+L534*16%</f>
        <v>374.84000000000003</v>
      </c>
      <c r="N534" s="46">
        <v>0</v>
      </c>
      <c r="O534" s="46">
        <v>0</v>
      </c>
      <c r="P534" s="46">
        <v>0</v>
      </c>
      <c r="Q534" s="46"/>
      <c r="R534" s="34" t="s">
        <v>19</v>
      </c>
    </row>
    <row r="535" spans="1:18" s="65" customFormat="1" x14ac:dyDescent="0.2">
      <c r="A535" s="43" t="s">
        <v>1390</v>
      </c>
      <c r="B535" s="44">
        <v>44855</v>
      </c>
      <c r="C535" s="43" t="s">
        <v>17</v>
      </c>
      <c r="D535" s="43" t="s">
        <v>1546</v>
      </c>
      <c r="E535" s="43" t="s">
        <v>19</v>
      </c>
      <c r="F535" s="43" t="s">
        <v>1547</v>
      </c>
      <c r="G535" s="43" t="s">
        <v>19</v>
      </c>
      <c r="H535" s="45" t="s">
        <v>193</v>
      </c>
      <c r="I535" s="46" t="s">
        <v>194</v>
      </c>
      <c r="J535" s="46">
        <f>+K535+L535+M535+N535+O535</f>
        <v>597.81920000000002</v>
      </c>
      <c r="K535" s="46">
        <v>192.55</v>
      </c>
      <c r="L535" s="46">
        <v>349.37</v>
      </c>
      <c r="M535" s="46">
        <f>+L535*16%</f>
        <v>55.8992</v>
      </c>
      <c r="N535" s="46">
        <v>0</v>
      </c>
      <c r="O535" s="46">
        <v>0</v>
      </c>
      <c r="P535" s="46">
        <v>0</v>
      </c>
      <c r="Q535" s="46"/>
      <c r="R535" s="34" t="s">
        <v>19</v>
      </c>
    </row>
    <row r="536" spans="1:18" s="65" customFormat="1" x14ac:dyDescent="0.2">
      <c r="A536" s="43" t="s">
        <v>1654</v>
      </c>
      <c r="B536" s="44">
        <v>44882</v>
      </c>
      <c r="C536" s="43" t="s">
        <v>17</v>
      </c>
      <c r="D536" s="43" t="s">
        <v>1746</v>
      </c>
      <c r="E536" s="43" t="s">
        <v>19</v>
      </c>
      <c r="F536" s="43" t="s">
        <v>192</v>
      </c>
      <c r="G536" s="43" t="s">
        <v>19</v>
      </c>
      <c r="H536" s="45" t="s">
        <v>193</v>
      </c>
      <c r="I536" s="46" t="s">
        <v>194</v>
      </c>
      <c r="J536" s="46">
        <f>+K536+L536+M536+N536+O536</f>
        <v>1141.6192000000001</v>
      </c>
      <c r="K536" s="46">
        <v>217.83</v>
      </c>
      <c r="L536" s="46">
        <v>796.37</v>
      </c>
      <c r="M536" s="46">
        <f>+L536*16%</f>
        <v>127.4192</v>
      </c>
      <c r="N536" s="46">
        <v>0</v>
      </c>
      <c r="O536" s="46">
        <v>0</v>
      </c>
      <c r="P536" s="46">
        <v>0</v>
      </c>
      <c r="Q536" s="46"/>
      <c r="R536" s="34" t="s">
        <v>19</v>
      </c>
    </row>
    <row r="537" spans="1:18" s="65" customFormat="1" x14ac:dyDescent="0.2">
      <c r="A537" s="43" t="s">
        <v>1501</v>
      </c>
      <c r="B537" s="44">
        <v>44880</v>
      </c>
      <c r="C537" s="43" t="s">
        <v>17</v>
      </c>
      <c r="D537" s="43" t="s">
        <v>165</v>
      </c>
      <c r="E537" s="43" t="s">
        <v>19</v>
      </c>
      <c r="F537" s="43" t="s">
        <v>166</v>
      </c>
      <c r="G537" s="43" t="s">
        <v>19</v>
      </c>
      <c r="H537" s="45" t="s">
        <v>167</v>
      </c>
      <c r="I537" s="46" t="s">
        <v>168</v>
      </c>
      <c r="J537" s="46">
        <f>+K537+L537+M537+N537+O537</f>
        <v>10055.19</v>
      </c>
      <c r="K537" s="46">
        <v>10055.19</v>
      </c>
      <c r="L537" s="46">
        <v>0</v>
      </c>
      <c r="M537" s="46">
        <f>+L537*16%</f>
        <v>0</v>
      </c>
      <c r="N537" s="46">
        <v>0</v>
      </c>
      <c r="O537" s="46">
        <v>0</v>
      </c>
      <c r="P537" s="46">
        <v>0</v>
      </c>
      <c r="Q537" s="46"/>
      <c r="R537" s="34" t="s">
        <v>19</v>
      </c>
    </row>
    <row r="538" spans="1:18" s="65" customFormat="1" x14ac:dyDescent="0.2">
      <c r="A538" s="58" t="s">
        <v>1197</v>
      </c>
      <c r="B538" s="59">
        <v>44798</v>
      </c>
      <c r="C538" s="60" t="s">
        <v>17</v>
      </c>
      <c r="D538" s="61" t="s">
        <v>614</v>
      </c>
      <c r="E538" s="60"/>
      <c r="F538" s="60" t="s">
        <v>615</v>
      </c>
      <c r="G538" s="58" t="s">
        <v>2352</v>
      </c>
      <c r="H538" s="62" t="s">
        <v>616</v>
      </c>
      <c r="I538" s="63" t="s">
        <v>617</v>
      </c>
      <c r="J538" s="64">
        <f>+K538+L538+M538+N538+O538</f>
        <v>4766.8</v>
      </c>
      <c r="K538" s="64">
        <v>4766.8</v>
      </c>
      <c r="L538" s="64">
        <v>0</v>
      </c>
      <c r="M538" s="64">
        <v>0</v>
      </c>
      <c r="N538" s="64">
        <v>0</v>
      </c>
      <c r="O538" s="64">
        <v>0</v>
      </c>
      <c r="P538" s="64">
        <v>0</v>
      </c>
      <c r="Q538" s="58"/>
    </row>
    <row r="539" spans="1:18" s="65" customFormat="1" x14ac:dyDescent="0.2">
      <c r="A539" s="58" t="s">
        <v>1279</v>
      </c>
      <c r="B539" s="59">
        <v>44824</v>
      </c>
      <c r="C539" s="60" t="s">
        <v>17</v>
      </c>
      <c r="D539" s="61" t="s">
        <v>776</v>
      </c>
      <c r="E539" s="60"/>
      <c r="F539" s="60" t="s">
        <v>777</v>
      </c>
      <c r="G539" s="58" t="s">
        <v>2352</v>
      </c>
      <c r="H539" s="62" t="s">
        <v>616</v>
      </c>
      <c r="I539" s="63" t="s">
        <v>617</v>
      </c>
      <c r="J539" s="64">
        <f>+K539+L539+M539+N539+O539</f>
        <v>5460.4</v>
      </c>
      <c r="K539" s="64">
        <v>5460.4</v>
      </c>
      <c r="L539" s="64">
        <v>0</v>
      </c>
      <c r="M539" s="64">
        <v>0</v>
      </c>
      <c r="N539" s="64">
        <v>0</v>
      </c>
      <c r="O539" s="64">
        <v>0</v>
      </c>
      <c r="P539" s="64">
        <v>0</v>
      </c>
      <c r="Q539" s="58"/>
    </row>
    <row r="540" spans="1:18" s="65" customFormat="1" x14ac:dyDescent="0.2">
      <c r="A540" s="58" t="s">
        <v>1378</v>
      </c>
      <c r="B540" s="59">
        <v>44854</v>
      </c>
      <c r="C540" s="60" t="s">
        <v>17</v>
      </c>
      <c r="D540" s="61" t="s">
        <v>940</v>
      </c>
      <c r="E540" s="60"/>
      <c r="F540" s="60" t="s">
        <v>941</v>
      </c>
      <c r="G540" s="58" t="s">
        <v>2352</v>
      </c>
      <c r="H540" s="62" t="s">
        <v>616</v>
      </c>
      <c r="I540" s="63" t="s">
        <v>617</v>
      </c>
      <c r="J540" s="64">
        <f>+K540+L540+M540+N540+O540</f>
        <v>5691.6</v>
      </c>
      <c r="K540" s="64">
        <v>5691.6</v>
      </c>
      <c r="L540" s="64">
        <v>0</v>
      </c>
      <c r="M540" s="64">
        <v>0</v>
      </c>
      <c r="N540" s="64">
        <v>0</v>
      </c>
      <c r="O540" s="64">
        <v>0</v>
      </c>
      <c r="P540" s="64">
        <v>0</v>
      </c>
      <c r="Q540" s="58"/>
    </row>
    <row r="541" spans="1:18" s="65" customFormat="1" x14ac:dyDescent="0.2">
      <c r="A541" s="58" t="s">
        <v>1666</v>
      </c>
      <c r="B541" s="59">
        <v>44883</v>
      </c>
      <c r="C541" s="60" t="s">
        <v>17</v>
      </c>
      <c r="D541" s="61" t="s">
        <v>1692</v>
      </c>
      <c r="E541" s="60"/>
      <c r="F541" s="60" t="s">
        <v>1693</v>
      </c>
      <c r="G541" s="58" t="s">
        <v>2352</v>
      </c>
      <c r="H541" s="62" t="s">
        <v>616</v>
      </c>
      <c r="I541" s="63" t="s">
        <v>617</v>
      </c>
      <c r="J541" s="64">
        <f>+K541+L541+M541+N541+O541</f>
        <v>6657.2</v>
      </c>
      <c r="K541" s="64">
        <v>6657.2</v>
      </c>
      <c r="L541" s="64">
        <v>0</v>
      </c>
      <c r="M541" s="64">
        <v>0</v>
      </c>
      <c r="N541" s="64">
        <v>0</v>
      </c>
      <c r="O541" s="64">
        <v>0</v>
      </c>
      <c r="P541" s="64">
        <v>0</v>
      </c>
      <c r="Q541" s="58"/>
    </row>
    <row r="542" spans="1:18" s="65" customFormat="1" x14ac:dyDescent="0.2">
      <c r="A542" s="43" t="s">
        <v>1456</v>
      </c>
      <c r="B542" s="44">
        <v>44873</v>
      </c>
      <c r="C542" s="43" t="s">
        <v>17</v>
      </c>
      <c r="D542" s="43" t="s">
        <v>101</v>
      </c>
      <c r="E542" s="43" t="s">
        <v>19</v>
      </c>
      <c r="F542" s="43" t="s">
        <v>102</v>
      </c>
      <c r="G542" s="43" t="s">
        <v>19</v>
      </c>
      <c r="H542" s="45" t="s">
        <v>103</v>
      </c>
      <c r="I542" s="46" t="s">
        <v>104</v>
      </c>
      <c r="J542" s="46">
        <f>+K542+L542+M542+N542+O542</f>
        <v>1105.944</v>
      </c>
      <c r="K542" s="46">
        <v>0</v>
      </c>
      <c r="L542" s="46">
        <v>953.4</v>
      </c>
      <c r="M542" s="46">
        <f>+L542*16%</f>
        <v>152.54400000000001</v>
      </c>
      <c r="N542" s="46">
        <v>0</v>
      </c>
      <c r="O542" s="46">
        <v>0</v>
      </c>
      <c r="P542" s="46">
        <v>0</v>
      </c>
      <c r="Q542" s="46"/>
      <c r="R542" s="34" t="s">
        <v>19</v>
      </c>
    </row>
    <row r="543" spans="1:18" x14ac:dyDescent="0.2">
      <c r="B543" s="11"/>
    </row>
    <row r="544" spans="1:18" x14ac:dyDescent="0.2">
      <c r="B544" s="11"/>
      <c r="J544" s="36">
        <f>+SUBTOTAL(9,J7:J542)</f>
        <v>1229752.5043199987</v>
      </c>
      <c r="K544" s="36">
        <f t="shared" ref="K544:P544" si="0">+SUBTOTAL(9,K7:K542)</f>
        <v>336708.00099999987</v>
      </c>
      <c r="L544" s="36">
        <f t="shared" si="0"/>
        <v>761240.7030000001</v>
      </c>
      <c r="M544" s="36">
        <f t="shared" si="0"/>
        <v>121546.61031999995</v>
      </c>
      <c r="N544" s="36">
        <f t="shared" si="0"/>
        <v>9497.380000000001</v>
      </c>
      <c r="O544" s="36">
        <f t="shared" si="0"/>
        <v>759.81</v>
      </c>
      <c r="P544" s="36">
        <f t="shared" si="0"/>
        <v>0</v>
      </c>
    </row>
    <row r="545" spans="1:17" x14ac:dyDescent="0.2">
      <c r="B545" s="11"/>
    </row>
    <row r="546" spans="1:17" s="36" customFormat="1" x14ac:dyDescent="0.2">
      <c r="A546" s="34"/>
      <c r="B546" s="11"/>
      <c r="C546" s="34"/>
      <c r="D546" s="34"/>
      <c r="E546" s="34"/>
      <c r="F546" s="34"/>
      <c r="G546" s="34"/>
      <c r="H546" s="41"/>
      <c r="Q546" s="34"/>
    </row>
    <row r="547" spans="1:17" s="36" customFormat="1" x14ac:dyDescent="0.2">
      <c r="A547" s="34"/>
      <c r="B547" s="11"/>
      <c r="C547" s="34"/>
      <c r="D547" s="34"/>
      <c r="E547" s="34"/>
      <c r="F547" s="34"/>
      <c r="G547" s="34"/>
      <c r="H547" s="41"/>
      <c r="J547" s="36" t="s">
        <v>255</v>
      </c>
      <c r="Q547" s="34"/>
    </row>
    <row r="548" spans="1:17" s="36" customFormat="1" x14ac:dyDescent="0.2">
      <c r="A548" s="34"/>
      <c r="B548" s="11"/>
      <c r="C548" s="34"/>
      <c r="D548" s="34"/>
      <c r="E548" s="34"/>
      <c r="F548" s="34"/>
      <c r="G548" s="34"/>
      <c r="H548" s="41"/>
      <c r="Q548" s="34"/>
    </row>
    <row r="549" spans="1:17" s="36" customFormat="1" x14ac:dyDescent="0.2">
      <c r="A549" s="34"/>
      <c r="B549" s="11"/>
      <c r="C549" s="34"/>
      <c r="D549" s="34"/>
      <c r="E549" s="34"/>
      <c r="F549" s="34"/>
      <c r="G549" s="34"/>
      <c r="H549" s="41"/>
      <c r="J549" s="36" t="s">
        <v>256</v>
      </c>
      <c r="K549" s="36" t="s">
        <v>257</v>
      </c>
      <c r="L549" s="36" t="s">
        <v>258</v>
      </c>
      <c r="Q549" s="34"/>
    </row>
    <row r="550" spans="1:17" s="36" customFormat="1" x14ac:dyDescent="0.2">
      <c r="A550" s="34"/>
      <c r="B550" s="11"/>
      <c r="C550" s="34"/>
      <c r="D550" s="34"/>
      <c r="E550" s="34"/>
      <c r="F550" s="34"/>
      <c r="G550" s="34"/>
      <c r="H550" s="41"/>
      <c r="Q550" s="34"/>
    </row>
    <row r="551" spans="1:17" s="36" customFormat="1" x14ac:dyDescent="0.2">
      <c r="A551" s="34"/>
      <c r="B551" s="11"/>
      <c r="C551" s="34"/>
      <c r="D551" s="34"/>
      <c r="E551" s="34"/>
      <c r="F551" s="34"/>
      <c r="G551" s="34"/>
      <c r="H551" s="41"/>
      <c r="I551" s="36" t="s">
        <v>259</v>
      </c>
      <c r="J551" s="36">
        <f>+K544</f>
        <v>336708.00099999987</v>
      </c>
      <c r="Q551" s="34"/>
    </row>
    <row r="552" spans="1:17" s="36" customFormat="1" x14ac:dyDescent="0.2">
      <c r="A552" s="34"/>
      <c r="B552" s="11"/>
      <c r="C552" s="34"/>
      <c r="D552" s="34"/>
      <c r="E552" s="34"/>
      <c r="F552" s="34"/>
      <c r="G552" s="34"/>
      <c r="H552" s="41"/>
      <c r="Q552" s="34"/>
    </row>
    <row r="553" spans="1:17" s="36" customFormat="1" x14ac:dyDescent="0.2">
      <c r="A553" s="34"/>
      <c r="B553" s="11"/>
      <c r="C553" s="34"/>
      <c r="D553" s="34"/>
      <c r="E553" s="34"/>
      <c r="F553" s="34"/>
      <c r="G553" s="34"/>
      <c r="H553" s="41"/>
      <c r="I553" s="36" t="s">
        <v>260</v>
      </c>
      <c r="J553" s="36">
        <f>+L544</f>
        <v>761240.7030000001</v>
      </c>
      <c r="K553" s="36">
        <f>+M544</f>
        <v>121546.61031999995</v>
      </c>
      <c r="Q553" s="34"/>
    </row>
    <row r="554" spans="1:17" s="36" customFormat="1" x14ac:dyDescent="0.2">
      <c r="A554" s="34"/>
      <c r="B554" s="11"/>
      <c r="C554" s="34"/>
      <c r="D554" s="34"/>
      <c r="E554" s="34"/>
      <c r="F554" s="34"/>
      <c r="G554" s="34"/>
      <c r="H554" s="41"/>
      <c r="Q554" s="34"/>
    </row>
    <row r="555" spans="1:17" s="36" customFormat="1" x14ac:dyDescent="0.2">
      <c r="A555" s="34"/>
      <c r="B555" s="11"/>
      <c r="C555" s="34"/>
      <c r="D555" s="34"/>
      <c r="E555" s="34"/>
      <c r="F555" s="34"/>
      <c r="G555" s="34"/>
      <c r="H555" s="41"/>
      <c r="I555" s="36" t="s">
        <v>261</v>
      </c>
      <c r="J555" s="36">
        <f>+N544</f>
        <v>9497.380000000001</v>
      </c>
      <c r="K555" s="36">
        <f>+O544</f>
        <v>759.81</v>
      </c>
      <c r="Q555" s="34"/>
    </row>
    <row r="556" spans="1:17" s="36" customFormat="1" x14ac:dyDescent="0.2">
      <c r="A556" s="34"/>
      <c r="B556" s="11"/>
      <c r="C556" s="34"/>
      <c r="D556" s="34"/>
      <c r="E556" s="34"/>
      <c r="F556" s="34"/>
      <c r="G556" s="34"/>
      <c r="H556" s="41"/>
      <c r="Q556" s="34"/>
    </row>
    <row r="557" spans="1:17" s="36" customFormat="1" x14ac:dyDescent="0.2">
      <c r="A557" s="34"/>
      <c r="B557" s="11"/>
      <c r="C557" s="34"/>
      <c r="D557" s="34"/>
      <c r="E557" s="34"/>
      <c r="F557" s="34"/>
      <c r="G557" s="34"/>
      <c r="H557" s="41"/>
      <c r="I557" s="36" t="s">
        <v>262</v>
      </c>
      <c r="J557" s="36">
        <v>0</v>
      </c>
      <c r="K557" s="36">
        <v>0</v>
      </c>
      <c r="Q557" s="34"/>
    </row>
    <row r="558" spans="1:17" s="36" customFormat="1" x14ac:dyDescent="0.2">
      <c r="A558" s="34"/>
      <c r="B558" s="11"/>
      <c r="C558" s="34"/>
      <c r="D558" s="34"/>
      <c r="E558" s="34"/>
      <c r="F558" s="34"/>
      <c r="G558" s="34"/>
      <c r="H558" s="41"/>
      <c r="Q558" s="34"/>
    </row>
    <row r="559" spans="1:17" s="36" customFormat="1" x14ac:dyDescent="0.2">
      <c r="A559" s="34"/>
      <c r="B559" s="11"/>
      <c r="C559" s="34"/>
      <c r="D559" s="34"/>
      <c r="E559" s="34"/>
      <c r="F559" s="34"/>
      <c r="G559" s="34"/>
      <c r="H559" s="41"/>
      <c r="I559" s="36" t="s">
        <v>263</v>
      </c>
      <c r="J559" s="36">
        <f>+J551+J553+J555</f>
        <v>1107446.0839999998</v>
      </c>
      <c r="K559" s="36">
        <f>+K553+K555</f>
        <v>122306.42031999995</v>
      </c>
      <c r="Q559" s="34"/>
    </row>
    <row r="560" spans="1:17" s="36" customFormat="1" x14ac:dyDescent="0.2">
      <c r="A560" s="34"/>
      <c r="B560" s="11"/>
      <c r="C560" s="34"/>
      <c r="D560" s="34"/>
      <c r="E560" s="34"/>
      <c r="F560" s="34"/>
      <c r="G560" s="34"/>
      <c r="H560" s="41"/>
      <c r="Q560" s="34"/>
    </row>
    <row r="561" spans="1:17" s="36" customFormat="1" x14ac:dyDescent="0.2">
      <c r="A561" s="34"/>
      <c r="B561" s="11"/>
      <c r="C561" s="34"/>
      <c r="D561" s="34"/>
      <c r="E561" s="34"/>
      <c r="F561" s="34"/>
      <c r="G561" s="34"/>
      <c r="H561" s="41"/>
      <c r="Q561" s="34"/>
    </row>
    <row r="562" spans="1:17" s="36" customFormat="1" x14ac:dyDescent="0.2">
      <c r="A562" s="34"/>
      <c r="B562" s="11"/>
      <c r="C562" s="34"/>
      <c r="D562" s="34"/>
      <c r="E562" s="34"/>
      <c r="F562" s="34"/>
      <c r="G562" s="34"/>
      <c r="H562" s="41"/>
      <c r="Q562" s="34"/>
    </row>
    <row r="563" spans="1:17" s="36" customFormat="1" x14ac:dyDescent="0.2">
      <c r="A563" s="34"/>
      <c r="B563" s="11"/>
      <c r="C563" s="34"/>
      <c r="D563" s="34"/>
      <c r="E563" s="34"/>
      <c r="F563" s="34"/>
      <c r="G563" s="34"/>
      <c r="H563" s="41"/>
      <c r="L563" s="36">
        <f>+J559+K559-J544</f>
        <v>0</v>
      </c>
      <c r="Q563" s="34"/>
    </row>
    <row r="564" spans="1:17" s="36" customFormat="1" x14ac:dyDescent="0.2">
      <c r="A564" s="34"/>
      <c r="B564" s="11"/>
      <c r="C564" s="34"/>
      <c r="D564" s="34"/>
      <c r="E564" s="34"/>
      <c r="F564" s="34"/>
      <c r="G564" s="34"/>
      <c r="H564" s="41"/>
      <c r="Q564" s="34"/>
    </row>
    <row r="565" spans="1:17" s="36" customFormat="1" x14ac:dyDescent="0.2">
      <c r="A565" s="34"/>
      <c r="B565" s="11"/>
      <c r="C565" s="34"/>
      <c r="D565" s="34"/>
      <c r="E565" s="34"/>
      <c r="F565" s="34"/>
      <c r="G565" s="34"/>
      <c r="H565" s="41"/>
      <c r="Q565" s="34"/>
    </row>
    <row r="566" spans="1:17" s="36" customFormat="1" x14ac:dyDescent="0.2">
      <c r="A566" s="34"/>
      <c r="B566" s="11"/>
      <c r="C566" s="34"/>
      <c r="D566" s="34"/>
      <c r="E566" s="34"/>
      <c r="F566" s="34"/>
      <c r="G566" s="34"/>
      <c r="H566" s="41"/>
      <c r="Q566" s="34"/>
    </row>
    <row r="567" spans="1:17" s="34" customFormat="1" x14ac:dyDescent="0.2">
      <c r="B567" s="11"/>
      <c r="H567" s="41"/>
      <c r="I567" s="36"/>
      <c r="J567" s="36"/>
      <c r="K567" s="36"/>
      <c r="L567" s="36"/>
      <c r="M567" s="36"/>
      <c r="N567" s="36"/>
      <c r="O567" s="36"/>
      <c r="P567" s="36"/>
    </row>
    <row r="568" spans="1:17" s="34" customFormat="1" x14ac:dyDescent="0.2">
      <c r="B568" s="11"/>
      <c r="H568" s="41"/>
      <c r="I568" s="36"/>
      <c r="J568" s="36"/>
      <c r="K568" s="36"/>
      <c r="L568" s="36"/>
      <c r="M568" s="36"/>
      <c r="N568" s="36"/>
      <c r="O568" s="36"/>
      <c r="P568" s="36"/>
    </row>
    <row r="569" spans="1:17" s="34" customFormat="1" x14ac:dyDescent="0.2">
      <c r="B569" s="11"/>
      <c r="H569" s="41"/>
      <c r="I569" s="36"/>
      <c r="J569" s="36"/>
      <c r="K569" s="36"/>
      <c r="L569" s="36"/>
      <c r="M569" s="36"/>
      <c r="N569" s="36"/>
      <c r="O569" s="36"/>
      <c r="P569" s="36"/>
    </row>
    <row r="570" spans="1:17" s="34" customFormat="1" x14ac:dyDescent="0.2">
      <c r="B570" s="11"/>
      <c r="H570" s="41"/>
      <c r="I570" s="36"/>
      <c r="J570" s="36"/>
      <c r="K570" s="36"/>
      <c r="L570" s="36"/>
      <c r="M570" s="36"/>
      <c r="N570" s="36"/>
      <c r="O570" s="36"/>
      <c r="P570" s="36"/>
    </row>
    <row r="571" spans="1:17" s="34" customFormat="1" x14ac:dyDescent="0.2">
      <c r="B571" s="11"/>
      <c r="H571" s="41"/>
      <c r="I571" s="36"/>
      <c r="J571" s="36"/>
      <c r="K571" s="36"/>
      <c r="L571" s="36"/>
      <c r="M571" s="36"/>
      <c r="N571" s="36"/>
      <c r="O571" s="36"/>
      <c r="P571" s="36"/>
    </row>
    <row r="572" spans="1:17" s="34" customFormat="1" x14ac:dyDescent="0.2">
      <c r="B572" s="11"/>
      <c r="H572" s="41"/>
      <c r="I572" s="36"/>
      <c r="J572" s="36"/>
      <c r="K572" s="36"/>
      <c r="L572" s="36"/>
      <c r="M572" s="36"/>
      <c r="N572" s="36"/>
      <c r="O572" s="36"/>
      <c r="P572" s="36"/>
    </row>
    <row r="573" spans="1:17" s="34" customFormat="1" x14ac:dyDescent="0.2">
      <c r="B573" s="11"/>
      <c r="H573" s="41"/>
      <c r="I573" s="36"/>
      <c r="J573" s="36"/>
      <c r="K573" s="36"/>
      <c r="L573" s="36"/>
      <c r="M573" s="36"/>
      <c r="N573" s="36"/>
      <c r="O573" s="36"/>
      <c r="P573" s="36"/>
    </row>
    <row r="574" spans="1:17" s="34" customFormat="1" x14ac:dyDescent="0.2">
      <c r="B574" s="11"/>
      <c r="H574" s="41"/>
      <c r="I574" s="36"/>
      <c r="J574" s="36"/>
      <c r="K574" s="36"/>
      <c r="L574" s="36"/>
      <c r="M574" s="36"/>
      <c r="N574" s="36"/>
      <c r="O574" s="36"/>
      <c r="P574" s="36"/>
    </row>
    <row r="575" spans="1:17" s="34" customFormat="1" x14ac:dyDescent="0.2">
      <c r="B575" s="11"/>
      <c r="H575" s="41"/>
      <c r="I575" s="36"/>
      <c r="J575" s="36"/>
      <c r="K575" s="36"/>
      <c r="L575" s="36"/>
      <c r="M575" s="36"/>
      <c r="N575" s="36"/>
      <c r="O575" s="36"/>
      <c r="P575" s="36"/>
    </row>
    <row r="576" spans="1:17" s="34" customFormat="1" x14ac:dyDescent="0.2">
      <c r="B576" s="11"/>
      <c r="H576" s="41"/>
      <c r="I576" s="36"/>
      <c r="J576" s="36"/>
      <c r="K576" s="36"/>
      <c r="L576" s="36"/>
      <c r="M576" s="36"/>
      <c r="N576" s="36"/>
      <c r="O576" s="36"/>
      <c r="P576" s="36"/>
    </row>
    <row r="577" spans="2:16" s="34" customFormat="1" x14ac:dyDescent="0.2">
      <c r="B577" s="11"/>
      <c r="H577" s="41"/>
      <c r="I577" s="36"/>
      <c r="J577" s="36"/>
      <c r="K577" s="36"/>
      <c r="L577" s="36"/>
      <c r="M577" s="36"/>
      <c r="N577" s="36"/>
      <c r="O577" s="36"/>
      <c r="P577" s="36"/>
    </row>
    <row r="578" spans="2:16" s="34" customFormat="1" x14ac:dyDescent="0.2">
      <c r="B578" s="11"/>
      <c r="H578" s="41"/>
      <c r="I578" s="36"/>
      <c r="J578" s="36"/>
      <c r="K578" s="36"/>
      <c r="L578" s="36"/>
      <c r="M578" s="36"/>
      <c r="N578" s="36"/>
      <c r="O578" s="36"/>
      <c r="P578" s="36"/>
    </row>
    <row r="579" spans="2:16" s="34" customFormat="1" x14ac:dyDescent="0.2">
      <c r="B579" s="11"/>
      <c r="H579" s="41"/>
      <c r="I579" s="36"/>
      <c r="J579" s="36"/>
      <c r="K579" s="36"/>
      <c r="L579" s="36"/>
      <c r="M579" s="36"/>
      <c r="N579" s="36"/>
      <c r="O579" s="36"/>
      <c r="P579" s="36"/>
    </row>
    <row r="580" spans="2:16" s="34" customFormat="1" x14ac:dyDescent="0.2">
      <c r="B580" s="11"/>
      <c r="H580" s="41"/>
      <c r="I580" s="36"/>
      <c r="J580" s="36"/>
      <c r="K580" s="36"/>
      <c r="L580" s="36"/>
      <c r="M580" s="36"/>
      <c r="N580" s="36"/>
      <c r="O580" s="36"/>
      <c r="P580" s="36"/>
    </row>
    <row r="581" spans="2:16" s="34" customFormat="1" x14ac:dyDescent="0.2">
      <c r="B581" s="11"/>
      <c r="H581" s="41"/>
      <c r="I581" s="36"/>
      <c r="J581" s="36"/>
      <c r="K581" s="36"/>
      <c r="L581" s="36"/>
      <c r="M581" s="36"/>
      <c r="N581" s="36"/>
      <c r="O581" s="36"/>
      <c r="P581" s="36"/>
    </row>
    <row r="582" spans="2:16" s="34" customFormat="1" x14ac:dyDescent="0.2">
      <c r="B582" s="11"/>
      <c r="H582" s="41"/>
      <c r="I582" s="36"/>
      <c r="J582" s="36"/>
      <c r="K582" s="36"/>
      <c r="L582" s="36"/>
      <c r="M582" s="36"/>
      <c r="N582" s="36"/>
      <c r="O582" s="36"/>
      <c r="P582" s="36"/>
    </row>
    <row r="583" spans="2:16" s="34" customFormat="1" x14ac:dyDescent="0.2">
      <c r="B583" s="11"/>
      <c r="H583" s="41"/>
      <c r="I583" s="36"/>
      <c r="J583" s="36"/>
      <c r="K583" s="36"/>
      <c r="L583" s="36"/>
      <c r="M583" s="36"/>
      <c r="N583" s="36"/>
      <c r="O583" s="36"/>
      <c r="P583" s="36"/>
    </row>
    <row r="584" spans="2:16" s="34" customFormat="1" x14ac:dyDescent="0.2">
      <c r="B584" s="11"/>
      <c r="H584" s="41"/>
      <c r="I584" s="36"/>
      <c r="J584" s="36"/>
      <c r="K584" s="36"/>
      <c r="L584" s="36"/>
      <c r="M584" s="36"/>
      <c r="N584" s="36"/>
      <c r="O584" s="36"/>
      <c r="P584" s="36"/>
    </row>
    <row r="585" spans="2:16" s="34" customFormat="1" x14ac:dyDescent="0.2">
      <c r="B585" s="11"/>
      <c r="H585" s="41"/>
      <c r="I585" s="36"/>
      <c r="J585" s="36"/>
      <c r="K585" s="36"/>
      <c r="L585" s="36"/>
      <c r="M585" s="36"/>
      <c r="N585" s="36"/>
      <c r="O585" s="36"/>
      <c r="P585" s="36"/>
    </row>
    <row r="586" spans="2:16" s="34" customFormat="1" x14ac:dyDescent="0.2">
      <c r="B586" s="11"/>
      <c r="H586" s="41"/>
      <c r="I586" s="36"/>
      <c r="J586" s="36"/>
      <c r="K586" s="36"/>
      <c r="L586" s="36"/>
      <c r="M586" s="36"/>
      <c r="N586" s="36"/>
      <c r="O586" s="36"/>
      <c r="P586" s="36"/>
    </row>
    <row r="587" spans="2:16" s="34" customFormat="1" x14ac:dyDescent="0.2">
      <c r="B587" s="11"/>
      <c r="H587" s="41"/>
      <c r="I587" s="36"/>
      <c r="J587" s="36"/>
      <c r="K587" s="36"/>
      <c r="L587" s="36"/>
      <c r="M587" s="36"/>
      <c r="N587" s="36"/>
      <c r="O587" s="36"/>
      <c r="P587" s="36"/>
    </row>
    <row r="588" spans="2:16" s="34" customFormat="1" x14ac:dyDescent="0.2">
      <c r="B588" s="11"/>
      <c r="H588" s="41"/>
      <c r="I588" s="36"/>
      <c r="J588" s="36"/>
      <c r="K588" s="36"/>
      <c r="L588" s="36"/>
      <c r="M588" s="36"/>
      <c r="N588" s="36"/>
      <c r="O588" s="36"/>
      <c r="P588" s="36"/>
    </row>
    <row r="589" spans="2:16" s="34" customFormat="1" x14ac:dyDescent="0.2">
      <c r="B589" s="11"/>
      <c r="H589" s="41"/>
      <c r="I589" s="36"/>
      <c r="J589" s="36"/>
      <c r="K589" s="36"/>
      <c r="L589" s="36"/>
      <c r="M589" s="36"/>
      <c r="N589" s="36"/>
      <c r="O589" s="36"/>
      <c r="P589" s="36"/>
    </row>
    <row r="590" spans="2:16" s="34" customFormat="1" x14ac:dyDescent="0.2">
      <c r="B590" s="11"/>
      <c r="H590" s="41"/>
      <c r="I590" s="36"/>
      <c r="J590" s="36"/>
      <c r="K590" s="36"/>
      <c r="L590" s="36"/>
      <c r="M590" s="36"/>
      <c r="N590" s="36"/>
      <c r="O590" s="36"/>
      <c r="P590" s="36"/>
    </row>
    <row r="591" spans="2:16" s="34" customFormat="1" x14ac:dyDescent="0.2">
      <c r="B591" s="11"/>
      <c r="H591" s="41"/>
      <c r="I591" s="36"/>
      <c r="J591" s="36"/>
      <c r="K591" s="36"/>
      <c r="L591" s="36"/>
      <c r="M591" s="36"/>
      <c r="N591" s="36"/>
      <c r="O591" s="36"/>
      <c r="P591" s="36"/>
    </row>
    <row r="592" spans="2:16" s="34" customFormat="1" x14ac:dyDescent="0.2">
      <c r="B592" s="11"/>
      <c r="H592" s="41"/>
      <c r="I592" s="36"/>
      <c r="J592" s="36"/>
      <c r="K592" s="36"/>
      <c r="L592" s="36"/>
      <c r="M592" s="36"/>
      <c r="N592" s="36"/>
      <c r="O592" s="36"/>
      <c r="P592" s="36"/>
    </row>
    <row r="593" spans="2:16" s="34" customFormat="1" x14ac:dyDescent="0.2">
      <c r="B593" s="11"/>
      <c r="H593" s="41"/>
      <c r="I593" s="36"/>
      <c r="J593" s="36"/>
      <c r="K593" s="36"/>
      <c r="L593" s="36"/>
      <c r="M593" s="36"/>
      <c r="N593" s="36"/>
      <c r="O593" s="36"/>
      <c r="P593" s="36"/>
    </row>
    <row r="594" spans="2:16" s="34" customFormat="1" x14ac:dyDescent="0.2">
      <c r="B594" s="11"/>
      <c r="H594" s="41"/>
      <c r="I594" s="36"/>
      <c r="J594" s="36"/>
      <c r="K594" s="36"/>
      <c r="L594" s="36"/>
      <c r="M594" s="36"/>
      <c r="N594" s="36"/>
      <c r="O594" s="36"/>
      <c r="P594" s="36"/>
    </row>
    <row r="595" spans="2:16" s="34" customFormat="1" x14ac:dyDescent="0.2">
      <c r="B595" s="11"/>
      <c r="H595" s="41"/>
      <c r="I595" s="36"/>
      <c r="J595" s="36"/>
      <c r="K595" s="36"/>
      <c r="L595" s="36"/>
      <c r="M595" s="36"/>
      <c r="N595" s="36"/>
      <c r="O595" s="36"/>
      <c r="P595" s="36"/>
    </row>
    <row r="596" spans="2:16" s="34" customFormat="1" x14ac:dyDescent="0.2">
      <c r="B596" s="11"/>
      <c r="H596" s="41"/>
      <c r="I596" s="36"/>
      <c r="J596" s="36"/>
      <c r="K596" s="36"/>
      <c r="L596" s="36"/>
      <c r="M596" s="36"/>
      <c r="N596" s="36"/>
      <c r="O596" s="36"/>
      <c r="P596" s="36"/>
    </row>
    <row r="597" spans="2:16" s="34" customFormat="1" x14ac:dyDescent="0.2">
      <c r="B597" s="11"/>
      <c r="H597" s="41"/>
      <c r="I597" s="36"/>
      <c r="J597" s="36"/>
      <c r="K597" s="36"/>
      <c r="L597" s="36"/>
      <c r="M597" s="36"/>
      <c r="N597" s="36"/>
      <c r="O597" s="36"/>
      <c r="P597" s="36"/>
    </row>
    <row r="598" spans="2:16" s="34" customFormat="1" x14ac:dyDescent="0.2">
      <c r="B598" s="11"/>
      <c r="H598" s="41"/>
      <c r="I598" s="36"/>
      <c r="J598" s="36"/>
      <c r="K598" s="36"/>
      <c r="L598" s="36"/>
      <c r="M598" s="36"/>
      <c r="N598" s="36"/>
      <c r="O598" s="36"/>
      <c r="P598" s="36"/>
    </row>
    <row r="599" spans="2:16" s="34" customFormat="1" x14ac:dyDescent="0.2">
      <c r="B599" s="11"/>
      <c r="H599" s="41"/>
      <c r="I599" s="36"/>
      <c r="J599" s="36"/>
      <c r="K599" s="36"/>
      <c r="L599" s="36"/>
      <c r="M599" s="36"/>
      <c r="N599" s="36"/>
      <c r="O599" s="36"/>
      <c r="P599" s="36"/>
    </row>
    <row r="600" spans="2:16" s="34" customFormat="1" x14ac:dyDescent="0.2">
      <c r="B600" s="11"/>
      <c r="H600" s="41"/>
      <c r="I600" s="36"/>
      <c r="J600" s="36"/>
      <c r="K600" s="36"/>
      <c r="L600" s="36"/>
      <c r="M600" s="36"/>
      <c r="N600" s="36"/>
      <c r="O600" s="36"/>
      <c r="P600" s="36"/>
    </row>
    <row r="601" spans="2:16" s="34" customFormat="1" x14ac:dyDescent="0.2">
      <c r="B601" s="11"/>
      <c r="H601" s="41"/>
      <c r="I601" s="36"/>
      <c r="J601" s="36"/>
      <c r="K601" s="36"/>
      <c r="L601" s="36"/>
      <c r="M601" s="36"/>
      <c r="N601" s="36"/>
      <c r="O601" s="36"/>
      <c r="P601" s="36"/>
    </row>
    <row r="602" spans="2:16" s="34" customFormat="1" x14ac:dyDescent="0.2">
      <c r="B602" s="11"/>
      <c r="H602" s="41"/>
      <c r="I602" s="36"/>
      <c r="J602" s="36"/>
      <c r="K602" s="36"/>
      <c r="L602" s="36"/>
      <c r="M602" s="36"/>
      <c r="N602" s="36"/>
      <c r="O602" s="36"/>
      <c r="P602" s="36"/>
    </row>
    <row r="603" spans="2:16" s="34" customFormat="1" x14ac:dyDescent="0.2">
      <c r="B603" s="11"/>
      <c r="H603" s="41"/>
      <c r="I603" s="36"/>
      <c r="J603" s="36"/>
      <c r="K603" s="36"/>
      <c r="L603" s="36"/>
      <c r="M603" s="36"/>
      <c r="N603" s="36"/>
      <c r="O603" s="36"/>
      <c r="P603" s="36"/>
    </row>
    <row r="604" spans="2:16" s="34" customFormat="1" x14ac:dyDescent="0.2">
      <c r="B604" s="11"/>
      <c r="H604" s="41"/>
      <c r="I604" s="36"/>
      <c r="J604" s="36"/>
      <c r="K604" s="36"/>
      <c r="L604" s="36"/>
      <c r="M604" s="36"/>
      <c r="N604" s="36"/>
      <c r="O604" s="36"/>
      <c r="P604" s="36"/>
    </row>
    <row r="605" spans="2:16" s="34" customFormat="1" x14ac:dyDescent="0.2">
      <c r="B605" s="11"/>
      <c r="H605" s="41"/>
      <c r="I605" s="36"/>
      <c r="J605" s="36"/>
      <c r="K605" s="36"/>
      <c r="L605" s="36"/>
      <c r="M605" s="36"/>
      <c r="N605" s="36"/>
      <c r="O605" s="36"/>
      <c r="P605" s="36"/>
    </row>
    <row r="606" spans="2:16" s="34" customFormat="1" x14ac:dyDescent="0.2">
      <c r="B606" s="11"/>
      <c r="H606" s="41"/>
      <c r="I606" s="36"/>
      <c r="J606" s="36"/>
      <c r="K606" s="36"/>
      <c r="L606" s="36"/>
      <c r="M606" s="36"/>
      <c r="N606" s="36"/>
      <c r="O606" s="36"/>
      <c r="P606" s="36"/>
    </row>
    <row r="607" spans="2:16" s="34" customFormat="1" x14ac:dyDescent="0.2">
      <c r="B607" s="11"/>
      <c r="H607" s="41"/>
      <c r="I607" s="36"/>
      <c r="J607" s="36"/>
      <c r="K607" s="36"/>
      <c r="L607" s="36"/>
      <c r="M607" s="36"/>
      <c r="N607" s="36"/>
      <c r="O607" s="36"/>
      <c r="P607" s="36"/>
    </row>
    <row r="608" spans="2:16" s="34" customFormat="1" x14ac:dyDescent="0.2">
      <c r="B608" s="11"/>
      <c r="H608" s="41"/>
      <c r="I608" s="36"/>
      <c r="J608" s="36"/>
      <c r="K608" s="36"/>
      <c r="L608" s="36"/>
      <c r="M608" s="36"/>
      <c r="N608" s="36"/>
      <c r="O608" s="36"/>
      <c r="P608" s="36"/>
    </row>
    <row r="609" spans="2:16" s="34" customFormat="1" x14ac:dyDescent="0.2">
      <c r="B609" s="11"/>
      <c r="H609" s="41"/>
      <c r="I609" s="36"/>
      <c r="J609" s="36"/>
      <c r="K609" s="36"/>
      <c r="L609" s="36"/>
      <c r="M609" s="36"/>
      <c r="N609" s="36"/>
      <c r="O609" s="36"/>
      <c r="P609" s="36"/>
    </row>
    <row r="610" spans="2:16" s="34" customFormat="1" x14ac:dyDescent="0.2">
      <c r="B610" s="11"/>
      <c r="H610" s="41"/>
      <c r="I610" s="36"/>
      <c r="J610" s="36"/>
      <c r="K610" s="36"/>
      <c r="L610" s="36"/>
      <c r="M610" s="36"/>
      <c r="N610" s="36"/>
      <c r="O610" s="36"/>
      <c r="P610" s="36"/>
    </row>
    <row r="611" spans="2:16" s="34" customFormat="1" x14ac:dyDescent="0.2">
      <c r="B611" s="11"/>
      <c r="H611" s="41"/>
      <c r="I611" s="36"/>
      <c r="J611" s="36"/>
      <c r="K611" s="36"/>
      <c r="L611" s="36"/>
      <c r="M611" s="36"/>
      <c r="N611" s="36"/>
      <c r="O611" s="36"/>
      <c r="P611" s="36"/>
    </row>
    <row r="612" spans="2:16" s="34" customFormat="1" x14ac:dyDescent="0.2">
      <c r="B612" s="11"/>
      <c r="H612" s="41"/>
      <c r="I612" s="36"/>
      <c r="J612" s="36"/>
      <c r="K612" s="36"/>
      <c r="L612" s="36"/>
      <c r="M612" s="36"/>
      <c r="N612" s="36"/>
      <c r="O612" s="36"/>
      <c r="P612" s="36"/>
    </row>
    <row r="613" spans="2:16" s="34" customFormat="1" x14ac:dyDescent="0.2">
      <c r="B613" s="11"/>
      <c r="H613" s="41"/>
      <c r="I613" s="36"/>
      <c r="J613" s="36"/>
      <c r="K613" s="36"/>
      <c r="L613" s="36"/>
      <c r="M613" s="36"/>
      <c r="N613" s="36"/>
      <c r="O613" s="36"/>
      <c r="P613" s="36"/>
    </row>
    <row r="614" spans="2:16" s="34" customFormat="1" x14ac:dyDescent="0.2">
      <c r="B614" s="11"/>
      <c r="H614" s="41"/>
      <c r="I614" s="36"/>
      <c r="J614" s="36"/>
      <c r="K614" s="36"/>
      <c r="L614" s="36"/>
      <c r="M614" s="36"/>
      <c r="N614" s="36"/>
      <c r="O614" s="36"/>
      <c r="P614" s="36"/>
    </row>
    <row r="615" spans="2:16" s="34" customFormat="1" x14ac:dyDescent="0.2">
      <c r="B615" s="11"/>
      <c r="H615" s="41"/>
      <c r="I615" s="36"/>
      <c r="J615" s="36"/>
      <c r="K615" s="36"/>
      <c r="L615" s="36"/>
      <c r="M615" s="36"/>
      <c r="N615" s="36"/>
      <c r="O615" s="36"/>
      <c r="P615" s="36"/>
    </row>
    <row r="616" spans="2:16" s="34" customFormat="1" x14ac:dyDescent="0.2">
      <c r="B616" s="11"/>
      <c r="H616" s="41"/>
      <c r="I616" s="36"/>
      <c r="J616" s="36"/>
      <c r="K616" s="36"/>
      <c r="L616" s="36"/>
      <c r="M616" s="36"/>
      <c r="N616" s="36"/>
      <c r="O616" s="36"/>
      <c r="P616" s="36"/>
    </row>
    <row r="617" spans="2:16" s="34" customFormat="1" x14ac:dyDescent="0.2">
      <c r="B617" s="11"/>
      <c r="H617" s="41"/>
      <c r="I617" s="36"/>
      <c r="J617" s="36"/>
      <c r="K617" s="36"/>
      <c r="L617" s="36"/>
      <c r="M617" s="36"/>
      <c r="N617" s="36"/>
      <c r="O617" s="36"/>
      <c r="P617" s="36"/>
    </row>
    <row r="618" spans="2:16" s="34" customFormat="1" x14ac:dyDescent="0.2">
      <c r="B618" s="11"/>
      <c r="H618" s="41"/>
      <c r="I618" s="36"/>
      <c r="J618" s="36"/>
      <c r="K618" s="36"/>
      <c r="L618" s="36"/>
      <c r="M618" s="36"/>
      <c r="N618" s="36"/>
      <c r="O618" s="36"/>
      <c r="P618" s="36"/>
    </row>
    <row r="619" spans="2:16" s="34" customFormat="1" x14ac:dyDescent="0.2">
      <c r="B619" s="11"/>
      <c r="H619" s="41"/>
      <c r="I619" s="36"/>
      <c r="J619" s="36"/>
      <c r="K619" s="36"/>
      <c r="L619" s="36"/>
      <c r="M619" s="36"/>
      <c r="N619" s="36"/>
      <c r="O619" s="36"/>
      <c r="P619" s="36"/>
    </row>
    <row r="620" spans="2:16" s="34" customFormat="1" x14ac:dyDescent="0.2">
      <c r="B620" s="11"/>
      <c r="H620" s="41"/>
      <c r="I620" s="36"/>
      <c r="J620" s="36"/>
      <c r="K620" s="36"/>
      <c r="L620" s="36"/>
      <c r="M620" s="36"/>
      <c r="N620" s="36"/>
      <c r="O620" s="36"/>
      <c r="P620" s="36"/>
    </row>
    <row r="621" spans="2:16" s="34" customFormat="1" x14ac:dyDescent="0.2">
      <c r="B621" s="11"/>
      <c r="H621" s="41"/>
      <c r="I621" s="36"/>
      <c r="J621" s="36"/>
      <c r="K621" s="36"/>
      <c r="L621" s="36"/>
      <c r="M621" s="36"/>
      <c r="N621" s="36"/>
      <c r="O621" s="36"/>
      <c r="P621" s="36"/>
    </row>
    <row r="622" spans="2:16" s="34" customFormat="1" x14ac:dyDescent="0.2">
      <c r="B622" s="11"/>
      <c r="H622" s="41"/>
      <c r="I622" s="36"/>
      <c r="J622" s="36"/>
      <c r="K622" s="36"/>
      <c r="L622" s="36"/>
      <c r="M622" s="36"/>
      <c r="N622" s="36"/>
      <c r="O622" s="36"/>
      <c r="P622" s="36"/>
    </row>
    <row r="623" spans="2:16" s="34" customFormat="1" x14ac:dyDescent="0.2">
      <c r="B623" s="11"/>
      <c r="H623" s="41"/>
      <c r="I623" s="36"/>
      <c r="J623" s="36"/>
      <c r="K623" s="36"/>
      <c r="L623" s="36"/>
      <c r="M623" s="36"/>
      <c r="N623" s="36"/>
      <c r="O623" s="36"/>
      <c r="P623" s="36"/>
    </row>
    <row r="624" spans="2:16" s="34" customFormat="1" x14ac:dyDescent="0.2">
      <c r="B624" s="11"/>
      <c r="H624" s="41"/>
      <c r="I624" s="36"/>
      <c r="J624" s="36"/>
      <c r="K624" s="36"/>
      <c r="L624" s="36"/>
      <c r="M624" s="36"/>
      <c r="N624" s="36"/>
      <c r="O624" s="36"/>
      <c r="P624" s="36"/>
    </row>
    <row r="625" spans="2:16" s="34" customFormat="1" x14ac:dyDescent="0.2">
      <c r="B625" s="11"/>
      <c r="H625" s="41"/>
      <c r="I625" s="36"/>
      <c r="J625" s="36"/>
      <c r="K625" s="36"/>
      <c r="L625" s="36"/>
      <c r="M625" s="36"/>
      <c r="N625" s="36"/>
      <c r="O625" s="36"/>
      <c r="P625" s="36"/>
    </row>
    <row r="626" spans="2:16" s="34" customFormat="1" x14ac:dyDescent="0.2">
      <c r="B626" s="11"/>
      <c r="H626" s="41"/>
      <c r="I626" s="36"/>
      <c r="J626" s="36"/>
      <c r="K626" s="36"/>
      <c r="L626" s="36"/>
      <c r="M626" s="36"/>
      <c r="N626" s="36"/>
      <c r="O626" s="36"/>
      <c r="P626" s="36"/>
    </row>
    <row r="627" spans="2:16" s="34" customFormat="1" x14ac:dyDescent="0.2">
      <c r="B627" s="11"/>
      <c r="H627" s="41"/>
      <c r="I627" s="36"/>
      <c r="J627" s="36"/>
      <c r="K627" s="36"/>
      <c r="L627" s="36"/>
      <c r="M627" s="36"/>
      <c r="N627" s="36"/>
      <c r="O627" s="36"/>
      <c r="P627" s="36"/>
    </row>
    <row r="628" spans="2:16" s="34" customFormat="1" x14ac:dyDescent="0.2">
      <c r="B628" s="11"/>
      <c r="H628" s="41"/>
      <c r="I628" s="36"/>
      <c r="J628" s="36"/>
      <c r="K628" s="36"/>
      <c r="L628" s="36"/>
      <c r="M628" s="36"/>
      <c r="N628" s="36"/>
      <c r="O628" s="36"/>
      <c r="P628" s="36"/>
    </row>
    <row r="629" spans="2:16" s="34" customFormat="1" x14ac:dyDescent="0.2">
      <c r="B629" s="11"/>
      <c r="H629" s="41"/>
      <c r="I629" s="36"/>
      <c r="J629" s="36"/>
      <c r="K629" s="36"/>
      <c r="L629" s="36"/>
      <c r="M629" s="36"/>
      <c r="N629" s="36"/>
      <c r="O629" s="36"/>
      <c r="P629" s="36"/>
    </row>
    <row r="630" spans="2:16" s="34" customFormat="1" x14ac:dyDescent="0.2">
      <c r="B630" s="11"/>
      <c r="H630" s="41"/>
      <c r="I630" s="36"/>
      <c r="J630" s="36"/>
      <c r="K630" s="36"/>
      <c r="L630" s="36"/>
      <c r="M630" s="36"/>
      <c r="N630" s="36"/>
      <c r="O630" s="36"/>
      <c r="P630" s="36"/>
    </row>
    <row r="631" spans="2:16" s="34" customFormat="1" x14ac:dyDescent="0.2">
      <c r="B631" s="11"/>
      <c r="H631" s="41"/>
      <c r="I631" s="36"/>
      <c r="J631" s="36"/>
      <c r="K631" s="36"/>
      <c r="L631" s="36"/>
      <c r="M631" s="36"/>
      <c r="N631" s="36"/>
      <c r="O631" s="36"/>
      <c r="P631" s="36"/>
    </row>
    <row r="632" spans="2:16" s="34" customFormat="1" x14ac:dyDescent="0.2">
      <c r="B632" s="11"/>
      <c r="H632" s="41"/>
      <c r="I632" s="36"/>
      <c r="J632" s="36"/>
      <c r="K632" s="36"/>
      <c r="L632" s="36"/>
      <c r="M632" s="36"/>
      <c r="N632" s="36"/>
      <c r="O632" s="36"/>
      <c r="P632" s="36"/>
    </row>
    <row r="633" spans="2:16" s="34" customFormat="1" x14ac:dyDescent="0.2">
      <c r="B633" s="11"/>
      <c r="H633" s="41"/>
      <c r="I633" s="36"/>
      <c r="J633" s="36"/>
      <c r="K633" s="36"/>
      <c r="L633" s="36"/>
      <c r="M633" s="36"/>
      <c r="N633" s="36"/>
      <c r="O633" s="36"/>
      <c r="P633" s="36"/>
    </row>
    <row r="634" spans="2:16" s="34" customFormat="1" x14ac:dyDescent="0.2">
      <c r="B634" s="11"/>
      <c r="H634" s="41"/>
      <c r="I634" s="36"/>
      <c r="J634" s="36"/>
      <c r="K634" s="36"/>
      <c r="L634" s="36"/>
      <c r="M634" s="36"/>
      <c r="N634" s="36"/>
      <c r="O634" s="36"/>
      <c r="P634" s="36"/>
    </row>
    <row r="635" spans="2:16" s="34" customFormat="1" x14ac:dyDescent="0.2">
      <c r="B635" s="11"/>
      <c r="H635" s="41"/>
      <c r="I635" s="36"/>
      <c r="J635" s="36"/>
      <c r="K635" s="36"/>
      <c r="L635" s="36"/>
      <c r="M635" s="36"/>
      <c r="N635" s="36"/>
      <c r="O635" s="36"/>
      <c r="P635" s="36"/>
    </row>
    <row r="636" spans="2:16" s="34" customFormat="1" x14ac:dyDescent="0.2">
      <c r="B636" s="11"/>
      <c r="H636" s="41"/>
      <c r="I636" s="36"/>
      <c r="J636" s="36"/>
      <c r="K636" s="36"/>
      <c r="L636" s="36"/>
      <c r="M636" s="36"/>
      <c r="N636" s="36"/>
      <c r="O636" s="36"/>
      <c r="P636" s="36"/>
    </row>
    <row r="637" spans="2:16" s="34" customFormat="1" x14ac:dyDescent="0.2">
      <c r="B637" s="11"/>
      <c r="H637" s="41"/>
      <c r="I637" s="36"/>
      <c r="J637" s="36"/>
      <c r="K637" s="36"/>
      <c r="L637" s="36"/>
      <c r="M637" s="36"/>
      <c r="N637" s="36"/>
      <c r="O637" s="36"/>
      <c r="P637" s="36"/>
    </row>
    <row r="638" spans="2:16" s="34" customFormat="1" x14ac:dyDescent="0.2">
      <c r="B638" s="11"/>
      <c r="H638" s="41"/>
      <c r="I638" s="36"/>
      <c r="J638" s="36"/>
      <c r="K638" s="36"/>
      <c r="L638" s="36"/>
      <c r="M638" s="36"/>
      <c r="N638" s="36"/>
      <c r="O638" s="36"/>
      <c r="P638" s="36"/>
    </row>
    <row r="639" spans="2:16" s="34" customFormat="1" x14ac:dyDescent="0.2">
      <c r="B639" s="11"/>
      <c r="H639" s="41"/>
      <c r="I639" s="36"/>
      <c r="J639" s="36"/>
      <c r="K639" s="36"/>
      <c r="L639" s="36"/>
      <c r="M639" s="36"/>
      <c r="N639" s="36"/>
      <c r="O639" s="36"/>
      <c r="P639" s="36"/>
    </row>
    <row r="640" spans="2:16" s="34" customFormat="1" x14ac:dyDescent="0.2">
      <c r="B640" s="11"/>
      <c r="H640" s="41"/>
      <c r="I640" s="36"/>
      <c r="J640" s="36"/>
      <c r="K640" s="36"/>
      <c r="L640" s="36"/>
      <c r="M640" s="36"/>
      <c r="N640" s="36"/>
      <c r="O640" s="36"/>
      <c r="P640" s="36"/>
    </row>
    <row r="641" spans="2:16" s="34" customFormat="1" x14ac:dyDescent="0.2">
      <c r="B641" s="11"/>
      <c r="H641" s="41"/>
      <c r="I641" s="36"/>
      <c r="J641" s="36"/>
      <c r="K641" s="36"/>
      <c r="L641" s="36"/>
      <c r="M641" s="36"/>
      <c r="N641" s="36"/>
      <c r="O641" s="36"/>
      <c r="P641" s="36"/>
    </row>
    <row r="642" spans="2:16" s="34" customFormat="1" x14ac:dyDescent="0.2">
      <c r="B642" s="11"/>
      <c r="H642" s="41"/>
      <c r="I642" s="36"/>
      <c r="J642" s="36"/>
      <c r="K642" s="36"/>
      <c r="L642" s="36"/>
      <c r="M642" s="36"/>
      <c r="N642" s="36"/>
      <c r="O642" s="36"/>
      <c r="P642" s="36"/>
    </row>
    <row r="643" spans="2:16" s="34" customFormat="1" x14ac:dyDescent="0.2">
      <c r="B643" s="11"/>
      <c r="H643" s="41"/>
      <c r="I643" s="36"/>
      <c r="J643" s="36"/>
      <c r="K643" s="36"/>
      <c r="L643" s="36"/>
      <c r="M643" s="36"/>
      <c r="N643" s="36"/>
      <c r="O643" s="36"/>
      <c r="P643" s="36"/>
    </row>
    <row r="644" spans="2:16" s="34" customFormat="1" x14ac:dyDescent="0.2">
      <c r="B644" s="11"/>
      <c r="H644" s="41"/>
      <c r="I644" s="36"/>
      <c r="J644" s="36"/>
      <c r="K644" s="36"/>
      <c r="L644" s="36"/>
      <c r="M644" s="36"/>
      <c r="N644" s="36"/>
      <c r="O644" s="36"/>
      <c r="P644" s="36"/>
    </row>
    <row r="645" spans="2:16" s="34" customFormat="1" x14ac:dyDescent="0.2">
      <c r="B645" s="11"/>
      <c r="H645" s="41"/>
      <c r="I645" s="36"/>
      <c r="J645" s="36"/>
      <c r="K645" s="36"/>
      <c r="L645" s="36"/>
      <c r="M645" s="36"/>
      <c r="N645" s="36"/>
      <c r="O645" s="36"/>
      <c r="P645" s="36"/>
    </row>
    <row r="646" spans="2:16" s="34" customFormat="1" x14ac:dyDescent="0.2">
      <c r="B646" s="11"/>
      <c r="H646" s="41"/>
      <c r="I646" s="36"/>
      <c r="J646" s="36"/>
      <c r="K646" s="36"/>
      <c r="L646" s="36"/>
      <c r="M646" s="36"/>
      <c r="N646" s="36"/>
      <c r="O646" s="36"/>
      <c r="P646" s="36"/>
    </row>
    <row r="647" spans="2:16" s="34" customFormat="1" x14ac:dyDescent="0.2">
      <c r="B647" s="11"/>
      <c r="H647" s="41"/>
      <c r="I647" s="36"/>
      <c r="J647" s="36"/>
      <c r="K647" s="36"/>
      <c r="L647" s="36"/>
      <c r="M647" s="36"/>
      <c r="N647" s="36"/>
      <c r="O647" s="36"/>
      <c r="P647" s="36"/>
    </row>
    <row r="648" spans="2:16" s="34" customFormat="1" x14ac:dyDescent="0.2">
      <c r="B648" s="11"/>
      <c r="H648" s="41"/>
      <c r="I648" s="36"/>
      <c r="J648" s="36"/>
      <c r="K648" s="36"/>
      <c r="L648" s="36"/>
      <c r="M648" s="36"/>
      <c r="N648" s="36"/>
      <c r="O648" s="36"/>
      <c r="P648" s="36"/>
    </row>
    <row r="649" spans="2:16" s="34" customFormat="1" x14ac:dyDescent="0.2">
      <c r="B649" s="11"/>
      <c r="H649" s="41"/>
      <c r="I649" s="36"/>
      <c r="J649" s="36"/>
      <c r="K649" s="36"/>
      <c r="L649" s="36"/>
      <c r="M649" s="36"/>
      <c r="N649" s="36"/>
      <c r="O649" s="36"/>
      <c r="P649" s="36"/>
    </row>
    <row r="650" spans="2:16" s="34" customFormat="1" x14ac:dyDescent="0.2">
      <c r="B650" s="11"/>
      <c r="H650" s="41"/>
      <c r="I650" s="36"/>
      <c r="J650" s="36"/>
      <c r="K650" s="36"/>
      <c r="L650" s="36"/>
      <c r="M650" s="36"/>
      <c r="N650" s="36"/>
      <c r="O650" s="36"/>
      <c r="P650" s="36"/>
    </row>
    <row r="651" spans="2:16" s="34" customFormat="1" x14ac:dyDescent="0.2">
      <c r="B651" s="11"/>
      <c r="H651" s="41"/>
      <c r="I651" s="36"/>
      <c r="J651" s="36"/>
      <c r="K651" s="36"/>
      <c r="L651" s="36"/>
      <c r="M651" s="36"/>
      <c r="N651" s="36"/>
      <c r="O651" s="36"/>
      <c r="P651" s="36"/>
    </row>
    <row r="652" spans="2:16" s="34" customFormat="1" x14ac:dyDescent="0.2">
      <c r="B652" s="11"/>
      <c r="H652" s="41"/>
      <c r="I652" s="36"/>
      <c r="J652" s="36"/>
      <c r="K652" s="36"/>
      <c r="L652" s="36"/>
      <c r="M652" s="36"/>
      <c r="N652" s="36"/>
      <c r="O652" s="36"/>
      <c r="P652" s="36"/>
    </row>
    <row r="653" spans="2:16" s="34" customFormat="1" x14ac:dyDescent="0.2">
      <c r="B653" s="11"/>
      <c r="H653" s="41"/>
      <c r="I653" s="36"/>
      <c r="J653" s="36"/>
      <c r="K653" s="36"/>
      <c r="L653" s="36"/>
      <c r="M653" s="36"/>
      <c r="N653" s="36"/>
      <c r="O653" s="36"/>
      <c r="P653" s="36"/>
    </row>
    <row r="654" spans="2:16" s="34" customFormat="1" x14ac:dyDescent="0.2">
      <c r="B654" s="11"/>
      <c r="H654" s="41"/>
      <c r="I654" s="36"/>
      <c r="J654" s="36"/>
      <c r="K654" s="36"/>
      <c r="L654" s="36"/>
      <c r="M654" s="36"/>
      <c r="N654" s="36"/>
      <c r="O654" s="36"/>
      <c r="P654" s="36"/>
    </row>
    <row r="655" spans="2:16" s="34" customFormat="1" x14ac:dyDescent="0.2">
      <c r="B655" s="11"/>
      <c r="H655" s="41"/>
      <c r="I655" s="36"/>
      <c r="J655" s="36"/>
      <c r="K655" s="36"/>
      <c r="L655" s="36"/>
      <c r="M655" s="36"/>
      <c r="N655" s="36"/>
      <c r="O655" s="36"/>
      <c r="P655" s="36"/>
    </row>
    <row r="656" spans="2:16" s="34" customFormat="1" x14ac:dyDescent="0.2">
      <c r="B656" s="11"/>
      <c r="H656" s="41"/>
      <c r="I656" s="36"/>
      <c r="J656" s="36"/>
      <c r="K656" s="36"/>
      <c r="L656" s="36"/>
      <c r="M656" s="36"/>
      <c r="N656" s="36"/>
      <c r="O656" s="36"/>
      <c r="P656" s="36"/>
    </row>
    <row r="657" spans="2:16" s="34" customFormat="1" x14ac:dyDescent="0.2">
      <c r="B657" s="11"/>
      <c r="H657" s="41"/>
      <c r="I657" s="36"/>
      <c r="J657" s="36"/>
      <c r="K657" s="36"/>
      <c r="L657" s="36"/>
      <c r="M657" s="36"/>
      <c r="N657" s="36"/>
      <c r="O657" s="36"/>
      <c r="P657" s="36"/>
    </row>
    <row r="658" spans="2:16" s="34" customFormat="1" x14ac:dyDescent="0.2">
      <c r="B658" s="11"/>
      <c r="H658" s="41"/>
      <c r="I658" s="36"/>
      <c r="J658" s="36"/>
      <c r="K658" s="36"/>
      <c r="L658" s="36"/>
      <c r="M658" s="36"/>
      <c r="N658" s="36"/>
      <c r="O658" s="36"/>
      <c r="P658" s="36"/>
    </row>
    <row r="659" spans="2:16" s="34" customFormat="1" x14ac:dyDescent="0.2">
      <c r="B659" s="11"/>
      <c r="H659" s="41"/>
      <c r="I659" s="36"/>
      <c r="J659" s="36"/>
      <c r="K659" s="36"/>
      <c r="L659" s="36"/>
      <c r="M659" s="36"/>
      <c r="N659" s="36"/>
      <c r="O659" s="36"/>
      <c r="P659" s="36"/>
    </row>
    <row r="660" spans="2:16" s="34" customFormat="1" x14ac:dyDescent="0.2">
      <c r="B660" s="11"/>
      <c r="H660" s="41"/>
      <c r="I660" s="36"/>
      <c r="J660" s="36"/>
      <c r="K660" s="36"/>
      <c r="L660" s="36"/>
      <c r="M660" s="36"/>
      <c r="N660" s="36"/>
      <c r="O660" s="36"/>
      <c r="P660" s="36"/>
    </row>
    <row r="661" spans="2:16" s="34" customFormat="1" x14ac:dyDescent="0.2">
      <c r="B661" s="11"/>
      <c r="H661" s="41"/>
      <c r="I661" s="36"/>
      <c r="J661" s="36"/>
      <c r="K661" s="36"/>
      <c r="L661" s="36"/>
      <c r="M661" s="36"/>
      <c r="N661" s="36"/>
      <c r="O661" s="36"/>
      <c r="P661" s="36"/>
    </row>
    <row r="662" spans="2:16" s="34" customFormat="1" x14ac:dyDescent="0.2">
      <c r="B662" s="11"/>
      <c r="H662" s="41"/>
      <c r="I662" s="36"/>
      <c r="J662" s="36"/>
      <c r="K662" s="36"/>
      <c r="L662" s="36"/>
      <c r="M662" s="36"/>
      <c r="N662" s="36"/>
      <c r="O662" s="36"/>
      <c r="P662" s="36"/>
    </row>
    <row r="663" spans="2:16" s="34" customFormat="1" x14ac:dyDescent="0.2">
      <c r="B663" s="11"/>
      <c r="H663" s="41"/>
      <c r="I663" s="36"/>
      <c r="J663" s="36"/>
      <c r="K663" s="36"/>
      <c r="L663" s="36"/>
      <c r="M663" s="36"/>
      <c r="N663" s="36"/>
      <c r="O663" s="36"/>
      <c r="P663" s="36"/>
    </row>
    <row r="664" spans="2:16" s="34" customFormat="1" x14ac:dyDescent="0.2">
      <c r="B664" s="11"/>
      <c r="H664" s="41"/>
      <c r="I664" s="36"/>
      <c r="J664" s="36"/>
      <c r="K664" s="36"/>
      <c r="L664" s="36"/>
      <c r="M664" s="36"/>
      <c r="N664" s="36"/>
      <c r="O664" s="36"/>
      <c r="P664" s="36"/>
    </row>
    <row r="665" spans="2:16" s="34" customFormat="1" x14ac:dyDescent="0.2">
      <c r="B665" s="11"/>
      <c r="H665" s="41"/>
      <c r="I665" s="36"/>
      <c r="J665" s="36"/>
      <c r="K665" s="36"/>
      <c r="L665" s="36"/>
      <c r="M665" s="36"/>
      <c r="N665" s="36"/>
      <c r="O665" s="36"/>
      <c r="P665" s="36"/>
    </row>
    <row r="666" spans="2:16" s="34" customFormat="1" x14ac:dyDescent="0.2">
      <c r="B666" s="11"/>
      <c r="H666" s="41"/>
      <c r="I666" s="36"/>
      <c r="J666" s="36"/>
      <c r="K666" s="36"/>
      <c r="L666" s="36"/>
      <c r="M666" s="36"/>
      <c r="N666" s="36"/>
      <c r="O666" s="36"/>
      <c r="P666" s="36"/>
    </row>
    <row r="667" spans="2:16" s="34" customFormat="1" x14ac:dyDescent="0.2">
      <c r="B667" s="11"/>
      <c r="H667" s="41"/>
      <c r="I667" s="36"/>
      <c r="J667" s="36"/>
      <c r="K667" s="36"/>
      <c r="L667" s="36"/>
      <c r="M667" s="36"/>
      <c r="N667" s="36"/>
      <c r="O667" s="36"/>
      <c r="P667" s="36"/>
    </row>
    <row r="668" spans="2:16" s="34" customFormat="1" x14ac:dyDescent="0.2">
      <c r="B668" s="11"/>
      <c r="H668" s="41"/>
      <c r="I668" s="36"/>
      <c r="J668" s="36"/>
      <c r="K668" s="36"/>
      <c r="L668" s="36"/>
      <c r="M668" s="36"/>
      <c r="N668" s="36"/>
      <c r="O668" s="36"/>
      <c r="P668" s="36"/>
    </row>
    <row r="669" spans="2:16" s="34" customFormat="1" x14ac:dyDescent="0.2">
      <c r="B669" s="11"/>
      <c r="H669" s="41"/>
      <c r="I669" s="36"/>
      <c r="J669" s="36"/>
      <c r="K669" s="36"/>
      <c r="L669" s="36"/>
      <c r="M669" s="36"/>
      <c r="N669" s="36"/>
      <c r="O669" s="36"/>
      <c r="P669" s="36"/>
    </row>
    <row r="670" spans="2:16" s="34" customFormat="1" x14ac:dyDescent="0.2">
      <c r="B670" s="11"/>
      <c r="H670" s="41"/>
      <c r="I670" s="36"/>
      <c r="J670" s="36"/>
      <c r="K670" s="36"/>
      <c r="L670" s="36"/>
      <c r="M670" s="36"/>
      <c r="N670" s="36"/>
      <c r="O670" s="36"/>
      <c r="P670" s="36"/>
    </row>
    <row r="671" spans="2:16" s="34" customFormat="1" x14ac:dyDescent="0.2">
      <c r="B671" s="11"/>
      <c r="H671" s="41"/>
      <c r="I671" s="36"/>
      <c r="J671" s="36"/>
      <c r="K671" s="36"/>
      <c r="L671" s="36"/>
      <c r="M671" s="36"/>
      <c r="N671" s="36"/>
      <c r="O671" s="36"/>
      <c r="P671" s="36"/>
    </row>
    <row r="672" spans="2:16" s="34" customFormat="1" x14ac:dyDescent="0.2">
      <c r="B672" s="11"/>
      <c r="H672" s="41"/>
      <c r="I672" s="36"/>
      <c r="J672" s="36"/>
      <c r="K672" s="36"/>
      <c r="L672" s="36"/>
      <c r="M672" s="36"/>
      <c r="N672" s="36"/>
      <c r="O672" s="36"/>
      <c r="P672" s="36"/>
    </row>
    <row r="673" spans="2:16" s="34" customFormat="1" x14ac:dyDescent="0.2">
      <c r="B673" s="11"/>
      <c r="H673" s="41"/>
      <c r="I673" s="36"/>
      <c r="J673" s="36"/>
      <c r="K673" s="36"/>
      <c r="L673" s="36"/>
      <c r="M673" s="36"/>
      <c r="N673" s="36"/>
      <c r="O673" s="36"/>
      <c r="P673" s="36"/>
    </row>
    <row r="674" spans="2:16" s="34" customFormat="1" x14ac:dyDescent="0.2">
      <c r="B674" s="11"/>
      <c r="H674" s="41"/>
      <c r="I674" s="36"/>
      <c r="J674" s="36"/>
      <c r="K674" s="36"/>
      <c r="L674" s="36"/>
      <c r="M674" s="36"/>
      <c r="N674" s="36"/>
      <c r="O674" s="36"/>
      <c r="P674" s="36"/>
    </row>
    <row r="675" spans="2:16" s="34" customFormat="1" x14ac:dyDescent="0.2">
      <c r="B675" s="11"/>
      <c r="H675" s="41"/>
      <c r="I675" s="36"/>
      <c r="J675" s="36"/>
      <c r="K675" s="36"/>
      <c r="L675" s="36"/>
      <c r="M675" s="36"/>
      <c r="N675" s="36"/>
      <c r="O675" s="36"/>
      <c r="P675" s="36"/>
    </row>
    <row r="676" spans="2:16" s="34" customFormat="1" x14ac:dyDescent="0.2">
      <c r="B676" s="11"/>
      <c r="H676" s="41"/>
      <c r="I676" s="36"/>
      <c r="J676" s="36"/>
      <c r="K676" s="36"/>
      <c r="L676" s="36"/>
      <c r="M676" s="36"/>
      <c r="N676" s="36"/>
      <c r="O676" s="36"/>
      <c r="P676" s="36"/>
    </row>
    <row r="677" spans="2:16" s="34" customFormat="1" x14ac:dyDescent="0.2">
      <c r="B677" s="11"/>
      <c r="H677" s="41"/>
      <c r="I677" s="36"/>
      <c r="J677" s="36"/>
      <c r="K677" s="36"/>
      <c r="L677" s="36"/>
      <c r="M677" s="36"/>
      <c r="N677" s="36"/>
      <c r="O677" s="36"/>
      <c r="P677" s="36"/>
    </row>
    <row r="678" spans="2:16" s="34" customFormat="1" x14ac:dyDescent="0.2">
      <c r="B678" s="11"/>
      <c r="H678" s="41"/>
      <c r="I678" s="36"/>
      <c r="J678" s="36"/>
      <c r="K678" s="36"/>
      <c r="L678" s="36"/>
      <c r="M678" s="36"/>
      <c r="N678" s="36"/>
      <c r="O678" s="36"/>
      <c r="P678" s="36"/>
    </row>
    <row r="679" spans="2:16" s="34" customFormat="1" x14ac:dyDescent="0.2">
      <c r="B679" s="11"/>
      <c r="H679" s="41"/>
      <c r="I679" s="36"/>
      <c r="J679" s="36"/>
      <c r="K679" s="36"/>
      <c r="L679" s="36"/>
      <c r="M679" s="36"/>
      <c r="N679" s="36"/>
      <c r="O679" s="36"/>
      <c r="P679" s="36"/>
    </row>
    <row r="680" spans="2:16" s="34" customFormat="1" x14ac:dyDescent="0.2">
      <c r="B680" s="11"/>
      <c r="H680" s="41"/>
      <c r="I680" s="36"/>
      <c r="J680" s="36"/>
      <c r="K680" s="36"/>
      <c r="L680" s="36"/>
      <c r="M680" s="36"/>
      <c r="N680" s="36"/>
      <c r="O680" s="36"/>
      <c r="P680" s="36"/>
    </row>
    <row r="681" spans="2:16" s="34" customFormat="1" x14ac:dyDescent="0.2">
      <c r="B681" s="11"/>
      <c r="H681" s="41"/>
      <c r="I681" s="36"/>
      <c r="J681" s="36"/>
      <c r="K681" s="36"/>
      <c r="L681" s="36"/>
      <c r="M681" s="36"/>
      <c r="N681" s="36"/>
      <c r="O681" s="36"/>
      <c r="P681" s="36"/>
    </row>
    <row r="682" spans="2:16" s="34" customFormat="1" x14ac:dyDescent="0.2">
      <c r="B682" s="11"/>
      <c r="H682" s="41"/>
      <c r="I682" s="36"/>
      <c r="J682" s="36"/>
      <c r="K682" s="36"/>
      <c r="L682" s="36"/>
      <c r="M682" s="36"/>
      <c r="N682" s="36"/>
      <c r="O682" s="36"/>
      <c r="P682" s="36"/>
    </row>
    <row r="683" spans="2:16" s="34" customFormat="1" x14ac:dyDescent="0.2">
      <c r="B683" s="11"/>
      <c r="H683" s="41"/>
      <c r="I683" s="36"/>
      <c r="J683" s="36"/>
      <c r="K683" s="36"/>
      <c r="L683" s="36"/>
      <c r="M683" s="36"/>
      <c r="N683" s="36"/>
      <c r="O683" s="36"/>
      <c r="P683" s="36"/>
    </row>
    <row r="684" spans="2:16" s="34" customFormat="1" x14ac:dyDescent="0.2">
      <c r="B684" s="11"/>
      <c r="H684" s="41"/>
      <c r="I684" s="36"/>
      <c r="J684" s="36"/>
      <c r="K684" s="36"/>
      <c r="L684" s="36"/>
      <c r="M684" s="36"/>
      <c r="N684" s="36"/>
      <c r="O684" s="36"/>
      <c r="P684" s="36"/>
    </row>
    <row r="685" spans="2:16" s="34" customFormat="1" x14ac:dyDescent="0.2">
      <c r="B685" s="11"/>
      <c r="H685" s="41"/>
      <c r="I685" s="36"/>
      <c r="J685" s="36"/>
      <c r="K685" s="36"/>
      <c r="L685" s="36"/>
      <c r="M685" s="36"/>
      <c r="N685" s="36"/>
      <c r="O685" s="36"/>
      <c r="P685" s="36"/>
    </row>
    <row r="686" spans="2:16" s="34" customFormat="1" x14ac:dyDescent="0.2">
      <c r="B686" s="11"/>
      <c r="H686" s="41"/>
      <c r="I686" s="36"/>
      <c r="J686" s="36"/>
      <c r="K686" s="36"/>
      <c r="L686" s="36"/>
      <c r="M686" s="36"/>
      <c r="N686" s="36"/>
      <c r="O686" s="36"/>
      <c r="P686" s="36"/>
    </row>
    <row r="687" spans="2:16" s="34" customFormat="1" x14ac:dyDescent="0.2">
      <c r="B687" s="11"/>
      <c r="H687" s="41"/>
      <c r="I687" s="36"/>
      <c r="J687" s="36"/>
      <c r="K687" s="36"/>
      <c r="L687" s="36"/>
      <c r="M687" s="36"/>
      <c r="N687" s="36"/>
      <c r="O687" s="36"/>
      <c r="P687" s="36"/>
    </row>
    <row r="688" spans="2:16" s="34" customFormat="1" x14ac:dyDescent="0.2">
      <c r="B688" s="11"/>
      <c r="H688" s="41"/>
      <c r="I688" s="36"/>
      <c r="J688" s="36"/>
      <c r="K688" s="36"/>
      <c r="L688" s="36"/>
      <c r="M688" s="36"/>
      <c r="N688" s="36"/>
      <c r="O688" s="36"/>
      <c r="P688" s="36"/>
    </row>
    <row r="689" spans="2:16" s="34" customFormat="1" x14ac:dyDescent="0.2">
      <c r="B689" s="11"/>
      <c r="H689" s="41"/>
      <c r="I689" s="36"/>
      <c r="J689" s="36"/>
      <c r="K689" s="36"/>
      <c r="L689" s="36"/>
      <c r="M689" s="36"/>
      <c r="N689" s="36"/>
      <c r="O689" s="36"/>
      <c r="P689" s="36"/>
    </row>
    <row r="690" spans="2:16" s="34" customFormat="1" x14ac:dyDescent="0.2">
      <c r="B690" s="11"/>
      <c r="H690" s="41"/>
      <c r="I690" s="36"/>
      <c r="J690" s="36"/>
      <c r="K690" s="36"/>
      <c r="L690" s="36"/>
      <c r="M690" s="36"/>
      <c r="N690" s="36"/>
      <c r="O690" s="36"/>
      <c r="P690" s="36"/>
    </row>
    <row r="691" spans="2:16" s="34" customFormat="1" x14ac:dyDescent="0.2">
      <c r="B691" s="11"/>
      <c r="H691" s="41"/>
      <c r="I691" s="36"/>
      <c r="J691" s="36"/>
      <c r="K691" s="36"/>
      <c r="L691" s="36"/>
      <c r="M691" s="36"/>
      <c r="N691" s="36"/>
      <c r="O691" s="36"/>
      <c r="P691" s="36"/>
    </row>
    <row r="692" spans="2:16" s="34" customFormat="1" x14ac:dyDescent="0.2">
      <c r="B692" s="11"/>
      <c r="H692" s="41"/>
      <c r="I692" s="36"/>
      <c r="J692" s="36"/>
      <c r="K692" s="36"/>
      <c r="L692" s="36"/>
      <c r="M692" s="36"/>
      <c r="N692" s="36"/>
      <c r="O692" s="36"/>
      <c r="P692" s="36"/>
    </row>
    <row r="693" spans="2:16" s="34" customFormat="1" x14ac:dyDescent="0.2">
      <c r="B693" s="11"/>
      <c r="H693" s="41"/>
      <c r="I693" s="36"/>
      <c r="J693" s="36"/>
      <c r="K693" s="36"/>
      <c r="L693" s="36"/>
      <c r="M693" s="36"/>
      <c r="N693" s="36"/>
      <c r="O693" s="36"/>
      <c r="P693" s="36"/>
    </row>
    <row r="694" spans="2:16" s="34" customFormat="1" x14ac:dyDescent="0.2">
      <c r="B694" s="11"/>
      <c r="H694" s="41"/>
      <c r="I694" s="36"/>
      <c r="J694" s="36"/>
      <c r="K694" s="36"/>
      <c r="L694" s="36"/>
      <c r="M694" s="36"/>
      <c r="N694" s="36"/>
      <c r="O694" s="36"/>
      <c r="P694" s="36"/>
    </row>
    <row r="695" spans="2:16" s="34" customFormat="1" x14ac:dyDescent="0.2">
      <c r="B695" s="11"/>
      <c r="H695" s="41"/>
      <c r="I695" s="36"/>
      <c r="J695" s="36"/>
      <c r="K695" s="36"/>
      <c r="L695" s="36"/>
      <c r="M695" s="36"/>
      <c r="N695" s="36"/>
      <c r="O695" s="36"/>
      <c r="P695" s="36"/>
    </row>
    <row r="696" spans="2:16" s="34" customFormat="1" x14ac:dyDescent="0.2">
      <c r="B696" s="11"/>
      <c r="H696" s="41"/>
      <c r="I696" s="36"/>
      <c r="J696" s="36"/>
      <c r="K696" s="36"/>
      <c r="L696" s="36"/>
      <c r="M696" s="36"/>
      <c r="N696" s="36"/>
      <c r="O696" s="36"/>
      <c r="P696" s="36"/>
    </row>
    <row r="697" spans="2:16" s="34" customFormat="1" x14ac:dyDescent="0.2">
      <c r="B697" s="11"/>
      <c r="H697" s="41"/>
      <c r="I697" s="36"/>
      <c r="J697" s="36"/>
      <c r="K697" s="36"/>
      <c r="L697" s="36"/>
      <c r="M697" s="36"/>
      <c r="N697" s="36"/>
      <c r="O697" s="36"/>
      <c r="P697" s="36"/>
    </row>
    <row r="698" spans="2:16" s="34" customFormat="1" x14ac:dyDescent="0.2">
      <c r="B698" s="11"/>
      <c r="H698" s="41"/>
      <c r="I698" s="36"/>
      <c r="J698" s="36"/>
      <c r="K698" s="36"/>
      <c r="L698" s="36"/>
      <c r="M698" s="36"/>
      <c r="N698" s="36"/>
      <c r="O698" s="36"/>
      <c r="P698" s="36"/>
    </row>
    <row r="699" spans="2:16" s="34" customFormat="1" x14ac:dyDescent="0.2">
      <c r="B699" s="11"/>
      <c r="H699" s="41"/>
      <c r="I699" s="36"/>
      <c r="J699" s="36"/>
      <c r="K699" s="36"/>
      <c r="L699" s="36"/>
      <c r="M699" s="36"/>
      <c r="N699" s="36"/>
      <c r="O699" s="36"/>
      <c r="P699" s="36"/>
    </row>
    <row r="700" spans="2:16" s="34" customFormat="1" x14ac:dyDescent="0.2">
      <c r="B700" s="11"/>
      <c r="H700" s="41"/>
      <c r="I700" s="36"/>
      <c r="J700" s="36"/>
      <c r="K700" s="36"/>
      <c r="L700" s="36"/>
      <c r="M700" s="36"/>
      <c r="N700" s="36"/>
      <c r="O700" s="36"/>
      <c r="P700" s="36"/>
    </row>
    <row r="701" spans="2:16" s="34" customFormat="1" x14ac:dyDescent="0.2">
      <c r="B701" s="11"/>
      <c r="H701" s="41"/>
      <c r="I701" s="36"/>
      <c r="J701" s="36"/>
      <c r="K701" s="36"/>
      <c r="L701" s="36"/>
      <c r="M701" s="36"/>
      <c r="N701" s="36"/>
      <c r="O701" s="36"/>
      <c r="P701" s="36"/>
    </row>
    <row r="702" spans="2:16" s="34" customFormat="1" x14ac:dyDescent="0.2">
      <c r="B702" s="11"/>
      <c r="H702" s="41"/>
      <c r="I702" s="36"/>
      <c r="J702" s="36"/>
      <c r="K702" s="36"/>
      <c r="L702" s="36"/>
      <c r="M702" s="36"/>
      <c r="N702" s="36"/>
      <c r="O702" s="36"/>
      <c r="P702" s="36"/>
    </row>
    <row r="703" spans="2:16" s="34" customFormat="1" x14ac:dyDescent="0.2">
      <c r="B703" s="11"/>
      <c r="H703" s="41"/>
      <c r="I703" s="36"/>
      <c r="J703" s="36"/>
      <c r="K703" s="36"/>
      <c r="L703" s="36"/>
      <c r="M703" s="36"/>
      <c r="N703" s="36"/>
      <c r="O703" s="36"/>
      <c r="P703" s="36"/>
    </row>
    <row r="704" spans="2:16" s="34" customFormat="1" x14ac:dyDescent="0.2">
      <c r="B704" s="11"/>
      <c r="H704" s="41"/>
      <c r="I704" s="36"/>
      <c r="J704" s="36"/>
      <c r="K704" s="36"/>
      <c r="L704" s="36"/>
      <c r="M704" s="36"/>
      <c r="N704" s="36"/>
      <c r="O704" s="36"/>
      <c r="P704" s="36"/>
    </row>
    <row r="705" spans="2:16" s="34" customFormat="1" x14ac:dyDescent="0.2">
      <c r="B705" s="11"/>
      <c r="H705" s="41"/>
      <c r="I705" s="36"/>
      <c r="J705" s="36"/>
      <c r="K705" s="36"/>
      <c r="L705" s="36"/>
      <c r="M705" s="36"/>
      <c r="N705" s="36"/>
      <c r="O705" s="36"/>
      <c r="P705" s="36"/>
    </row>
    <row r="706" spans="2:16" s="34" customFormat="1" x14ac:dyDescent="0.2">
      <c r="B706" s="11"/>
      <c r="H706" s="41"/>
      <c r="I706" s="36"/>
      <c r="J706" s="36"/>
      <c r="K706" s="36"/>
      <c r="L706" s="36"/>
      <c r="M706" s="36"/>
      <c r="N706" s="36"/>
      <c r="O706" s="36"/>
      <c r="P706" s="36"/>
    </row>
    <row r="707" spans="2:16" s="34" customFormat="1" x14ac:dyDescent="0.2">
      <c r="B707" s="11"/>
      <c r="H707" s="41"/>
      <c r="I707" s="36"/>
      <c r="J707" s="36"/>
      <c r="K707" s="36"/>
      <c r="L707" s="36"/>
      <c r="M707" s="36"/>
      <c r="N707" s="36"/>
      <c r="O707" s="36"/>
      <c r="P707" s="36"/>
    </row>
    <row r="708" spans="2:16" s="34" customFormat="1" x14ac:dyDescent="0.2">
      <c r="B708" s="11"/>
      <c r="H708" s="41"/>
      <c r="I708" s="36"/>
      <c r="J708" s="36"/>
      <c r="K708" s="36"/>
      <c r="L708" s="36"/>
      <c r="M708" s="36"/>
      <c r="N708" s="36"/>
      <c r="O708" s="36"/>
      <c r="P708" s="36"/>
    </row>
    <row r="709" spans="2:16" s="34" customFormat="1" x14ac:dyDescent="0.2">
      <c r="B709" s="11"/>
      <c r="H709" s="41"/>
      <c r="I709" s="36"/>
      <c r="J709" s="36"/>
      <c r="K709" s="36"/>
      <c r="L709" s="36"/>
      <c r="M709" s="36"/>
      <c r="N709" s="36"/>
      <c r="O709" s="36"/>
      <c r="P709" s="36"/>
    </row>
    <row r="710" spans="2:16" s="34" customFormat="1" x14ac:dyDescent="0.2">
      <c r="B710" s="11"/>
      <c r="H710" s="41"/>
      <c r="I710" s="36"/>
      <c r="J710" s="36"/>
      <c r="K710" s="36"/>
      <c r="L710" s="36"/>
      <c r="M710" s="36"/>
      <c r="N710" s="36"/>
      <c r="O710" s="36"/>
      <c r="P710" s="36"/>
    </row>
    <row r="711" spans="2:16" s="34" customFormat="1" x14ac:dyDescent="0.2">
      <c r="B711" s="11"/>
      <c r="H711" s="41"/>
      <c r="I711" s="36"/>
      <c r="J711" s="36"/>
      <c r="K711" s="36"/>
      <c r="L711" s="36"/>
      <c r="M711" s="36"/>
      <c r="N711" s="36"/>
      <c r="O711" s="36"/>
      <c r="P711" s="36"/>
    </row>
    <row r="712" spans="2:16" s="34" customFormat="1" x14ac:dyDescent="0.2">
      <c r="B712" s="11"/>
      <c r="H712" s="41"/>
      <c r="I712" s="36"/>
      <c r="J712" s="36"/>
      <c r="K712" s="36"/>
      <c r="L712" s="36"/>
      <c r="M712" s="36"/>
      <c r="N712" s="36"/>
      <c r="O712" s="36"/>
      <c r="P712" s="36"/>
    </row>
    <row r="713" spans="2:16" s="34" customFormat="1" x14ac:dyDescent="0.2">
      <c r="B713" s="11"/>
      <c r="H713" s="41"/>
      <c r="I713" s="36"/>
      <c r="J713" s="36"/>
      <c r="K713" s="36"/>
      <c r="L713" s="36"/>
      <c r="M713" s="36"/>
      <c r="N713" s="36"/>
      <c r="O713" s="36"/>
      <c r="P713" s="36"/>
    </row>
    <row r="714" spans="2:16" s="34" customFormat="1" x14ac:dyDescent="0.2">
      <c r="B714" s="11"/>
      <c r="H714" s="41"/>
      <c r="I714" s="36"/>
      <c r="J714" s="36"/>
      <c r="K714" s="36"/>
      <c r="L714" s="36"/>
      <c r="M714" s="36"/>
      <c r="N714" s="36"/>
      <c r="O714" s="36"/>
      <c r="P714" s="36"/>
    </row>
    <row r="715" spans="2:16" s="34" customFormat="1" x14ac:dyDescent="0.2">
      <c r="B715" s="11"/>
      <c r="H715" s="41"/>
      <c r="I715" s="36"/>
      <c r="J715" s="36"/>
      <c r="K715" s="36"/>
      <c r="L715" s="36"/>
      <c r="M715" s="36"/>
      <c r="N715" s="36"/>
      <c r="O715" s="36"/>
      <c r="P715" s="36"/>
    </row>
    <row r="716" spans="2:16" s="34" customFormat="1" x14ac:dyDescent="0.2">
      <c r="B716" s="11"/>
      <c r="H716" s="41"/>
      <c r="I716" s="36"/>
      <c r="J716" s="36"/>
      <c r="K716" s="36"/>
      <c r="L716" s="36"/>
      <c r="M716" s="36"/>
      <c r="N716" s="36"/>
      <c r="O716" s="36"/>
      <c r="P716" s="36"/>
    </row>
    <row r="717" spans="2:16" s="34" customFormat="1" x14ac:dyDescent="0.2">
      <c r="B717" s="11"/>
      <c r="H717" s="41"/>
      <c r="I717" s="36"/>
      <c r="J717" s="36"/>
      <c r="K717" s="36"/>
      <c r="L717" s="36"/>
      <c r="M717" s="36"/>
      <c r="N717" s="36"/>
      <c r="O717" s="36"/>
      <c r="P717" s="36"/>
    </row>
    <row r="718" spans="2:16" s="34" customFormat="1" x14ac:dyDescent="0.2">
      <c r="B718" s="11"/>
      <c r="H718" s="41"/>
      <c r="I718" s="36"/>
      <c r="J718" s="36"/>
      <c r="K718" s="36"/>
      <c r="L718" s="36"/>
      <c r="M718" s="36"/>
      <c r="N718" s="36"/>
      <c r="O718" s="36"/>
      <c r="P718" s="36"/>
    </row>
    <row r="719" spans="2:16" s="34" customFormat="1" x14ac:dyDescent="0.2">
      <c r="B719" s="11"/>
      <c r="H719" s="41"/>
      <c r="I719" s="36"/>
      <c r="J719" s="36"/>
      <c r="K719" s="36"/>
      <c r="L719" s="36"/>
      <c r="M719" s="36"/>
      <c r="N719" s="36"/>
      <c r="O719" s="36"/>
      <c r="P719" s="36"/>
    </row>
    <row r="720" spans="2:16" s="34" customFormat="1" x14ac:dyDescent="0.2">
      <c r="B720" s="11"/>
      <c r="H720" s="41"/>
      <c r="I720" s="36"/>
      <c r="J720" s="36"/>
      <c r="K720" s="36"/>
      <c r="L720" s="36"/>
      <c r="M720" s="36"/>
      <c r="N720" s="36"/>
      <c r="O720" s="36"/>
      <c r="P720" s="36"/>
    </row>
    <row r="721" spans="2:16" s="34" customFormat="1" x14ac:dyDescent="0.2">
      <c r="B721" s="11"/>
      <c r="H721" s="41"/>
      <c r="I721" s="36"/>
      <c r="J721" s="36"/>
      <c r="K721" s="36"/>
      <c r="L721" s="36"/>
      <c r="M721" s="36"/>
      <c r="N721" s="36"/>
      <c r="O721" s="36"/>
      <c r="P721" s="36"/>
    </row>
    <row r="722" spans="2:16" s="34" customFormat="1" x14ac:dyDescent="0.2">
      <c r="B722" s="11"/>
      <c r="H722" s="41"/>
      <c r="I722" s="36"/>
      <c r="J722" s="36"/>
      <c r="K722" s="36"/>
      <c r="L722" s="36"/>
      <c r="M722" s="36"/>
      <c r="N722" s="36"/>
      <c r="O722" s="36"/>
      <c r="P722" s="36"/>
    </row>
    <row r="723" spans="2:16" s="34" customFormat="1" x14ac:dyDescent="0.2">
      <c r="B723" s="11"/>
      <c r="H723" s="41"/>
      <c r="I723" s="36"/>
      <c r="J723" s="36"/>
      <c r="K723" s="36"/>
      <c r="L723" s="36"/>
      <c r="M723" s="36"/>
      <c r="N723" s="36"/>
      <c r="O723" s="36"/>
      <c r="P723" s="36"/>
    </row>
    <row r="724" spans="2:16" s="34" customFormat="1" x14ac:dyDescent="0.2">
      <c r="B724" s="11"/>
      <c r="H724" s="41"/>
      <c r="I724" s="36"/>
      <c r="J724" s="36"/>
      <c r="K724" s="36"/>
      <c r="L724" s="36"/>
      <c r="M724" s="36"/>
      <c r="N724" s="36"/>
      <c r="O724" s="36"/>
      <c r="P724" s="36"/>
    </row>
    <row r="725" spans="2:16" s="34" customFormat="1" x14ac:dyDescent="0.2">
      <c r="B725" s="11"/>
      <c r="H725" s="41"/>
      <c r="I725" s="36"/>
      <c r="J725" s="36"/>
      <c r="K725" s="36"/>
      <c r="L725" s="36"/>
      <c r="M725" s="36"/>
      <c r="N725" s="36"/>
      <c r="O725" s="36"/>
      <c r="P725" s="36"/>
    </row>
    <row r="726" spans="2:16" s="34" customFormat="1" x14ac:dyDescent="0.2">
      <c r="B726" s="11"/>
      <c r="H726" s="41"/>
      <c r="I726" s="36"/>
      <c r="J726" s="36"/>
      <c r="K726" s="36"/>
      <c r="L726" s="36"/>
      <c r="M726" s="36"/>
      <c r="N726" s="36"/>
      <c r="O726" s="36"/>
      <c r="P726" s="36"/>
    </row>
    <row r="727" spans="2:16" s="34" customFormat="1" x14ac:dyDescent="0.2">
      <c r="B727" s="11"/>
      <c r="H727" s="41"/>
      <c r="I727" s="36"/>
      <c r="J727" s="36"/>
      <c r="K727" s="36"/>
      <c r="L727" s="36"/>
      <c r="M727" s="36"/>
      <c r="N727" s="36"/>
      <c r="O727" s="36"/>
      <c r="P727" s="36"/>
    </row>
    <row r="728" spans="2:16" s="34" customFormat="1" x14ac:dyDescent="0.2">
      <c r="B728" s="11"/>
      <c r="H728" s="41"/>
      <c r="I728" s="36"/>
      <c r="J728" s="36"/>
      <c r="K728" s="36"/>
      <c r="L728" s="36"/>
      <c r="M728" s="36"/>
      <c r="N728" s="36"/>
      <c r="O728" s="36"/>
      <c r="P728" s="36"/>
    </row>
    <row r="729" spans="2:16" s="34" customFormat="1" x14ac:dyDescent="0.2">
      <c r="B729" s="11"/>
      <c r="H729" s="41"/>
      <c r="I729" s="36"/>
      <c r="J729" s="36"/>
      <c r="K729" s="36"/>
      <c r="L729" s="36"/>
      <c r="M729" s="36"/>
      <c r="N729" s="36"/>
      <c r="O729" s="36"/>
      <c r="P729" s="36"/>
    </row>
    <row r="730" spans="2:16" s="34" customFormat="1" x14ac:dyDescent="0.2">
      <c r="B730" s="11"/>
      <c r="H730" s="41"/>
      <c r="I730" s="36"/>
      <c r="J730" s="36"/>
      <c r="K730" s="36"/>
      <c r="L730" s="36"/>
      <c r="M730" s="36"/>
      <c r="N730" s="36"/>
      <c r="O730" s="36"/>
      <c r="P730" s="36"/>
    </row>
    <row r="731" spans="2:16" s="34" customFormat="1" x14ac:dyDescent="0.2">
      <c r="B731" s="11"/>
      <c r="H731" s="41"/>
      <c r="I731" s="36"/>
      <c r="J731" s="36"/>
      <c r="K731" s="36"/>
      <c r="L731" s="36"/>
      <c r="M731" s="36"/>
      <c r="N731" s="36"/>
      <c r="O731" s="36"/>
      <c r="P731" s="36"/>
    </row>
    <row r="732" spans="2:16" s="34" customFormat="1" x14ac:dyDescent="0.2">
      <c r="B732" s="11"/>
      <c r="H732" s="41"/>
      <c r="I732" s="36"/>
      <c r="J732" s="36"/>
      <c r="K732" s="36"/>
      <c r="L732" s="36"/>
      <c r="M732" s="36"/>
      <c r="N732" s="36"/>
      <c r="O732" s="36"/>
      <c r="P732" s="36"/>
    </row>
    <row r="733" spans="2:16" s="34" customFormat="1" x14ac:dyDescent="0.2">
      <c r="B733" s="11"/>
      <c r="H733" s="41"/>
      <c r="I733" s="36"/>
      <c r="J733" s="36"/>
      <c r="K733" s="36"/>
      <c r="L733" s="36"/>
      <c r="M733" s="36"/>
      <c r="N733" s="36"/>
      <c r="O733" s="36"/>
      <c r="P733" s="36"/>
    </row>
    <row r="734" spans="2:16" s="34" customFormat="1" x14ac:dyDescent="0.2">
      <c r="B734" s="11"/>
      <c r="H734" s="41"/>
      <c r="I734" s="36"/>
      <c r="J734" s="36"/>
      <c r="K734" s="36"/>
      <c r="L734" s="36"/>
      <c r="M734" s="36"/>
      <c r="N734" s="36"/>
      <c r="O734" s="36"/>
      <c r="P734" s="36"/>
    </row>
    <row r="735" spans="2:16" s="34" customFormat="1" x14ac:dyDescent="0.2">
      <c r="B735" s="11"/>
      <c r="H735" s="41"/>
      <c r="I735" s="36"/>
      <c r="J735" s="36"/>
      <c r="K735" s="36"/>
      <c r="L735" s="36"/>
      <c r="M735" s="36"/>
      <c r="N735" s="36"/>
      <c r="O735" s="36"/>
      <c r="P735" s="36"/>
    </row>
    <row r="736" spans="2:16" s="34" customFormat="1" x14ac:dyDescent="0.2">
      <c r="B736" s="11"/>
      <c r="H736" s="41"/>
      <c r="I736" s="36"/>
      <c r="J736" s="36"/>
      <c r="K736" s="36"/>
      <c r="L736" s="36"/>
      <c r="M736" s="36"/>
      <c r="N736" s="36"/>
      <c r="O736" s="36"/>
      <c r="P736" s="36"/>
    </row>
    <row r="737" spans="2:16" s="34" customFormat="1" x14ac:dyDescent="0.2">
      <c r="B737" s="11"/>
      <c r="H737" s="41"/>
      <c r="I737" s="36"/>
      <c r="J737" s="36"/>
      <c r="K737" s="36"/>
      <c r="L737" s="36"/>
      <c r="M737" s="36"/>
      <c r="N737" s="36"/>
      <c r="O737" s="36"/>
      <c r="P737" s="36"/>
    </row>
    <row r="738" spans="2:16" s="34" customFormat="1" x14ac:dyDescent="0.2">
      <c r="B738" s="11"/>
      <c r="H738" s="41"/>
      <c r="I738" s="36"/>
      <c r="J738" s="36"/>
      <c r="K738" s="36"/>
      <c r="L738" s="36"/>
      <c r="M738" s="36"/>
      <c r="N738" s="36"/>
      <c r="O738" s="36"/>
      <c r="P738" s="36"/>
    </row>
    <row r="739" spans="2:16" s="34" customFormat="1" x14ac:dyDescent="0.2">
      <c r="B739" s="11"/>
      <c r="H739" s="41"/>
      <c r="I739" s="36"/>
      <c r="J739" s="36"/>
      <c r="K739" s="36"/>
      <c r="L739" s="36"/>
      <c r="M739" s="36"/>
      <c r="N739" s="36"/>
      <c r="O739" s="36"/>
      <c r="P739" s="36"/>
    </row>
    <row r="740" spans="2:16" s="34" customFormat="1" x14ac:dyDescent="0.2">
      <c r="B740" s="11"/>
      <c r="H740" s="41"/>
      <c r="I740" s="36"/>
      <c r="J740" s="36"/>
      <c r="K740" s="36"/>
      <c r="L740" s="36"/>
      <c r="M740" s="36"/>
      <c r="N740" s="36"/>
      <c r="O740" s="36"/>
      <c r="P740" s="36"/>
    </row>
    <row r="741" spans="2:16" s="34" customFormat="1" x14ac:dyDescent="0.2">
      <c r="B741" s="11"/>
      <c r="H741" s="41"/>
      <c r="I741" s="36"/>
      <c r="J741" s="36"/>
      <c r="K741" s="36"/>
      <c r="L741" s="36"/>
      <c r="M741" s="36"/>
      <c r="N741" s="36"/>
      <c r="O741" s="36"/>
      <c r="P741" s="36"/>
    </row>
    <row r="742" spans="2:16" s="34" customFormat="1" x14ac:dyDescent="0.2">
      <c r="B742" s="11"/>
      <c r="H742" s="41"/>
      <c r="I742" s="36"/>
      <c r="J742" s="36"/>
      <c r="K742" s="36"/>
      <c r="L742" s="36"/>
      <c r="M742" s="36"/>
      <c r="N742" s="36"/>
      <c r="O742" s="36"/>
      <c r="P742" s="36"/>
    </row>
    <row r="743" spans="2:16" s="34" customFormat="1" x14ac:dyDescent="0.2">
      <c r="B743" s="11"/>
      <c r="H743" s="41"/>
      <c r="I743" s="36"/>
      <c r="J743" s="36"/>
      <c r="K743" s="36"/>
      <c r="L743" s="36"/>
      <c r="M743" s="36"/>
      <c r="N743" s="36"/>
      <c r="O743" s="36"/>
      <c r="P743" s="36"/>
    </row>
    <row r="744" spans="2:16" s="34" customFormat="1" x14ac:dyDescent="0.2">
      <c r="B744" s="11"/>
      <c r="H744" s="41"/>
      <c r="I744" s="36"/>
      <c r="J744" s="36"/>
      <c r="K744" s="36"/>
      <c r="L744" s="36"/>
      <c r="M744" s="36"/>
      <c r="N744" s="36"/>
      <c r="O744" s="36"/>
      <c r="P744" s="36"/>
    </row>
    <row r="745" spans="2:16" s="34" customFormat="1" x14ac:dyDescent="0.2">
      <c r="B745" s="11"/>
      <c r="H745" s="41"/>
      <c r="I745" s="36"/>
      <c r="J745" s="36"/>
      <c r="K745" s="36"/>
      <c r="L745" s="36"/>
      <c r="M745" s="36"/>
      <c r="N745" s="36"/>
      <c r="O745" s="36"/>
      <c r="P745" s="36"/>
    </row>
    <row r="746" spans="2:16" s="34" customFormat="1" x14ac:dyDescent="0.2">
      <c r="B746" s="11"/>
      <c r="H746" s="41"/>
      <c r="I746" s="36"/>
      <c r="J746" s="36"/>
      <c r="K746" s="36"/>
      <c r="L746" s="36"/>
      <c r="M746" s="36"/>
      <c r="N746" s="36"/>
      <c r="O746" s="36"/>
      <c r="P746" s="36"/>
    </row>
    <row r="747" spans="2:16" s="34" customFormat="1" x14ac:dyDescent="0.2">
      <c r="B747" s="11"/>
      <c r="H747" s="41"/>
      <c r="I747" s="36"/>
      <c r="J747" s="36"/>
      <c r="K747" s="36"/>
      <c r="L747" s="36"/>
      <c r="M747" s="36"/>
      <c r="N747" s="36"/>
      <c r="O747" s="36"/>
      <c r="P747" s="36"/>
    </row>
    <row r="748" spans="2:16" s="34" customFormat="1" x14ac:dyDescent="0.2">
      <c r="B748" s="11"/>
      <c r="H748" s="41"/>
      <c r="I748" s="36"/>
      <c r="J748" s="36"/>
      <c r="K748" s="36"/>
      <c r="L748" s="36"/>
      <c r="M748" s="36"/>
      <c r="N748" s="36"/>
      <c r="O748" s="36"/>
      <c r="P748" s="36"/>
    </row>
    <row r="749" spans="2:16" s="34" customFormat="1" x14ac:dyDescent="0.2">
      <c r="B749" s="11"/>
      <c r="H749" s="41"/>
      <c r="I749" s="36"/>
      <c r="J749" s="36"/>
      <c r="K749" s="36"/>
      <c r="L749" s="36"/>
      <c r="M749" s="36"/>
      <c r="N749" s="36"/>
      <c r="O749" s="36"/>
      <c r="P749" s="36"/>
    </row>
    <row r="750" spans="2:16" s="34" customFormat="1" x14ac:dyDescent="0.2">
      <c r="B750" s="11"/>
      <c r="H750" s="41"/>
      <c r="I750" s="36"/>
      <c r="J750" s="36"/>
      <c r="K750" s="36"/>
      <c r="L750" s="36"/>
      <c r="M750" s="36"/>
      <c r="N750" s="36"/>
      <c r="O750" s="36"/>
      <c r="P750" s="36"/>
    </row>
    <row r="751" spans="2:16" s="34" customFormat="1" x14ac:dyDescent="0.2">
      <c r="B751" s="11"/>
      <c r="H751" s="41"/>
      <c r="I751" s="36"/>
      <c r="J751" s="36"/>
      <c r="K751" s="36"/>
      <c r="L751" s="36"/>
      <c r="M751" s="36"/>
      <c r="N751" s="36"/>
      <c r="O751" s="36"/>
      <c r="P751" s="36"/>
    </row>
    <row r="752" spans="2:16" s="34" customFormat="1" x14ac:dyDescent="0.2">
      <c r="B752" s="11"/>
      <c r="H752" s="41"/>
      <c r="I752" s="36"/>
      <c r="J752" s="36"/>
      <c r="K752" s="36"/>
      <c r="L752" s="36"/>
      <c r="M752" s="36"/>
      <c r="N752" s="36"/>
      <c r="O752" s="36"/>
      <c r="P752" s="36"/>
    </row>
    <row r="753" spans="2:16" s="34" customFormat="1" x14ac:dyDescent="0.2">
      <c r="B753" s="11"/>
      <c r="H753" s="41"/>
      <c r="I753" s="36"/>
      <c r="J753" s="36"/>
      <c r="K753" s="36"/>
      <c r="L753" s="36"/>
      <c r="M753" s="36"/>
      <c r="N753" s="36"/>
      <c r="O753" s="36"/>
      <c r="P753" s="36"/>
    </row>
    <row r="754" spans="2:16" s="34" customFormat="1" x14ac:dyDescent="0.2">
      <c r="B754" s="11"/>
      <c r="H754" s="41"/>
      <c r="I754" s="36"/>
      <c r="J754" s="36"/>
      <c r="K754" s="36"/>
      <c r="L754" s="36"/>
      <c r="M754" s="36"/>
      <c r="N754" s="36"/>
      <c r="O754" s="36"/>
      <c r="P754" s="36"/>
    </row>
    <row r="755" spans="2:16" s="34" customFormat="1" x14ac:dyDescent="0.2">
      <c r="B755" s="11"/>
      <c r="H755" s="41"/>
      <c r="I755" s="36"/>
      <c r="J755" s="36"/>
      <c r="K755" s="36"/>
      <c r="L755" s="36"/>
      <c r="M755" s="36"/>
      <c r="N755" s="36"/>
      <c r="O755" s="36"/>
      <c r="P755" s="36"/>
    </row>
    <row r="756" spans="2:16" s="34" customFormat="1" x14ac:dyDescent="0.2">
      <c r="B756" s="11"/>
      <c r="H756" s="41"/>
      <c r="I756" s="36"/>
      <c r="J756" s="36"/>
      <c r="K756" s="36"/>
      <c r="L756" s="36"/>
      <c r="M756" s="36"/>
      <c r="N756" s="36"/>
      <c r="O756" s="36"/>
      <c r="P756" s="36"/>
    </row>
    <row r="757" spans="2:16" s="34" customFormat="1" x14ac:dyDescent="0.2">
      <c r="B757" s="11"/>
      <c r="H757" s="41"/>
      <c r="I757" s="36"/>
      <c r="J757" s="36"/>
      <c r="K757" s="36"/>
      <c r="L757" s="36"/>
      <c r="M757" s="36"/>
      <c r="N757" s="36"/>
      <c r="O757" s="36"/>
      <c r="P757" s="36"/>
    </row>
    <row r="758" spans="2:16" s="34" customFormat="1" x14ac:dyDescent="0.2">
      <c r="B758" s="11"/>
      <c r="H758" s="41"/>
      <c r="I758" s="36"/>
      <c r="J758" s="36"/>
      <c r="K758" s="36"/>
      <c r="L758" s="36"/>
      <c r="M758" s="36"/>
      <c r="N758" s="36"/>
      <c r="O758" s="36"/>
      <c r="P758" s="36"/>
    </row>
    <row r="759" spans="2:16" s="34" customFormat="1" x14ac:dyDescent="0.2">
      <c r="B759" s="11"/>
      <c r="H759" s="41"/>
      <c r="I759" s="36"/>
      <c r="J759" s="36"/>
      <c r="K759" s="36"/>
      <c r="L759" s="36"/>
      <c r="M759" s="36"/>
      <c r="N759" s="36"/>
      <c r="O759" s="36"/>
      <c r="P759" s="36"/>
    </row>
    <row r="760" spans="2:16" s="34" customFormat="1" x14ac:dyDescent="0.2">
      <c r="B760" s="11"/>
      <c r="H760" s="41"/>
      <c r="I760" s="36"/>
      <c r="J760" s="36"/>
      <c r="K760" s="36"/>
      <c r="L760" s="36"/>
      <c r="M760" s="36"/>
      <c r="N760" s="36"/>
      <c r="O760" s="36"/>
      <c r="P760" s="36"/>
    </row>
    <row r="761" spans="2:16" s="34" customFormat="1" x14ac:dyDescent="0.2">
      <c r="B761" s="11"/>
      <c r="H761" s="41"/>
      <c r="I761" s="36"/>
      <c r="J761" s="36"/>
      <c r="K761" s="36"/>
      <c r="L761" s="36"/>
      <c r="M761" s="36"/>
      <c r="N761" s="36"/>
      <c r="O761" s="36"/>
      <c r="P761" s="36"/>
    </row>
    <row r="762" spans="2:16" s="34" customFormat="1" x14ac:dyDescent="0.2">
      <c r="B762" s="11"/>
      <c r="H762" s="41"/>
      <c r="I762" s="36"/>
      <c r="J762" s="36"/>
      <c r="K762" s="36"/>
      <c r="L762" s="36"/>
      <c r="M762" s="36"/>
      <c r="N762" s="36"/>
      <c r="O762" s="36"/>
      <c r="P762" s="36"/>
    </row>
    <row r="763" spans="2:16" s="34" customFormat="1" x14ac:dyDescent="0.2">
      <c r="B763" s="11"/>
      <c r="H763" s="41"/>
      <c r="I763" s="36"/>
      <c r="J763" s="36"/>
      <c r="K763" s="36"/>
      <c r="L763" s="36"/>
      <c r="M763" s="36"/>
      <c r="N763" s="36"/>
      <c r="O763" s="36"/>
      <c r="P763" s="36"/>
    </row>
    <row r="764" spans="2:16" s="34" customFormat="1" x14ac:dyDescent="0.2">
      <c r="B764" s="11"/>
      <c r="H764" s="41"/>
      <c r="I764" s="36"/>
      <c r="J764" s="36"/>
      <c r="K764" s="36"/>
      <c r="L764" s="36"/>
      <c r="M764" s="36"/>
      <c r="N764" s="36"/>
      <c r="O764" s="36"/>
      <c r="P764" s="36"/>
    </row>
    <row r="765" spans="2:16" s="34" customFormat="1" x14ac:dyDescent="0.2">
      <c r="B765" s="11"/>
      <c r="H765" s="41"/>
      <c r="I765" s="36"/>
      <c r="J765" s="36"/>
      <c r="K765" s="36"/>
      <c r="L765" s="36"/>
      <c r="M765" s="36"/>
      <c r="N765" s="36"/>
      <c r="O765" s="36"/>
      <c r="P765" s="36"/>
    </row>
    <row r="766" spans="2:16" s="34" customFormat="1" x14ac:dyDescent="0.2">
      <c r="B766" s="11"/>
      <c r="H766" s="41"/>
      <c r="I766" s="36"/>
      <c r="J766" s="36"/>
      <c r="K766" s="36"/>
      <c r="L766" s="36"/>
      <c r="M766" s="36"/>
      <c r="N766" s="36"/>
      <c r="O766" s="36"/>
      <c r="P766" s="36"/>
    </row>
    <row r="767" spans="2:16" s="34" customFormat="1" x14ac:dyDescent="0.2">
      <c r="B767" s="11"/>
      <c r="H767" s="41"/>
      <c r="I767" s="36"/>
      <c r="J767" s="36"/>
      <c r="K767" s="36"/>
      <c r="L767" s="36"/>
      <c r="M767" s="36"/>
      <c r="N767" s="36"/>
      <c r="O767" s="36"/>
      <c r="P767" s="36"/>
    </row>
    <row r="768" spans="2:16" s="34" customFormat="1" x14ac:dyDescent="0.2">
      <c r="B768" s="11"/>
      <c r="H768" s="41"/>
      <c r="I768" s="36"/>
      <c r="J768" s="36"/>
      <c r="K768" s="36"/>
      <c r="L768" s="36"/>
      <c r="M768" s="36"/>
      <c r="N768" s="36"/>
      <c r="O768" s="36"/>
      <c r="P768" s="36"/>
    </row>
    <row r="769" spans="2:16" s="34" customFormat="1" x14ac:dyDescent="0.2">
      <c r="B769" s="11"/>
      <c r="H769" s="41"/>
      <c r="I769" s="36"/>
      <c r="J769" s="36"/>
      <c r="K769" s="36"/>
      <c r="L769" s="36"/>
      <c r="M769" s="36"/>
      <c r="N769" s="36"/>
      <c r="O769" s="36"/>
      <c r="P769" s="36"/>
    </row>
    <row r="770" spans="2:16" s="34" customFormat="1" x14ac:dyDescent="0.2">
      <c r="B770" s="11"/>
      <c r="H770" s="41"/>
      <c r="I770" s="36"/>
      <c r="J770" s="36"/>
      <c r="K770" s="36"/>
      <c r="L770" s="36"/>
      <c r="M770" s="36"/>
      <c r="N770" s="36"/>
      <c r="O770" s="36"/>
      <c r="P770" s="36"/>
    </row>
    <row r="771" spans="2:16" s="34" customFormat="1" x14ac:dyDescent="0.2">
      <c r="B771" s="11"/>
      <c r="H771" s="41"/>
      <c r="I771" s="36"/>
      <c r="J771" s="36"/>
      <c r="K771" s="36"/>
      <c r="L771" s="36"/>
      <c r="M771" s="36"/>
      <c r="N771" s="36"/>
      <c r="O771" s="36"/>
      <c r="P771" s="36"/>
    </row>
    <row r="772" spans="2:16" s="34" customFormat="1" x14ac:dyDescent="0.2">
      <c r="B772" s="11"/>
      <c r="H772" s="41"/>
      <c r="I772" s="36"/>
      <c r="J772" s="36"/>
      <c r="K772" s="36"/>
      <c r="L772" s="36"/>
      <c r="M772" s="36"/>
      <c r="N772" s="36"/>
      <c r="O772" s="36"/>
      <c r="P772" s="36"/>
    </row>
    <row r="773" spans="2:16" s="34" customFormat="1" x14ac:dyDescent="0.2">
      <c r="B773" s="11"/>
      <c r="H773" s="41"/>
      <c r="I773" s="36"/>
      <c r="J773" s="36"/>
      <c r="K773" s="36"/>
      <c r="L773" s="36"/>
      <c r="M773" s="36"/>
      <c r="N773" s="36"/>
      <c r="O773" s="36"/>
      <c r="P773" s="36"/>
    </row>
    <row r="774" spans="2:16" s="34" customFormat="1" x14ac:dyDescent="0.2">
      <c r="B774" s="11"/>
      <c r="H774" s="41"/>
      <c r="I774" s="36"/>
      <c r="J774" s="36"/>
      <c r="K774" s="36"/>
      <c r="L774" s="36"/>
      <c r="M774" s="36"/>
      <c r="N774" s="36"/>
      <c r="O774" s="36"/>
      <c r="P774" s="36"/>
    </row>
    <row r="775" spans="2:16" s="34" customFormat="1" x14ac:dyDescent="0.2">
      <c r="B775" s="11"/>
      <c r="H775" s="41"/>
      <c r="I775" s="36"/>
      <c r="J775" s="36"/>
      <c r="K775" s="36"/>
      <c r="L775" s="36"/>
      <c r="M775" s="36"/>
      <c r="N775" s="36"/>
      <c r="O775" s="36"/>
      <c r="P775" s="36"/>
    </row>
    <row r="776" spans="2:16" s="34" customFormat="1" x14ac:dyDescent="0.2">
      <c r="B776" s="11"/>
      <c r="H776" s="41"/>
      <c r="I776" s="36"/>
      <c r="J776" s="36"/>
      <c r="K776" s="36"/>
      <c r="L776" s="36"/>
      <c r="M776" s="36"/>
      <c r="N776" s="36"/>
      <c r="O776" s="36"/>
      <c r="P776" s="36"/>
    </row>
    <row r="777" spans="2:16" s="34" customFormat="1" x14ac:dyDescent="0.2">
      <c r="B777" s="11"/>
      <c r="H777" s="41"/>
      <c r="I777" s="36"/>
      <c r="J777" s="36"/>
      <c r="K777" s="36"/>
      <c r="L777" s="36"/>
      <c r="M777" s="36"/>
      <c r="N777" s="36"/>
      <c r="O777" s="36"/>
      <c r="P777" s="36"/>
    </row>
    <row r="778" spans="2:16" s="34" customFormat="1" x14ac:dyDescent="0.2">
      <c r="B778" s="11"/>
      <c r="H778" s="41"/>
      <c r="I778" s="36"/>
      <c r="J778" s="36"/>
      <c r="K778" s="36"/>
      <c r="L778" s="36"/>
      <c r="M778" s="36"/>
      <c r="N778" s="36"/>
      <c r="O778" s="36"/>
      <c r="P778" s="36"/>
    </row>
    <row r="779" spans="2:16" s="34" customFormat="1" x14ac:dyDescent="0.2">
      <c r="B779" s="11"/>
      <c r="H779" s="41"/>
      <c r="I779" s="36"/>
      <c r="J779" s="36"/>
      <c r="K779" s="36"/>
      <c r="L779" s="36"/>
      <c r="M779" s="36"/>
      <c r="N779" s="36"/>
      <c r="O779" s="36"/>
      <c r="P779" s="36"/>
    </row>
    <row r="780" spans="2:16" s="34" customFormat="1" x14ac:dyDescent="0.2">
      <c r="B780" s="11"/>
      <c r="H780" s="41"/>
      <c r="I780" s="36"/>
      <c r="J780" s="36"/>
      <c r="K780" s="36"/>
      <c r="L780" s="36"/>
      <c r="M780" s="36"/>
      <c r="N780" s="36"/>
      <c r="O780" s="36"/>
      <c r="P780" s="36"/>
    </row>
    <row r="781" spans="2:16" s="34" customFormat="1" x14ac:dyDescent="0.2">
      <c r="B781" s="11"/>
      <c r="H781" s="41"/>
      <c r="I781" s="36"/>
      <c r="J781" s="36"/>
      <c r="K781" s="36"/>
      <c r="L781" s="36"/>
      <c r="M781" s="36"/>
      <c r="N781" s="36"/>
      <c r="O781" s="36"/>
      <c r="P781" s="36"/>
    </row>
    <row r="782" spans="2:16" s="34" customFormat="1" x14ac:dyDescent="0.2">
      <c r="B782" s="11"/>
      <c r="H782" s="41"/>
      <c r="I782" s="36"/>
      <c r="J782" s="36"/>
      <c r="K782" s="36"/>
      <c r="L782" s="36"/>
      <c r="M782" s="36"/>
      <c r="N782" s="36"/>
      <c r="O782" s="36"/>
      <c r="P782" s="36"/>
    </row>
    <row r="783" spans="2:16" s="34" customFormat="1" x14ac:dyDescent="0.2">
      <c r="B783" s="11"/>
      <c r="H783" s="41"/>
      <c r="I783" s="36"/>
      <c r="J783" s="36"/>
      <c r="K783" s="36"/>
      <c r="L783" s="36"/>
      <c r="M783" s="36"/>
      <c r="N783" s="36"/>
      <c r="O783" s="36"/>
      <c r="P783" s="36"/>
    </row>
    <row r="784" spans="2:16" s="34" customFormat="1" x14ac:dyDescent="0.2">
      <c r="B784" s="11"/>
      <c r="H784" s="41"/>
      <c r="I784" s="36"/>
      <c r="J784" s="36"/>
      <c r="K784" s="36"/>
      <c r="L784" s="36"/>
      <c r="M784" s="36"/>
      <c r="N784" s="36"/>
      <c r="O784" s="36"/>
      <c r="P784" s="36"/>
    </row>
    <row r="785" spans="2:16" s="34" customFormat="1" x14ac:dyDescent="0.2">
      <c r="B785" s="11"/>
      <c r="H785" s="41"/>
      <c r="I785" s="36"/>
      <c r="J785" s="36"/>
      <c r="K785" s="36"/>
      <c r="L785" s="36"/>
      <c r="M785" s="36"/>
      <c r="N785" s="36"/>
      <c r="O785" s="36"/>
      <c r="P785" s="36"/>
    </row>
    <row r="786" spans="2:16" s="34" customFormat="1" x14ac:dyDescent="0.2">
      <c r="B786" s="11"/>
      <c r="H786" s="41"/>
      <c r="I786" s="36"/>
      <c r="J786" s="36"/>
      <c r="K786" s="36"/>
      <c r="L786" s="36"/>
      <c r="M786" s="36"/>
      <c r="N786" s="36"/>
      <c r="O786" s="36"/>
      <c r="P786" s="36"/>
    </row>
    <row r="787" spans="2:16" s="34" customFormat="1" x14ac:dyDescent="0.2">
      <c r="B787" s="11"/>
      <c r="H787" s="41"/>
      <c r="I787" s="36"/>
      <c r="J787" s="36"/>
      <c r="K787" s="36"/>
      <c r="L787" s="36"/>
      <c r="M787" s="36"/>
      <c r="N787" s="36"/>
      <c r="O787" s="36"/>
      <c r="P787" s="36"/>
    </row>
    <row r="788" spans="2:16" s="34" customFormat="1" x14ac:dyDescent="0.2">
      <c r="B788" s="11"/>
      <c r="H788" s="41"/>
      <c r="I788" s="36"/>
      <c r="J788" s="36"/>
      <c r="K788" s="36"/>
      <c r="L788" s="36"/>
      <c r="M788" s="36"/>
      <c r="N788" s="36"/>
      <c r="O788" s="36"/>
      <c r="P788" s="36"/>
    </row>
    <row r="789" spans="2:16" s="34" customFormat="1" x14ac:dyDescent="0.2">
      <c r="B789" s="11"/>
      <c r="H789" s="41"/>
      <c r="I789" s="36"/>
      <c r="J789" s="36"/>
      <c r="K789" s="36"/>
      <c r="L789" s="36"/>
      <c r="M789" s="36"/>
      <c r="N789" s="36"/>
      <c r="O789" s="36"/>
      <c r="P789" s="36"/>
    </row>
    <row r="790" spans="2:16" s="34" customFormat="1" x14ac:dyDescent="0.2">
      <c r="B790" s="11"/>
      <c r="H790" s="41"/>
      <c r="I790" s="36"/>
      <c r="J790" s="36"/>
      <c r="K790" s="36"/>
      <c r="L790" s="36"/>
      <c r="M790" s="36"/>
      <c r="N790" s="36"/>
      <c r="O790" s="36"/>
      <c r="P790" s="36"/>
    </row>
    <row r="791" spans="2:16" s="34" customFormat="1" x14ac:dyDescent="0.2">
      <c r="B791" s="11"/>
      <c r="H791" s="41"/>
      <c r="I791" s="36"/>
      <c r="J791" s="36"/>
      <c r="K791" s="36"/>
      <c r="L791" s="36"/>
      <c r="M791" s="36"/>
      <c r="N791" s="36"/>
      <c r="O791" s="36"/>
      <c r="P791" s="36"/>
    </row>
    <row r="792" spans="2:16" s="34" customFormat="1" x14ac:dyDescent="0.2">
      <c r="B792" s="11"/>
      <c r="H792" s="41"/>
      <c r="I792" s="36"/>
      <c r="J792" s="36"/>
      <c r="K792" s="36"/>
      <c r="L792" s="36"/>
      <c r="M792" s="36"/>
      <c r="N792" s="36"/>
      <c r="O792" s="36"/>
      <c r="P792" s="36"/>
    </row>
    <row r="793" spans="2:16" s="34" customFormat="1" x14ac:dyDescent="0.2">
      <c r="B793" s="11"/>
      <c r="H793" s="41"/>
      <c r="I793" s="36"/>
      <c r="J793" s="36"/>
      <c r="K793" s="36"/>
      <c r="L793" s="36"/>
      <c r="M793" s="36"/>
      <c r="N793" s="36"/>
      <c r="O793" s="36"/>
      <c r="P793" s="36"/>
    </row>
    <row r="794" spans="2:16" s="34" customFormat="1" x14ac:dyDescent="0.2">
      <c r="B794" s="11"/>
      <c r="H794" s="41"/>
      <c r="I794" s="36"/>
      <c r="J794" s="36"/>
      <c r="K794" s="36"/>
      <c r="L794" s="36"/>
      <c r="M794" s="36"/>
      <c r="N794" s="36"/>
      <c r="O794" s="36"/>
      <c r="P794" s="36"/>
    </row>
    <row r="795" spans="2:16" s="34" customFormat="1" x14ac:dyDescent="0.2">
      <c r="B795" s="11"/>
      <c r="H795" s="41"/>
      <c r="I795" s="36"/>
      <c r="J795" s="36"/>
      <c r="K795" s="36"/>
      <c r="L795" s="36"/>
      <c r="M795" s="36"/>
      <c r="N795" s="36"/>
      <c r="O795" s="36"/>
      <c r="P795" s="36"/>
    </row>
    <row r="796" spans="2:16" s="34" customFormat="1" x14ac:dyDescent="0.2">
      <c r="B796" s="11"/>
      <c r="H796" s="41"/>
      <c r="I796" s="36"/>
      <c r="J796" s="36"/>
      <c r="K796" s="36"/>
      <c r="L796" s="36"/>
      <c r="M796" s="36"/>
      <c r="N796" s="36"/>
      <c r="O796" s="36"/>
      <c r="P796" s="36"/>
    </row>
    <row r="797" spans="2:16" s="34" customFormat="1" x14ac:dyDescent="0.2">
      <c r="B797" s="11"/>
      <c r="H797" s="41"/>
      <c r="I797" s="36"/>
      <c r="J797" s="36"/>
      <c r="K797" s="36"/>
      <c r="L797" s="36"/>
      <c r="M797" s="36"/>
      <c r="N797" s="36"/>
      <c r="O797" s="36"/>
      <c r="P797" s="36"/>
    </row>
    <row r="798" spans="2:16" s="34" customFormat="1" x14ac:dyDescent="0.2">
      <c r="B798" s="11"/>
      <c r="H798" s="41"/>
      <c r="I798" s="36"/>
      <c r="J798" s="36"/>
      <c r="K798" s="36"/>
      <c r="L798" s="36"/>
      <c r="M798" s="36"/>
      <c r="N798" s="36"/>
      <c r="O798" s="36"/>
      <c r="P798" s="36"/>
    </row>
    <row r="799" spans="2:16" s="34" customFormat="1" x14ac:dyDescent="0.2">
      <c r="B799" s="11"/>
      <c r="H799" s="41"/>
      <c r="I799" s="36"/>
      <c r="J799" s="36"/>
      <c r="K799" s="36"/>
      <c r="L799" s="36"/>
      <c r="M799" s="36"/>
      <c r="N799" s="36"/>
      <c r="O799" s="36"/>
      <c r="P799" s="36"/>
    </row>
    <row r="800" spans="2:16" s="34" customFormat="1" x14ac:dyDescent="0.2">
      <c r="B800" s="11"/>
      <c r="H800" s="41"/>
      <c r="I800" s="36"/>
      <c r="J800" s="36"/>
      <c r="K800" s="36"/>
      <c r="L800" s="36"/>
      <c r="M800" s="36"/>
      <c r="N800" s="36"/>
      <c r="O800" s="36"/>
      <c r="P800" s="36"/>
    </row>
    <row r="801" spans="2:16" s="34" customFormat="1" x14ac:dyDescent="0.2">
      <c r="B801" s="11"/>
      <c r="H801" s="41"/>
      <c r="I801" s="36"/>
      <c r="J801" s="36"/>
      <c r="K801" s="36"/>
      <c r="L801" s="36"/>
      <c r="M801" s="36"/>
      <c r="N801" s="36"/>
      <c r="O801" s="36"/>
      <c r="P801" s="36"/>
    </row>
    <row r="802" spans="2:16" s="34" customFormat="1" x14ac:dyDescent="0.2">
      <c r="B802" s="11"/>
      <c r="H802" s="41"/>
      <c r="I802" s="36"/>
      <c r="J802" s="36"/>
      <c r="K802" s="36"/>
      <c r="L802" s="36"/>
      <c r="M802" s="36"/>
      <c r="N802" s="36"/>
      <c r="O802" s="36"/>
      <c r="P802" s="36"/>
    </row>
    <row r="803" spans="2:16" s="34" customFormat="1" x14ac:dyDescent="0.2">
      <c r="B803" s="11"/>
      <c r="H803" s="41"/>
      <c r="I803" s="36"/>
      <c r="J803" s="36"/>
      <c r="K803" s="36"/>
      <c r="L803" s="36"/>
      <c r="M803" s="36"/>
      <c r="N803" s="36"/>
      <c r="O803" s="36"/>
      <c r="P803" s="36"/>
    </row>
    <row r="804" spans="2:16" s="34" customFormat="1" x14ac:dyDescent="0.2">
      <c r="B804" s="11"/>
      <c r="H804" s="41"/>
      <c r="I804" s="36"/>
      <c r="J804" s="36"/>
      <c r="K804" s="36"/>
      <c r="L804" s="36"/>
      <c r="M804" s="36"/>
      <c r="N804" s="36"/>
      <c r="O804" s="36"/>
      <c r="P804" s="36"/>
    </row>
    <row r="805" spans="2:16" s="34" customFormat="1" x14ac:dyDescent="0.2">
      <c r="B805" s="11"/>
      <c r="H805" s="41"/>
      <c r="I805" s="36"/>
      <c r="J805" s="36"/>
      <c r="K805" s="36"/>
      <c r="L805" s="36"/>
      <c r="M805" s="36"/>
      <c r="N805" s="36"/>
      <c r="O805" s="36"/>
      <c r="P805" s="36"/>
    </row>
    <row r="806" spans="2:16" s="34" customFormat="1" x14ac:dyDescent="0.2">
      <c r="B806" s="11"/>
      <c r="H806" s="41"/>
      <c r="I806" s="36"/>
      <c r="J806" s="36"/>
      <c r="K806" s="36"/>
      <c r="L806" s="36"/>
      <c r="M806" s="36"/>
      <c r="N806" s="36"/>
      <c r="O806" s="36"/>
      <c r="P806" s="36"/>
    </row>
    <row r="807" spans="2:16" s="34" customFormat="1" x14ac:dyDescent="0.2">
      <c r="B807" s="11"/>
      <c r="H807" s="41"/>
      <c r="I807" s="36"/>
      <c r="J807" s="36"/>
      <c r="K807" s="36"/>
      <c r="L807" s="36"/>
      <c r="M807" s="36"/>
      <c r="N807" s="36"/>
      <c r="O807" s="36"/>
      <c r="P807" s="36"/>
    </row>
    <row r="808" spans="2:16" s="34" customFormat="1" x14ac:dyDescent="0.2">
      <c r="B808" s="11"/>
      <c r="H808" s="41"/>
      <c r="I808" s="36"/>
      <c r="J808" s="36"/>
      <c r="K808" s="36"/>
      <c r="L808" s="36"/>
      <c r="M808" s="36"/>
      <c r="N808" s="36"/>
      <c r="O808" s="36"/>
      <c r="P808" s="36"/>
    </row>
    <row r="809" spans="2:16" s="34" customFormat="1" x14ac:dyDescent="0.2">
      <c r="B809" s="11"/>
      <c r="H809" s="41"/>
      <c r="I809" s="36"/>
      <c r="J809" s="36"/>
      <c r="K809" s="36"/>
      <c r="L809" s="36"/>
      <c r="M809" s="36"/>
      <c r="N809" s="36"/>
      <c r="O809" s="36"/>
      <c r="P809" s="36"/>
    </row>
    <row r="810" spans="2:16" s="34" customFormat="1" x14ac:dyDescent="0.2">
      <c r="B810" s="11"/>
      <c r="H810" s="41"/>
      <c r="I810" s="36"/>
      <c r="J810" s="36"/>
      <c r="K810" s="36"/>
      <c r="L810" s="36"/>
      <c r="M810" s="36"/>
      <c r="N810" s="36"/>
      <c r="O810" s="36"/>
      <c r="P810" s="36"/>
    </row>
    <row r="811" spans="2:16" s="34" customFormat="1" x14ac:dyDescent="0.2">
      <c r="B811" s="11"/>
      <c r="H811" s="41"/>
      <c r="I811" s="36"/>
      <c r="J811" s="36"/>
      <c r="K811" s="36"/>
      <c r="L811" s="36"/>
      <c r="M811" s="36"/>
      <c r="N811" s="36"/>
      <c r="O811" s="36"/>
      <c r="P811" s="36"/>
    </row>
    <row r="812" spans="2:16" s="34" customFormat="1" x14ac:dyDescent="0.2">
      <c r="B812" s="11"/>
      <c r="H812" s="41"/>
      <c r="I812" s="36"/>
      <c r="J812" s="36"/>
      <c r="K812" s="36"/>
      <c r="L812" s="36"/>
      <c r="M812" s="36"/>
      <c r="N812" s="36"/>
      <c r="O812" s="36"/>
      <c r="P812" s="36"/>
    </row>
    <row r="813" spans="2:16" s="34" customFormat="1" x14ac:dyDescent="0.2">
      <c r="B813" s="11"/>
      <c r="H813" s="41"/>
      <c r="I813" s="36"/>
      <c r="J813" s="36"/>
      <c r="K813" s="36"/>
      <c r="L813" s="36"/>
      <c r="M813" s="36"/>
      <c r="N813" s="36"/>
      <c r="O813" s="36"/>
      <c r="P813" s="36"/>
    </row>
    <row r="814" spans="2:16" s="34" customFormat="1" x14ac:dyDescent="0.2">
      <c r="B814" s="11"/>
      <c r="H814" s="41"/>
      <c r="I814" s="36"/>
      <c r="J814" s="36"/>
      <c r="K814" s="36"/>
      <c r="L814" s="36"/>
      <c r="M814" s="36"/>
      <c r="N814" s="36"/>
      <c r="O814" s="36"/>
      <c r="P814" s="36"/>
    </row>
    <row r="815" spans="2:16" s="34" customFormat="1" x14ac:dyDescent="0.2">
      <c r="B815" s="11"/>
      <c r="H815" s="41"/>
      <c r="I815" s="36"/>
      <c r="J815" s="36"/>
      <c r="K815" s="36"/>
      <c r="L815" s="36"/>
      <c r="M815" s="36"/>
      <c r="N815" s="36"/>
      <c r="O815" s="36"/>
      <c r="P815" s="36"/>
    </row>
    <row r="816" spans="2:16" s="34" customFormat="1" x14ac:dyDescent="0.2">
      <c r="B816" s="11"/>
      <c r="H816" s="41"/>
      <c r="I816" s="36"/>
      <c r="J816" s="36"/>
      <c r="K816" s="36"/>
      <c r="L816" s="36"/>
      <c r="M816" s="36"/>
      <c r="N816" s="36"/>
      <c r="O816" s="36"/>
      <c r="P816" s="36"/>
    </row>
    <row r="817" spans="2:16" s="34" customFormat="1" x14ac:dyDescent="0.2">
      <c r="B817" s="11"/>
      <c r="H817" s="41"/>
      <c r="I817" s="36"/>
      <c r="J817" s="36"/>
      <c r="K817" s="36"/>
      <c r="L817" s="36"/>
      <c r="M817" s="36"/>
      <c r="N817" s="36"/>
      <c r="O817" s="36"/>
      <c r="P817" s="36"/>
    </row>
    <row r="818" spans="2:16" s="34" customFormat="1" x14ac:dyDescent="0.2">
      <c r="B818" s="11"/>
      <c r="H818" s="41"/>
      <c r="I818" s="36"/>
      <c r="J818" s="36"/>
      <c r="K818" s="36"/>
      <c r="L818" s="36"/>
      <c r="M818" s="36"/>
      <c r="N818" s="36"/>
      <c r="O818" s="36"/>
      <c r="P818" s="36"/>
    </row>
    <row r="819" spans="2:16" s="34" customFormat="1" x14ac:dyDescent="0.2">
      <c r="B819" s="11"/>
      <c r="H819" s="41"/>
      <c r="I819" s="36"/>
      <c r="J819" s="36"/>
      <c r="K819" s="36"/>
      <c r="L819" s="36"/>
      <c r="M819" s="36"/>
      <c r="N819" s="36"/>
      <c r="O819" s="36"/>
      <c r="P819" s="36"/>
    </row>
    <row r="820" spans="2:16" s="34" customFormat="1" x14ac:dyDescent="0.2">
      <c r="B820" s="11"/>
      <c r="H820" s="41"/>
      <c r="I820" s="36"/>
      <c r="J820" s="36"/>
      <c r="K820" s="36"/>
      <c r="L820" s="36"/>
      <c r="M820" s="36"/>
      <c r="N820" s="36"/>
      <c r="O820" s="36"/>
      <c r="P820" s="36"/>
    </row>
    <row r="821" spans="2:16" s="34" customFormat="1" x14ac:dyDescent="0.2">
      <c r="B821" s="11"/>
      <c r="H821" s="41"/>
      <c r="I821" s="36"/>
      <c r="J821" s="36"/>
      <c r="K821" s="36"/>
      <c r="L821" s="36"/>
      <c r="M821" s="36"/>
      <c r="N821" s="36"/>
      <c r="O821" s="36"/>
      <c r="P821" s="36"/>
    </row>
    <row r="822" spans="2:16" s="34" customFormat="1" x14ac:dyDescent="0.2">
      <c r="B822" s="11"/>
      <c r="H822" s="41"/>
      <c r="I822" s="36"/>
      <c r="J822" s="36"/>
      <c r="K822" s="36"/>
      <c r="L822" s="36"/>
      <c r="M822" s="36"/>
      <c r="N822" s="36"/>
      <c r="O822" s="36"/>
      <c r="P822" s="36"/>
    </row>
    <row r="823" spans="2:16" s="34" customFormat="1" x14ac:dyDescent="0.2">
      <c r="B823" s="11"/>
      <c r="H823" s="41"/>
      <c r="I823" s="36"/>
      <c r="J823" s="36"/>
      <c r="K823" s="36"/>
      <c r="L823" s="36"/>
      <c r="M823" s="36"/>
      <c r="N823" s="36"/>
      <c r="O823" s="36"/>
      <c r="P823" s="36"/>
    </row>
    <row r="824" spans="2:16" s="34" customFormat="1" x14ac:dyDescent="0.2">
      <c r="B824" s="11"/>
      <c r="H824" s="41"/>
      <c r="I824" s="36"/>
      <c r="J824" s="36"/>
      <c r="K824" s="36"/>
      <c r="L824" s="36"/>
      <c r="M824" s="36"/>
      <c r="N824" s="36"/>
      <c r="O824" s="36"/>
      <c r="P824" s="36"/>
    </row>
    <row r="825" spans="2:16" s="34" customFormat="1" x14ac:dyDescent="0.2">
      <c r="B825" s="11"/>
      <c r="H825" s="41"/>
      <c r="I825" s="36"/>
      <c r="J825" s="36"/>
      <c r="K825" s="36"/>
      <c r="L825" s="36"/>
      <c r="M825" s="36"/>
      <c r="N825" s="36"/>
      <c r="O825" s="36"/>
      <c r="P825" s="36"/>
    </row>
    <row r="826" spans="2:16" s="34" customFormat="1" x14ac:dyDescent="0.2">
      <c r="B826" s="11"/>
      <c r="H826" s="41"/>
      <c r="I826" s="36"/>
      <c r="J826" s="36"/>
      <c r="K826" s="36"/>
      <c r="L826" s="36"/>
      <c r="M826" s="36"/>
      <c r="N826" s="36"/>
      <c r="O826" s="36"/>
      <c r="P826" s="36"/>
    </row>
    <row r="827" spans="2:16" s="34" customFormat="1" x14ac:dyDescent="0.2">
      <c r="B827" s="11"/>
      <c r="H827" s="41"/>
      <c r="I827" s="36"/>
      <c r="J827" s="36"/>
      <c r="K827" s="36"/>
      <c r="L827" s="36"/>
      <c r="M827" s="36"/>
      <c r="N827" s="36"/>
      <c r="O827" s="36"/>
      <c r="P827" s="36"/>
    </row>
    <row r="828" spans="2:16" s="34" customFormat="1" x14ac:dyDescent="0.2">
      <c r="B828" s="11"/>
      <c r="H828" s="41"/>
      <c r="I828" s="36"/>
      <c r="J828" s="36"/>
      <c r="K828" s="36"/>
      <c r="L828" s="36"/>
      <c r="M828" s="36"/>
      <c r="N828" s="36"/>
      <c r="O828" s="36"/>
      <c r="P828" s="36"/>
    </row>
    <row r="829" spans="2:16" s="34" customFormat="1" x14ac:dyDescent="0.2">
      <c r="B829" s="11"/>
      <c r="H829" s="41"/>
      <c r="I829" s="36"/>
      <c r="J829" s="36"/>
      <c r="K829" s="36"/>
      <c r="L829" s="36"/>
      <c r="M829" s="36"/>
      <c r="N829" s="36"/>
      <c r="O829" s="36"/>
      <c r="P829" s="36"/>
    </row>
    <row r="830" spans="2:16" s="34" customFormat="1" x14ac:dyDescent="0.2">
      <c r="B830" s="11"/>
      <c r="H830" s="41"/>
      <c r="I830" s="36"/>
      <c r="J830" s="36"/>
      <c r="K830" s="36"/>
      <c r="L830" s="36"/>
      <c r="M830" s="36"/>
      <c r="N830" s="36"/>
      <c r="O830" s="36"/>
      <c r="P830" s="36"/>
    </row>
    <row r="831" spans="2:16" s="34" customFormat="1" x14ac:dyDescent="0.2">
      <c r="B831" s="11"/>
      <c r="H831" s="41"/>
      <c r="I831" s="36"/>
      <c r="J831" s="36"/>
      <c r="K831" s="36"/>
      <c r="L831" s="36"/>
      <c r="M831" s="36"/>
      <c r="N831" s="36"/>
      <c r="O831" s="36"/>
      <c r="P831" s="36"/>
    </row>
    <row r="832" spans="2:16" s="34" customFormat="1" x14ac:dyDescent="0.2">
      <c r="B832" s="11"/>
      <c r="H832" s="41"/>
      <c r="I832" s="36"/>
      <c r="J832" s="36"/>
      <c r="K832" s="36"/>
      <c r="L832" s="36"/>
      <c r="M832" s="36"/>
      <c r="N832" s="36"/>
      <c r="O832" s="36"/>
      <c r="P832" s="36"/>
    </row>
    <row r="833" spans="2:16" s="34" customFormat="1" x14ac:dyDescent="0.2">
      <c r="B833" s="11"/>
      <c r="H833" s="41"/>
      <c r="I833" s="36"/>
      <c r="J833" s="36"/>
      <c r="K833" s="36"/>
      <c r="L833" s="36"/>
      <c r="M833" s="36"/>
      <c r="N833" s="36"/>
      <c r="O833" s="36"/>
      <c r="P833" s="36"/>
    </row>
    <row r="834" spans="2:16" s="34" customFormat="1" x14ac:dyDescent="0.2">
      <c r="B834" s="11"/>
      <c r="H834" s="41"/>
      <c r="I834" s="36"/>
      <c r="J834" s="36"/>
      <c r="K834" s="36"/>
      <c r="L834" s="36"/>
      <c r="M834" s="36"/>
      <c r="N834" s="36"/>
      <c r="O834" s="36"/>
      <c r="P834" s="36"/>
    </row>
    <row r="835" spans="2:16" s="34" customFormat="1" x14ac:dyDescent="0.2">
      <c r="B835" s="11"/>
      <c r="H835" s="41"/>
      <c r="I835" s="36"/>
      <c r="J835" s="36"/>
      <c r="K835" s="36"/>
      <c r="L835" s="36"/>
      <c r="M835" s="36"/>
      <c r="N835" s="36"/>
      <c r="O835" s="36"/>
      <c r="P835" s="36"/>
    </row>
    <row r="836" spans="2:16" s="34" customFormat="1" x14ac:dyDescent="0.2">
      <c r="B836" s="11"/>
      <c r="H836" s="41"/>
      <c r="I836" s="36"/>
      <c r="J836" s="36"/>
      <c r="K836" s="36"/>
      <c r="L836" s="36"/>
      <c r="M836" s="36"/>
      <c r="N836" s="36"/>
      <c r="O836" s="36"/>
      <c r="P836" s="36"/>
    </row>
    <row r="837" spans="2:16" s="34" customFormat="1" x14ac:dyDescent="0.2">
      <c r="B837" s="11"/>
      <c r="H837" s="41"/>
      <c r="I837" s="36"/>
      <c r="J837" s="36"/>
      <c r="K837" s="36"/>
      <c r="L837" s="36"/>
      <c r="M837" s="36"/>
      <c r="N837" s="36"/>
      <c r="O837" s="36"/>
      <c r="P837" s="36"/>
    </row>
    <row r="838" spans="2:16" s="34" customFormat="1" x14ac:dyDescent="0.2">
      <c r="B838" s="11"/>
      <c r="H838" s="41"/>
      <c r="I838" s="36"/>
      <c r="J838" s="36"/>
      <c r="K838" s="36"/>
      <c r="L838" s="36"/>
      <c r="M838" s="36"/>
      <c r="N838" s="36"/>
      <c r="O838" s="36"/>
      <c r="P838" s="36"/>
    </row>
    <row r="839" spans="2:16" s="34" customFormat="1" x14ac:dyDescent="0.2">
      <c r="B839" s="11"/>
      <c r="H839" s="41"/>
      <c r="I839" s="36"/>
      <c r="J839" s="36"/>
      <c r="K839" s="36"/>
      <c r="L839" s="36"/>
      <c r="M839" s="36"/>
      <c r="N839" s="36"/>
      <c r="O839" s="36"/>
      <c r="P839" s="36"/>
    </row>
    <row r="840" spans="2:16" s="34" customFormat="1" x14ac:dyDescent="0.2">
      <c r="B840" s="11"/>
      <c r="H840" s="41"/>
      <c r="I840" s="36"/>
      <c r="J840" s="36"/>
      <c r="K840" s="36"/>
      <c r="L840" s="36"/>
      <c r="M840" s="36"/>
      <c r="N840" s="36"/>
      <c r="O840" s="36"/>
      <c r="P840" s="36"/>
    </row>
    <row r="841" spans="2:16" s="34" customFormat="1" x14ac:dyDescent="0.2">
      <c r="B841" s="11"/>
      <c r="H841" s="41"/>
      <c r="I841" s="36"/>
      <c r="J841" s="36"/>
      <c r="K841" s="36"/>
      <c r="L841" s="36"/>
      <c r="M841" s="36"/>
      <c r="N841" s="36"/>
      <c r="O841" s="36"/>
      <c r="P841" s="36"/>
    </row>
    <row r="842" spans="2:16" s="34" customFormat="1" x14ac:dyDescent="0.2">
      <c r="B842" s="11"/>
      <c r="H842" s="41"/>
      <c r="I842" s="36"/>
      <c r="J842" s="36"/>
      <c r="K842" s="36"/>
      <c r="L842" s="36"/>
      <c r="M842" s="36"/>
      <c r="N842" s="36"/>
      <c r="O842" s="36"/>
      <c r="P842" s="36"/>
    </row>
    <row r="843" spans="2:16" s="34" customFormat="1" x14ac:dyDescent="0.2">
      <c r="B843" s="11"/>
      <c r="H843" s="41"/>
      <c r="I843" s="36"/>
      <c r="J843" s="36"/>
      <c r="K843" s="36"/>
      <c r="L843" s="36"/>
      <c r="M843" s="36"/>
      <c r="N843" s="36"/>
      <c r="O843" s="36"/>
      <c r="P843" s="36"/>
    </row>
    <row r="844" spans="2:16" s="34" customFormat="1" x14ac:dyDescent="0.2">
      <c r="B844" s="11"/>
      <c r="H844" s="41"/>
      <c r="I844" s="36"/>
      <c r="J844" s="36"/>
      <c r="K844" s="36"/>
      <c r="L844" s="36"/>
      <c r="M844" s="36"/>
      <c r="N844" s="36"/>
      <c r="O844" s="36"/>
      <c r="P844" s="36"/>
    </row>
    <row r="845" spans="2:16" s="34" customFormat="1" x14ac:dyDescent="0.2">
      <c r="B845" s="11"/>
      <c r="H845" s="41"/>
      <c r="I845" s="36"/>
      <c r="J845" s="36"/>
      <c r="K845" s="36"/>
      <c r="L845" s="36"/>
      <c r="M845" s="36"/>
      <c r="N845" s="36"/>
      <c r="O845" s="36"/>
      <c r="P845" s="36"/>
    </row>
    <row r="846" spans="2:16" s="34" customFormat="1" x14ac:dyDescent="0.2">
      <c r="B846" s="11"/>
      <c r="H846" s="41"/>
      <c r="I846" s="36"/>
      <c r="J846" s="36"/>
      <c r="K846" s="36"/>
      <c r="L846" s="36"/>
      <c r="M846" s="36"/>
      <c r="N846" s="36"/>
      <c r="O846" s="36"/>
      <c r="P846" s="36"/>
    </row>
    <row r="847" spans="2:16" s="34" customFormat="1" x14ac:dyDescent="0.2">
      <c r="B847" s="11"/>
      <c r="H847" s="41"/>
      <c r="I847" s="36"/>
      <c r="J847" s="36"/>
      <c r="K847" s="36"/>
      <c r="L847" s="36"/>
      <c r="M847" s="36"/>
      <c r="N847" s="36"/>
      <c r="O847" s="36"/>
      <c r="P847" s="36"/>
    </row>
    <row r="848" spans="2:16" s="34" customFormat="1" x14ac:dyDescent="0.2">
      <c r="B848" s="11"/>
      <c r="H848" s="41"/>
      <c r="I848" s="36"/>
      <c r="J848" s="36"/>
      <c r="K848" s="36"/>
      <c r="L848" s="36"/>
      <c r="M848" s="36"/>
      <c r="N848" s="36"/>
      <c r="O848" s="36"/>
      <c r="P848" s="36"/>
    </row>
    <row r="849" spans="2:16" s="34" customFormat="1" x14ac:dyDescent="0.2">
      <c r="B849" s="11"/>
      <c r="H849" s="41"/>
      <c r="I849" s="36"/>
      <c r="J849" s="36"/>
      <c r="K849" s="36"/>
      <c r="L849" s="36"/>
      <c r="M849" s="36"/>
      <c r="N849" s="36"/>
      <c r="O849" s="36"/>
      <c r="P849" s="36"/>
    </row>
    <row r="850" spans="2:16" s="34" customFormat="1" x14ac:dyDescent="0.2">
      <c r="B850" s="11"/>
      <c r="H850" s="41"/>
      <c r="I850" s="36"/>
      <c r="J850" s="36"/>
      <c r="K850" s="36"/>
      <c r="L850" s="36"/>
      <c r="M850" s="36"/>
      <c r="N850" s="36"/>
      <c r="O850" s="36"/>
      <c r="P850" s="36"/>
    </row>
    <row r="851" spans="2:16" s="34" customFormat="1" x14ac:dyDescent="0.2">
      <c r="B851" s="11"/>
      <c r="H851" s="41"/>
      <c r="I851" s="36"/>
      <c r="J851" s="36"/>
      <c r="K851" s="36"/>
      <c r="L851" s="36"/>
      <c r="M851" s="36"/>
      <c r="N851" s="36"/>
      <c r="O851" s="36"/>
      <c r="P851" s="36"/>
    </row>
    <row r="852" spans="2:16" s="34" customFormat="1" x14ac:dyDescent="0.2">
      <c r="B852" s="11"/>
      <c r="H852" s="41"/>
      <c r="I852" s="36"/>
      <c r="J852" s="36"/>
      <c r="K852" s="36"/>
      <c r="L852" s="36"/>
      <c r="M852" s="36"/>
      <c r="N852" s="36"/>
      <c r="O852" s="36"/>
      <c r="P852" s="36"/>
    </row>
    <row r="853" spans="2:16" s="34" customFormat="1" x14ac:dyDescent="0.2">
      <c r="B853" s="11"/>
      <c r="H853" s="41"/>
      <c r="I853" s="36"/>
      <c r="J853" s="36"/>
      <c r="K853" s="36"/>
      <c r="L853" s="36"/>
      <c r="M853" s="36"/>
      <c r="N853" s="36"/>
      <c r="O853" s="36"/>
      <c r="P853" s="36"/>
    </row>
    <row r="854" spans="2:16" s="34" customFormat="1" x14ac:dyDescent="0.2">
      <c r="B854" s="11"/>
      <c r="H854" s="41"/>
      <c r="I854" s="36"/>
      <c r="J854" s="36"/>
      <c r="K854" s="36"/>
      <c r="L854" s="36"/>
      <c r="M854" s="36"/>
      <c r="N854" s="36"/>
      <c r="O854" s="36"/>
      <c r="P854" s="36"/>
    </row>
    <row r="855" spans="2:16" s="34" customFormat="1" x14ac:dyDescent="0.2">
      <c r="B855" s="11"/>
      <c r="H855" s="41"/>
      <c r="I855" s="36"/>
      <c r="J855" s="36"/>
      <c r="K855" s="36"/>
      <c r="L855" s="36"/>
      <c r="M855" s="36"/>
      <c r="N855" s="36"/>
      <c r="O855" s="36"/>
      <c r="P855" s="36"/>
    </row>
    <row r="856" spans="2:16" s="34" customFormat="1" x14ac:dyDescent="0.2">
      <c r="B856" s="11"/>
      <c r="H856" s="41"/>
      <c r="I856" s="36"/>
      <c r="J856" s="36"/>
      <c r="K856" s="36"/>
      <c r="L856" s="36"/>
      <c r="M856" s="36"/>
      <c r="N856" s="36"/>
      <c r="O856" s="36"/>
      <c r="P856" s="36"/>
    </row>
    <row r="857" spans="2:16" s="34" customFormat="1" x14ac:dyDescent="0.2">
      <c r="B857" s="11"/>
      <c r="H857" s="41"/>
      <c r="I857" s="36"/>
      <c r="J857" s="36"/>
      <c r="K857" s="36"/>
      <c r="L857" s="36"/>
      <c r="M857" s="36"/>
      <c r="N857" s="36"/>
      <c r="O857" s="36"/>
      <c r="P857" s="36"/>
    </row>
    <row r="858" spans="2:16" s="34" customFormat="1" x14ac:dyDescent="0.2">
      <c r="B858" s="11"/>
      <c r="H858" s="41"/>
      <c r="I858" s="36"/>
      <c r="J858" s="36"/>
      <c r="K858" s="36"/>
      <c r="L858" s="36"/>
      <c r="M858" s="36"/>
      <c r="N858" s="36"/>
      <c r="O858" s="36"/>
      <c r="P858" s="36"/>
    </row>
    <row r="859" spans="2:16" s="34" customFormat="1" x14ac:dyDescent="0.2">
      <c r="B859" s="11"/>
      <c r="H859" s="41"/>
      <c r="I859" s="36"/>
      <c r="J859" s="36"/>
      <c r="K859" s="36"/>
      <c r="L859" s="36"/>
      <c r="M859" s="36"/>
      <c r="N859" s="36"/>
      <c r="O859" s="36"/>
      <c r="P859" s="36"/>
    </row>
    <row r="860" spans="2:16" s="34" customFormat="1" x14ac:dyDescent="0.2">
      <c r="B860" s="11"/>
      <c r="H860" s="41"/>
      <c r="I860" s="36"/>
      <c r="J860" s="36"/>
      <c r="K860" s="36"/>
      <c r="L860" s="36"/>
      <c r="M860" s="36"/>
      <c r="N860" s="36"/>
      <c r="O860" s="36"/>
      <c r="P860" s="36"/>
    </row>
    <row r="861" spans="2:16" s="34" customFormat="1" x14ac:dyDescent="0.2">
      <c r="B861" s="11"/>
      <c r="H861" s="41"/>
      <c r="I861" s="36"/>
      <c r="J861" s="36"/>
      <c r="K861" s="36"/>
      <c r="L861" s="36"/>
      <c r="M861" s="36"/>
      <c r="N861" s="36"/>
      <c r="O861" s="36"/>
      <c r="P861" s="36"/>
    </row>
    <row r="862" spans="2:16" s="34" customFormat="1" x14ac:dyDescent="0.2">
      <c r="B862" s="11"/>
      <c r="H862" s="41"/>
      <c r="I862" s="36"/>
      <c r="J862" s="36"/>
      <c r="K862" s="36"/>
      <c r="L862" s="36"/>
      <c r="M862" s="36"/>
      <c r="N862" s="36"/>
      <c r="O862" s="36"/>
      <c r="P862" s="36"/>
    </row>
    <row r="863" spans="2:16" s="34" customFormat="1" x14ac:dyDescent="0.2">
      <c r="B863" s="11"/>
      <c r="H863" s="41"/>
      <c r="I863" s="36"/>
      <c r="J863" s="36"/>
      <c r="K863" s="36"/>
      <c r="L863" s="36"/>
      <c r="M863" s="36"/>
      <c r="N863" s="36"/>
      <c r="O863" s="36"/>
      <c r="P863" s="36"/>
    </row>
    <row r="864" spans="2:16" s="34" customFormat="1" x14ac:dyDescent="0.2">
      <c r="B864" s="11"/>
      <c r="H864" s="41"/>
      <c r="I864" s="36"/>
      <c r="J864" s="36"/>
      <c r="K864" s="36"/>
      <c r="L864" s="36"/>
      <c r="M864" s="36"/>
      <c r="N864" s="36"/>
      <c r="O864" s="36"/>
      <c r="P864" s="36"/>
    </row>
    <row r="865" spans="2:16" s="34" customFormat="1" x14ac:dyDescent="0.2">
      <c r="B865" s="11"/>
      <c r="H865" s="41"/>
      <c r="I865" s="36"/>
      <c r="J865" s="36"/>
      <c r="K865" s="36"/>
      <c r="L865" s="36"/>
      <c r="M865" s="36"/>
      <c r="N865" s="36"/>
      <c r="O865" s="36"/>
      <c r="P865" s="36"/>
    </row>
    <row r="866" spans="2:16" s="34" customFormat="1" x14ac:dyDescent="0.2">
      <c r="B866" s="11"/>
      <c r="H866" s="41"/>
      <c r="I866" s="36"/>
      <c r="J866" s="36"/>
      <c r="K866" s="36"/>
      <c r="L866" s="36"/>
      <c r="M866" s="36"/>
      <c r="N866" s="36"/>
      <c r="O866" s="36"/>
      <c r="P866" s="36"/>
    </row>
    <row r="867" spans="2:16" s="34" customFormat="1" x14ac:dyDescent="0.2">
      <c r="B867" s="11"/>
      <c r="H867" s="41"/>
      <c r="I867" s="36"/>
      <c r="J867" s="36"/>
      <c r="K867" s="36"/>
      <c r="L867" s="36"/>
      <c r="M867" s="36"/>
      <c r="N867" s="36"/>
      <c r="O867" s="36"/>
      <c r="P867" s="36"/>
    </row>
    <row r="868" spans="2:16" s="34" customFormat="1" x14ac:dyDescent="0.2">
      <c r="B868" s="11"/>
      <c r="H868" s="41"/>
      <c r="I868" s="36"/>
      <c r="J868" s="36"/>
      <c r="K868" s="36"/>
      <c r="L868" s="36"/>
      <c r="M868" s="36"/>
      <c r="N868" s="36"/>
      <c r="O868" s="36"/>
      <c r="P868" s="36"/>
    </row>
    <row r="869" spans="2:16" s="34" customFormat="1" x14ac:dyDescent="0.2">
      <c r="B869" s="11"/>
      <c r="H869" s="41"/>
      <c r="I869" s="36"/>
      <c r="J869" s="36"/>
      <c r="K869" s="36"/>
      <c r="L869" s="36"/>
      <c r="M869" s="36"/>
      <c r="N869" s="36"/>
      <c r="O869" s="36"/>
      <c r="P869" s="36"/>
    </row>
    <row r="870" spans="2:16" s="34" customFormat="1" x14ac:dyDescent="0.2">
      <c r="B870" s="11"/>
      <c r="H870" s="41"/>
      <c r="I870" s="36"/>
      <c r="J870" s="36"/>
      <c r="K870" s="36"/>
      <c r="L870" s="36"/>
      <c r="M870" s="36"/>
      <c r="N870" s="36"/>
      <c r="O870" s="36"/>
      <c r="P870" s="36"/>
    </row>
    <row r="871" spans="2:16" s="34" customFormat="1" x14ac:dyDescent="0.2">
      <c r="B871" s="11"/>
      <c r="H871" s="41"/>
      <c r="I871" s="36"/>
      <c r="J871" s="36"/>
      <c r="K871" s="36"/>
      <c r="L871" s="36"/>
      <c r="M871" s="36"/>
      <c r="N871" s="36"/>
      <c r="O871" s="36"/>
      <c r="P871" s="36"/>
    </row>
    <row r="872" spans="2:16" s="34" customFormat="1" x14ac:dyDescent="0.2">
      <c r="B872" s="11"/>
      <c r="H872" s="41"/>
      <c r="I872" s="36"/>
      <c r="J872" s="36"/>
      <c r="K872" s="36"/>
      <c r="L872" s="36"/>
      <c r="M872" s="36"/>
      <c r="N872" s="36"/>
      <c r="O872" s="36"/>
      <c r="P872" s="36"/>
    </row>
    <row r="873" spans="2:16" s="34" customFormat="1" x14ac:dyDescent="0.2">
      <c r="B873" s="11"/>
      <c r="H873" s="41"/>
      <c r="I873" s="36"/>
      <c r="J873" s="36"/>
      <c r="K873" s="36"/>
      <c r="L873" s="36"/>
      <c r="M873" s="36"/>
      <c r="N873" s="36"/>
      <c r="O873" s="36"/>
      <c r="P873" s="36"/>
    </row>
    <row r="874" spans="2:16" s="34" customFormat="1" x14ac:dyDescent="0.2">
      <c r="B874" s="11"/>
      <c r="H874" s="41"/>
      <c r="I874" s="36"/>
      <c r="J874" s="36"/>
      <c r="K874" s="36"/>
      <c r="L874" s="36"/>
      <c r="M874" s="36"/>
      <c r="N874" s="36"/>
      <c r="O874" s="36"/>
      <c r="P874" s="36"/>
    </row>
    <row r="875" spans="2:16" s="34" customFormat="1" x14ac:dyDescent="0.2">
      <c r="B875" s="11"/>
      <c r="H875" s="41"/>
      <c r="I875" s="36"/>
      <c r="J875" s="36"/>
      <c r="K875" s="36"/>
      <c r="L875" s="36"/>
      <c r="M875" s="36"/>
      <c r="N875" s="36"/>
      <c r="O875" s="36"/>
      <c r="P875" s="36"/>
    </row>
    <row r="876" spans="2:16" s="34" customFormat="1" x14ac:dyDescent="0.2">
      <c r="B876" s="11"/>
      <c r="H876" s="41"/>
      <c r="I876" s="36"/>
      <c r="J876" s="36"/>
      <c r="K876" s="36"/>
      <c r="L876" s="36"/>
      <c r="M876" s="36"/>
      <c r="N876" s="36"/>
      <c r="O876" s="36"/>
      <c r="P876" s="36"/>
    </row>
    <row r="877" spans="2:16" s="34" customFormat="1" x14ac:dyDescent="0.2">
      <c r="B877" s="11"/>
      <c r="H877" s="41"/>
      <c r="I877" s="36"/>
      <c r="J877" s="36"/>
      <c r="K877" s="36"/>
      <c r="L877" s="36"/>
      <c r="M877" s="36"/>
      <c r="N877" s="36"/>
      <c r="O877" s="36"/>
      <c r="P877" s="36"/>
    </row>
    <row r="878" spans="2:16" s="34" customFormat="1" x14ac:dyDescent="0.2">
      <c r="B878" s="11"/>
      <c r="H878" s="41"/>
      <c r="I878" s="36"/>
      <c r="J878" s="36"/>
      <c r="K878" s="36"/>
      <c r="L878" s="36"/>
      <c r="M878" s="36"/>
      <c r="N878" s="36"/>
      <c r="O878" s="36"/>
      <c r="P878" s="36"/>
    </row>
    <row r="879" spans="2:16" s="34" customFormat="1" x14ac:dyDescent="0.2">
      <c r="B879" s="11"/>
      <c r="H879" s="41"/>
      <c r="I879" s="36"/>
      <c r="J879" s="36"/>
      <c r="K879" s="36"/>
      <c r="L879" s="36"/>
      <c r="M879" s="36"/>
      <c r="N879" s="36"/>
      <c r="O879" s="36"/>
      <c r="P879" s="36"/>
    </row>
    <row r="880" spans="2:16" s="34" customFormat="1" x14ac:dyDescent="0.2">
      <c r="B880" s="11"/>
      <c r="H880" s="41"/>
      <c r="I880" s="36"/>
      <c r="J880" s="36"/>
      <c r="K880" s="36"/>
      <c r="L880" s="36"/>
      <c r="M880" s="36"/>
      <c r="N880" s="36"/>
      <c r="O880" s="36"/>
      <c r="P880" s="36"/>
    </row>
    <row r="881" spans="2:16" s="34" customFormat="1" x14ac:dyDescent="0.2">
      <c r="B881" s="11"/>
      <c r="H881" s="41"/>
      <c r="I881" s="36"/>
      <c r="J881" s="36"/>
      <c r="K881" s="36"/>
      <c r="L881" s="36"/>
      <c r="M881" s="36"/>
      <c r="N881" s="36"/>
      <c r="O881" s="36"/>
      <c r="P881" s="36"/>
    </row>
    <row r="882" spans="2:16" s="34" customFormat="1" x14ac:dyDescent="0.2">
      <c r="B882" s="11"/>
      <c r="H882" s="41"/>
      <c r="I882" s="36"/>
      <c r="J882" s="36"/>
      <c r="K882" s="36"/>
      <c r="L882" s="36"/>
      <c r="M882" s="36"/>
      <c r="N882" s="36"/>
      <c r="O882" s="36"/>
      <c r="P882" s="36"/>
    </row>
    <row r="883" spans="2:16" s="34" customFormat="1" x14ac:dyDescent="0.2">
      <c r="B883" s="11"/>
      <c r="H883" s="41"/>
      <c r="I883" s="36"/>
      <c r="J883" s="36"/>
      <c r="K883" s="36"/>
      <c r="L883" s="36"/>
      <c r="M883" s="36"/>
      <c r="N883" s="36"/>
      <c r="O883" s="36"/>
      <c r="P883" s="36"/>
    </row>
    <row r="884" spans="2:16" s="34" customFormat="1" x14ac:dyDescent="0.2">
      <c r="B884" s="11"/>
      <c r="H884" s="41"/>
      <c r="I884" s="36"/>
      <c r="J884" s="36"/>
      <c r="K884" s="36"/>
      <c r="L884" s="36"/>
      <c r="M884" s="36"/>
      <c r="N884" s="36"/>
      <c r="O884" s="36"/>
      <c r="P884" s="36"/>
    </row>
    <row r="885" spans="2:16" s="34" customFormat="1" x14ac:dyDescent="0.2">
      <c r="B885" s="11"/>
      <c r="H885" s="41"/>
      <c r="I885" s="36"/>
      <c r="J885" s="36"/>
      <c r="K885" s="36"/>
      <c r="L885" s="36"/>
      <c r="M885" s="36"/>
      <c r="N885" s="36"/>
      <c r="O885" s="36"/>
      <c r="P885" s="36"/>
    </row>
    <row r="886" spans="2:16" s="34" customFormat="1" x14ac:dyDescent="0.2">
      <c r="B886" s="11"/>
      <c r="H886" s="41"/>
      <c r="I886" s="36"/>
      <c r="J886" s="36"/>
      <c r="K886" s="36"/>
      <c r="L886" s="36"/>
      <c r="M886" s="36"/>
      <c r="N886" s="36"/>
      <c r="O886" s="36"/>
      <c r="P886" s="36"/>
    </row>
    <row r="887" spans="2:16" s="34" customFormat="1" x14ac:dyDescent="0.2">
      <c r="B887" s="11"/>
      <c r="H887" s="41"/>
      <c r="I887" s="36"/>
      <c r="J887" s="36"/>
      <c r="K887" s="36"/>
      <c r="L887" s="36"/>
      <c r="M887" s="36"/>
      <c r="N887" s="36"/>
      <c r="O887" s="36"/>
      <c r="P887" s="36"/>
    </row>
    <row r="888" spans="2:16" s="34" customFormat="1" x14ac:dyDescent="0.2">
      <c r="B888" s="11"/>
      <c r="H888" s="41"/>
      <c r="I888" s="36"/>
      <c r="J888" s="36"/>
      <c r="K888" s="36"/>
      <c r="L888" s="36"/>
      <c r="M888" s="36"/>
      <c r="N888" s="36"/>
      <c r="O888" s="36"/>
      <c r="P888" s="36"/>
    </row>
    <row r="889" spans="2:16" s="34" customFormat="1" x14ac:dyDescent="0.2">
      <c r="B889" s="11"/>
      <c r="H889" s="41"/>
      <c r="I889" s="36"/>
      <c r="J889" s="36"/>
      <c r="K889" s="36"/>
      <c r="L889" s="36"/>
      <c r="M889" s="36"/>
      <c r="N889" s="36"/>
      <c r="O889" s="36"/>
      <c r="P889" s="36"/>
    </row>
    <row r="890" spans="2:16" s="34" customFormat="1" x14ac:dyDescent="0.2">
      <c r="B890" s="11"/>
      <c r="H890" s="41"/>
      <c r="I890" s="36"/>
      <c r="J890" s="36"/>
      <c r="K890" s="36"/>
      <c r="L890" s="36"/>
      <c r="M890" s="36"/>
      <c r="N890" s="36"/>
      <c r="O890" s="36"/>
      <c r="P890" s="36"/>
    </row>
    <row r="891" spans="2:16" s="34" customFormat="1" x14ac:dyDescent="0.2">
      <c r="B891" s="11"/>
      <c r="H891" s="41"/>
      <c r="I891" s="36"/>
      <c r="J891" s="36"/>
      <c r="K891" s="36"/>
      <c r="L891" s="36"/>
      <c r="M891" s="36"/>
      <c r="N891" s="36"/>
      <c r="O891" s="36"/>
      <c r="P891" s="36"/>
    </row>
    <row r="892" spans="2:16" s="34" customFormat="1" x14ac:dyDescent="0.2">
      <c r="B892" s="11"/>
      <c r="H892" s="41"/>
      <c r="I892" s="36"/>
      <c r="J892" s="36"/>
      <c r="K892" s="36"/>
      <c r="L892" s="36"/>
      <c r="M892" s="36"/>
      <c r="N892" s="36"/>
      <c r="O892" s="36"/>
      <c r="P892" s="36"/>
    </row>
    <row r="893" spans="2:16" s="34" customFormat="1" x14ac:dyDescent="0.2">
      <c r="B893" s="11"/>
      <c r="H893" s="41"/>
      <c r="I893" s="36"/>
      <c r="J893" s="36"/>
      <c r="K893" s="36"/>
      <c r="L893" s="36"/>
      <c r="M893" s="36"/>
      <c r="N893" s="36"/>
      <c r="O893" s="36"/>
      <c r="P893" s="36"/>
    </row>
    <row r="894" spans="2:16" s="34" customFormat="1" x14ac:dyDescent="0.2">
      <c r="B894" s="11"/>
      <c r="H894" s="41"/>
      <c r="I894" s="36"/>
      <c r="J894" s="36"/>
      <c r="K894" s="36"/>
      <c r="L894" s="36"/>
      <c r="M894" s="36"/>
      <c r="N894" s="36"/>
      <c r="O894" s="36"/>
      <c r="P894" s="36"/>
    </row>
    <row r="895" spans="2:16" s="34" customFormat="1" x14ac:dyDescent="0.2">
      <c r="B895" s="11"/>
      <c r="H895" s="41"/>
      <c r="I895" s="36"/>
      <c r="J895" s="36"/>
      <c r="K895" s="36"/>
      <c r="L895" s="36"/>
      <c r="M895" s="36"/>
      <c r="N895" s="36"/>
      <c r="O895" s="36"/>
      <c r="P895" s="36"/>
    </row>
    <row r="896" spans="2:16" s="34" customFormat="1" x14ac:dyDescent="0.2">
      <c r="B896" s="11"/>
      <c r="H896" s="41"/>
      <c r="I896" s="36"/>
      <c r="J896" s="36"/>
      <c r="K896" s="36"/>
      <c r="L896" s="36"/>
      <c r="M896" s="36"/>
      <c r="N896" s="36"/>
      <c r="O896" s="36"/>
      <c r="P896" s="36"/>
    </row>
    <row r="897" spans="2:16" s="34" customFormat="1" x14ac:dyDescent="0.2">
      <c r="B897" s="11"/>
      <c r="H897" s="41"/>
      <c r="I897" s="36"/>
      <c r="J897" s="36"/>
      <c r="K897" s="36"/>
      <c r="L897" s="36"/>
      <c r="M897" s="36"/>
      <c r="N897" s="36"/>
      <c r="O897" s="36"/>
      <c r="P897" s="36"/>
    </row>
    <row r="898" spans="2:16" s="34" customFormat="1" x14ac:dyDescent="0.2">
      <c r="B898" s="11"/>
      <c r="H898" s="41"/>
      <c r="I898" s="36"/>
      <c r="J898" s="36"/>
      <c r="K898" s="36"/>
      <c r="L898" s="36"/>
      <c r="M898" s="36"/>
      <c r="N898" s="36"/>
      <c r="O898" s="36"/>
      <c r="P898" s="36"/>
    </row>
    <row r="899" spans="2:16" s="34" customFormat="1" x14ac:dyDescent="0.2">
      <c r="B899" s="11"/>
      <c r="H899" s="41"/>
      <c r="I899" s="36"/>
      <c r="J899" s="36"/>
      <c r="K899" s="36"/>
      <c r="L899" s="36"/>
      <c r="M899" s="36"/>
      <c r="N899" s="36"/>
      <c r="O899" s="36"/>
      <c r="P899" s="36"/>
    </row>
    <row r="900" spans="2:16" s="34" customFormat="1" x14ac:dyDescent="0.2">
      <c r="B900" s="11"/>
      <c r="H900" s="41"/>
      <c r="I900" s="36"/>
      <c r="J900" s="36"/>
      <c r="K900" s="36"/>
      <c r="L900" s="36"/>
      <c r="M900" s="36"/>
      <c r="N900" s="36"/>
      <c r="O900" s="36"/>
      <c r="P900" s="36"/>
    </row>
    <row r="901" spans="2:16" s="34" customFormat="1" x14ac:dyDescent="0.2">
      <c r="B901" s="11"/>
      <c r="H901" s="41"/>
      <c r="I901" s="36"/>
      <c r="J901" s="36"/>
      <c r="K901" s="36"/>
      <c r="L901" s="36"/>
      <c r="M901" s="36"/>
      <c r="N901" s="36"/>
      <c r="O901" s="36"/>
      <c r="P901" s="36"/>
    </row>
    <row r="902" spans="2:16" s="34" customFormat="1" x14ac:dyDescent="0.2">
      <c r="B902" s="11"/>
      <c r="H902" s="41"/>
      <c r="I902" s="36"/>
      <c r="J902" s="36"/>
      <c r="K902" s="36"/>
      <c r="L902" s="36"/>
      <c r="M902" s="36"/>
      <c r="N902" s="36"/>
      <c r="O902" s="36"/>
      <c r="P902" s="36"/>
    </row>
    <row r="903" spans="2:16" s="34" customFormat="1" x14ac:dyDescent="0.2">
      <c r="B903" s="11"/>
      <c r="H903" s="41"/>
      <c r="I903" s="36"/>
      <c r="J903" s="36"/>
      <c r="K903" s="36"/>
      <c r="L903" s="36"/>
      <c r="M903" s="36"/>
      <c r="N903" s="36"/>
      <c r="O903" s="36"/>
      <c r="P903" s="36"/>
    </row>
    <row r="904" spans="2:16" s="34" customFormat="1" x14ac:dyDescent="0.2">
      <c r="B904" s="11"/>
      <c r="H904" s="41"/>
      <c r="I904" s="36"/>
      <c r="J904" s="36"/>
      <c r="K904" s="36"/>
      <c r="L904" s="36"/>
      <c r="M904" s="36"/>
      <c r="N904" s="36"/>
      <c r="O904" s="36"/>
      <c r="P904" s="36"/>
    </row>
    <row r="905" spans="2:16" s="34" customFormat="1" x14ac:dyDescent="0.2">
      <c r="B905" s="11"/>
      <c r="H905" s="41"/>
      <c r="I905" s="36"/>
      <c r="J905" s="36"/>
      <c r="K905" s="36"/>
      <c r="L905" s="36"/>
      <c r="M905" s="36"/>
      <c r="N905" s="36"/>
      <c r="O905" s="36"/>
      <c r="P905" s="36"/>
    </row>
    <row r="906" spans="2:16" s="34" customFormat="1" x14ac:dyDescent="0.2">
      <c r="B906" s="11"/>
      <c r="H906" s="41"/>
      <c r="I906" s="36"/>
      <c r="J906" s="36"/>
      <c r="K906" s="36"/>
      <c r="L906" s="36"/>
      <c r="M906" s="36"/>
      <c r="N906" s="36"/>
      <c r="O906" s="36"/>
      <c r="P906" s="36"/>
    </row>
    <row r="907" spans="2:16" s="34" customFormat="1" x14ac:dyDescent="0.2">
      <c r="B907" s="11"/>
      <c r="H907" s="41"/>
      <c r="I907" s="36"/>
      <c r="J907" s="36"/>
      <c r="K907" s="36"/>
      <c r="L907" s="36"/>
      <c r="M907" s="36"/>
      <c r="N907" s="36"/>
      <c r="O907" s="36"/>
      <c r="P907" s="36"/>
    </row>
    <row r="908" spans="2:16" s="34" customFormat="1" x14ac:dyDescent="0.2">
      <c r="B908" s="11"/>
      <c r="H908" s="41"/>
      <c r="I908" s="36"/>
      <c r="J908" s="36"/>
      <c r="K908" s="36"/>
      <c r="L908" s="36"/>
      <c r="M908" s="36"/>
      <c r="N908" s="36"/>
      <c r="O908" s="36"/>
      <c r="P908" s="36"/>
    </row>
    <row r="909" spans="2:16" s="34" customFormat="1" x14ac:dyDescent="0.2">
      <c r="B909" s="11"/>
      <c r="H909" s="41"/>
      <c r="I909" s="36"/>
      <c r="J909" s="36"/>
      <c r="K909" s="36"/>
      <c r="L909" s="36"/>
      <c r="M909" s="36"/>
      <c r="N909" s="36"/>
      <c r="O909" s="36"/>
      <c r="P909" s="36"/>
    </row>
    <row r="910" spans="2:16" s="34" customFormat="1" x14ac:dyDescent="0.2">
      <c r="B910" s="11"/>
      <c r="H910" s="41"/>
      <c r="I910" s="36"/>
      <c r="J910" s="36"/>
      <c r="K910" s="36"/>
      <c r="L910" s="36"/>
      <c r="M910" s="36"/>
      <c r="N910" s="36"/>
      <c r="O910" s="36"/>
      <c r="P910" s="36"/>
    </row>
    <row r="911" spans="2:16" s="34" customFormat="1" x14ac:dyDescent="0.2">
      <c r="B911" s="11"/>
      <c r="H911" s="41"/>
      <c r="I911" s="36"/>
      <c r="J911" s="36"/>
      <c r="K911" s="36"/>
      <c r="L911" s="36"/>
      <c r="M911" s="36"/>
      <c r="N911" s="36"/>
      <c r="O911" s="36"/>
      <c r="P911" s="36"/>
    </row>
    <row r="912" spans="2:16" s="34" customFormat="1" x14ac:dyDescent="0.2">
      <c r="B912" s="11"/>
      <c r="H912" s="41"/>
      <c r="I912" s="36"/>
      <c r="J912" s="36"/>
      <c r="K912" s="36"/>
      <c r="L912" s="36"/>
      <c r="M912" s="36"/>
      <c r="N912" s="36"/>
      <c r="O912" s="36"/>
      <c r="P912" s="36"/>
    </row>
    <row r="913" spans="2:16" s="34" customFormat="1" x14ac:dyDescent="0.2">
      <c r="B913" s="11"/>
      <c r="H913" s="41"/>
      <c r="I913" s="36"/>
      <c r="J913" s="36"/>
      <c r="K913" s="36"/>
      <c r="L913" s="36"/>
      <c r="M913" s="36"/>
      <c r="N913" s="36"/>
      <c r="O913" s="36"/>
      <c r="P913" s="36"/>
    </row>
    <row r="914" spans="2:16" s="34" customFormat="1" x14ac:dyDescent="0.2">
      <c r="B914" s="11"/>
      <c r="H914" s="41"/>
      <c r="I914" s="36"/>
      <c r="J914" s="36"/>
      <c r="K914" s="36"/>
      <c r="L914" s="36"/>
      <c r="M914" s="36"/>
      <c r="N914" s="36"/>
      <c r="O914" s="36"/>
      <c r="P914" s="36"/>
    </row>
    <row r="915" spans="2:16" s="34" customFormat="1" x14ac:dyDescent="0.2">
      <c r="B915" s="11"/>
      <c r="H915" s="41"/>
      <c r="I915" s="36"/>
      <c r="J915" s="36"/>
      <c r="K915" s="36"/>
      <c r="L915" s="36"/>
      <c r="M915" s="36"/>
      <c r="N915" s="36"/>
      <c r="O915" s="36"/>
      <c r="P915" s="36"/>
    </row>
    <row r="916" spans="2:16" s="34" customFormat="1" x14ac:dyDescent="0.2">
      <c r="B916" s="11"/>
      <c r="H916" s="41"/>
      <c r="I916" s="36"/>
      <c r="J916" s="36"/>
      <c r="K916" s="36"/>
      <c r="L916" s="36"/>
      <c r="M916" s="36"/>
      <c r="N916" s="36"/>
      <c r="O916" s="36"/>
      <c r="P916" s="36"/>
    </row>
    <row r="917" spans="2:16" s="34" customFormat="1" x14ac:dyDescent="0.2">
      <c r="B917" s="11"/>
      <c r="H917" s="41"/>
      <c r="I917" s="36"/>
      <c r="J917" s="36"/>
      <c r="K917" s="36"/>
      <c r="L917" s="36"/>
      <c r="M917" s="36"/>
      <c r="N917" s="36"/>
      <c r="O917" s="36"/>
      <c r="P917" s="36"/>
    </row>
    <row r="918" spans="2:16" s="34" customFormat="1" x14ac:dyDescent="0.2">
      <c r="B918" s="11"/>
      <c r="H918" s="41"/>
      <c r="I918" s="36"/>
      <c r="J918" s="36"/>
      <c r="K918" s="36"/>
      <c r="L918" s="36"/>
      <c r="M918" s="36"/>
      <c r="N918" s="36"/>
      <c r="O918" s="36"/>
      <c r="P918" s="36"/>
    </row>
    <row r="919" spans="2:16" s="34" customFormat="1" x14ac:dyDescent="0.2">
      <c r="B919" s="11"/>
      <c r="H919" s="41"/>
      <c r="I919" s="36"/>
      <c r="J919" s="36"/>
      <c r="K919" s="36"/>
      <c r="L919" s="36"/>
      <c r="M919" s="36"/>
      <c r="N919" s="36"/>
      <c r="O919" s="36"/>
      <c r="P919" s="36"/>
    </row>
    <row r="920" spans="2:16" s="34" customFormat="1" x14ac:dyDescent="0.2">
      <c r="B920" s="11"/>
      <c r="H920" s="41"/>
      <c r="I920" s="36"/>
      <c r="J920" s="36"/>
      <c r="K920" s="36"/>
      <c r="L920" s="36"/>
      <c r="M920" s="36"/>
      <c r="N920" s="36"/>
      <c r="O920" s="36"/>
      <c r="P920" s="36"/>
    </row>
    <row r="921" spans="2:16" s="34" customFormat="1" x14ac:dyDescent="0.2">
      <c r="B921" s="11"/>
      <c r="H921" s="41"/>
      <c r="I921" s="36"/>
      <c r="J921" s="36"/>
      <c r="K921" s="36"/>
      <c r="L921" s="36"/>
      <c r="M921" s="36"/>
      <c r="N921" s="36"/>
      <c r="O921" s="36"/>
      <c r="P921" s="36"/>
    </row>
    <row r="922" spans="2:16" s="34" customFormat="1" x14ac:dyDescent="0.2">
      <c r="B922" s="11"/>
      <c r="H922" s="41"/>
      <c r="I922" s="36"/>
      <c r="J922" s="36"/>
      <c r="K922" s="36"/>
      <c r="L922" s="36"/>
      <c r="M922" s="36"/>
      <c r="N922" s="36"/>
      <c r="O922" s="36"/>
      <c r="P922" s="36"/>
    </row>
    <row r="923" spans="2:16" s="34" customFormat="1" x14ac:dyDescent="0.2">
      <c r="B923" s="11"/>
      <c r="H923" s="41"/>
      <c r="I923" s="36"/>
      <c r="J923" s="36"/>
      <c r="K923" s="36"/>
      <c r="L923" s="36"/>
      <c r="M923" s="36"/>
      <c r="N923" s="36"/>
      <c r="O923" s="36"/>
      <c r="P923" s="36"/>
    </row>
    <row r="924" spans="2:16" s="34" customFormat="1" x14ac:dyDescent="0.2">
      <c r="B924" s="11"/>
      <c r="H924" s="41"/>
      <c r="I924" s="36"/>
      <c r="J924" s="36"/>
      <c r="K924" s="36"/>
      <c r="L924" s="36"/>
      <c r="M924" s="36"/>
      <c r="N924" s="36"/>
      <c r="O924" s="36"/>
      <c r="P924" s="36"/>
    </row>
    <row r="925" spans="2:16" s="34" customFormat="1" x14ac:dyDescent="0.2">
      <c r="B925" s="11"/>
      <c r="H925" s="41"/>
      <c r="I925" s="36"/>
      <c r="J925" s="36"/>
      <c r="K925" s="36"/>
      <c r="L925" s="36"/>
      <c r="M925" s="36"/>
      <c r="N925" s="36"/>
      <c r="O925" s="36"/>
      <c r="P925" s="36"/>
    </row>
    <row r="926" spans="2:16" s="34" customFormat="1" x14ac:dyDescent="0.2">
      <c r="B926" s="11"/>
      <c r="H926" s="41"/>
      <c r="I926" s="36"/>
      <c r="J926" s="36"/>
      <c r="K926" s="36"/>
      <c r="L926" s="36"/>
      <c r="M926" s="36"/>
      <c r="N926" s="36"/>
      <c r="O926" s="36"/>
      <c r="P926" s="36"/>
    </row>
    <row r="927" spans="2:16" s="34" customFormat="1" x14ac:dyDescent="0.2">
      <c r="B927" s="11"/>
      <c r="H927" s="41"/>
      <c r="I927" s="36"/>
      <c r="J927" s="36"/>
      <c r="K927" s="36"/>
      <c r="L927" s="36"/>
      <c r="M927" s="36"/>
      <c r="N927" s="36"/>
      <c r="O927" s="36"/>
      <c r="P927" s="36"/>
    </row>
    <row r="928" spans="2:16" s="34" customFormat="1" x14ac:dyDescent="0.2">
      <c r="B928" s="11"/>
      <c r="H928" s="41"/>
      <c r="I928" s="36"/>
      <c r="J928" s="36"/>
      <c r="K928" s="36"/>
      <c r="L928" s="36"/>
      <c r="M928" s="36"/>
      <c r="N928" s="36"/>
      <c r="O928" s="36"/>
      <c r="P928" s="36"/>
    </row>
    <row r="929" spans="2:16" s="34" customFormat="1" x14ac:dyDescent="0.2">
      <c r="B929" s="11"/>
      <c r="H929" s="41"/>
      <c r="I929" s="36"/>
      <c r="J929" s="36"/>
      <c r="K929" s="36"/>
      <c r="L929" s="36"/>
      <c r="M929" s="36"/>
      <c r="N929" s="36"/>
      <c r="O929" s="36"/>
      <c r="P929" s="36"/>
    </row>
    <row r="930" spans="2:16" s="34" customFormat="1" x14ac:dyDescent="0.2">
      <c r="B930" s="11"/>
      <c r="H930" s="41"/>
      <c r="I930" s="36"/>
      <c r="J930" s="36"/>
      <c r="K930" s="36"/>
      <c r="L930" s="36"/>
      <c r="M930" s="36"/>
      <c r="N930" s="36"/>
      <c r="O930" s="36"/>
      <c r="P930" s="36"/>
    </row>
    <row r="931" spans="2:16" s="34" customFormat="1" x14ac:dyDescent="0.2">
      <c r="B931" s="11"/>
      <c r="H931" s="41"/>
      <c r="I931" s="36"/>
      <c r="J931" s="36"/>
      <c r="K931" s="36"/>
      <c r="L931" s="36"/>
      <c r="M931" s="36"/>
      <c r="N931" s="36"/>
      <c r="O931" s="36"/>
      <c r="P931" s="36"/>
    </row>
    <row r="932" spans="2:16" s="34" customFormat="1" x14ac:dyDescent="0.2">
      <c r="B932" s="11"/>
      <c r="H932" s="41"/>
      <c r="I932" s="36"/>
      <c r="J932" s="36"/>
      <c r="K932" s="36"/>
      <c r="L932" s="36"/>
      <c r="M932" s="36"/>
      <c r="N932" s="36"/>
      <c r="O932" s="36"/>
      <c r="P932" s="36"/>
    </row>
    <row r="933" spans="2:16" s="34" customFormat="1" x14ac:dyDescent="0.2">
      <c r="B933" s="11"/>
      <c r="H933" s="41"/>
      <c r="I933" s="36"/>
      <c r="J933" s="36"/>
      <c r="K933" s="36"/>
      <c r="L933" s="36"/>
      <c r="M933" s="36"/>
      <c r="N933" s="36"/>
      <c r="O933" s="36"/>
      <c r="P933" s="36"/>
    </row>
    <row r="934" spans="2:16" s="34" customFormat="1" x14ac:dyDescent="0.2">
      <c r="B934" s="11"/>
      <c r="H934" s="41"/>
      <c r="I934" s="36"/>
      <c r="J934" s="36"/>
      <c r="K934" s="36"/>
      <c r="L934" s="36"/>
      <c r="M934" s="36"/>
      <c r="N934" s="36"/>
      <c r="O934" s="36"/>
      <c r="P934" s="36"/>
    </row>
    <row r="935" spans="2:16" s="34" customFormat="1" x14ac:dyDescent="0.2">
      <c r="B935" s="11"/>
      <c r="H935" s="41"/>
      <c r="I935" s="36"/>
      <c r="J935" s="36"/>
      <c r="K935" s="36"/>
      <c r="L935" s="36"/>
      <c r="M935" s="36"/>
      <c r="N935" s="36"/>
      <c r="O935" s="36"/>
      <c r="P935" s="36"/>
    </row>
    <row r="936" spans="2:16" s="34" customFormat="1" x14ac:dyDescent="0.2">
      <c r="B936" s="11"/>
      <c r="H936" s="41"/>
      <c r="I936" s="36"/>
      <c r="J936" s="36"/>
      <c r="K936" s="36"/>
      <c r="L936" s="36"/>
      <c r="M936" s="36"/>
      <c r="N936" s="36"/>
      <c r="O936" s="36"/>
      <c r="P936" s="36"/>
    </row>
    <row r="937" spans="2:16" s="34" customFormat="1" x14ac:dyDescent="0.2">
      <c r="B937" s="11"/>
      <c r="H937" s="41"/>
      <c r="I937" s="36"/>
      <c r="J937" s="36"/>
      <c r="K937" s="36"/>
      <c r="L937" s="36"/>
      <c r="M937" s="36"/>
      <c r="N937" s="36"/>
      <c r="O937" s="36"/>
      <c r="P937" s="36"/>
    </row>
    <row r="938" spans="2:16" s="34" customFormat="1" x14ac:dyDescent="0.2">
      <c r="B938" s="11"/>
      <c r="H938" s="41"/>
      <c r="I938" s="36"/>
      <c r="J938" s="36"/>
      <c r="K938" s="36"/>
      <c r="L938" s="36"/>
      <c r="M938" s="36"/>
      <c r="N938" s="36"/>
      <c r="O938" s="36"/>
      <c r="P938" s="36"/>
    </row>
    <row r="939" spans="2:16" s="34" customFormat="1" x14ac:dyDescent="0.2">
      <c r="B939" s="11"/>
      <c r="H939" s="41"/>
      <c r="I939" s="36"/>
      <c r="J939" s="36"/>
      <c r="K939" s="36"/>
      <c r="L939" s="36"/>
      <c r="M939" s="36"/>
      <c r="N939" s="36"/>
      <c r="O939" s="36"/>
      <c r="P939" s="36"/>
    </row>
    <row r="940" spans="2:16" s="34" customFormat="1" x14ac:dyDescent="0.2">
      <c r="B940" s="11"/>
      <c r="H940" s="41"/>
      <c r="I940" s="36"/>
      <c r="J940" s="36"/>
      <c r="K940" s="36"/>
      <c r="L940" s="36"/>
      <c r="M940" s="36"/>
      <c r="N940" s="36"/>
      <c r="O940" s="36"/>
      <c r="P940" s="36"/>
    </row>
    <row r="941" spans="2:16" s="34" customFormat="1" x14ac:dyDescent="0.2">
      <c r="B941" s="11"/>
      <c r="H941" s="41"/>
      <c r="I941" s="36"/>
      <c r="J941" s="36"/>
      <c r="K941" s="36"/>
      <c r="L941" s="36"/>
      <c r="M941" s="36"/>
      <c r="N941" s="36"/>
      <c r="O941" s="36"/>
      <c r="P941" s="36"/>
    </row>
    <row r="942" spans="2:16" s="34" customFormat="1" x14ac:dyDescent="0.2">
      <c r="B942" s="11"/>
      <c r="H942" s="41"/>
      <c r="I942" s="36"/>
      <c r="J942" s="36"/>
      <c r="K942" s="36"/>
      <c r="L942" s="36"/>
      <c r="M942" s="36"/>
      <c r="N942" s="36"/>
      <c r="O942" s="36"/>
      <c r="P942" s="36"/>
    </row>
    <row r="943" spans="2:16" s="34" customFormat="1" x14ac:dyDescent="0.2">
      <c r="B943" s="11"/>
      <c r="H943" s="41"/>
      <c r="I943" s="36"/>
      <c r="J943" s="36"/>
      <c r="K943" s="36"/>
      <c r="L943" s="36"/>
      <c r="M943" s="36"/>
      <c r="N943" s="36"/>
      <c r="O943" s="36"/>
      <c r="P943" s="36"/>
    </row>
    <row r="944" spans="2:16" s="34" customFormat="1" x14ac:dyDescent="0.2">
      <c r="B944" s="11"/>
      <c r="H944" s="41"/>
      <c r="I944" s="36"/>
      <c r="J944" s="36"/>
      <c r="K944" s="36"/>
      <c r="L944" s="36"/>
      <c r="M944" s="36"/>
      <c r="N944" s="36"/>
      <c r="O944" s="36"/>
      <c r="P944" s="36"/>
    </row>
    <row r="945" spans="2:16" s="34" customFormat="1" x14ac:dyDescent="0.2">
      <c r="B945" s="11"/>
      <c r="H945" s="41"/>
      <c r="I945" s="36"/>
      <c r="J945" s="36"/>
      <c r="K945" s="36"/>
      <c r="L945" s="36"/>
      <c r="M945" s="36"/>
      <c r="N945" s="36"/>
      <c r="O945" s="36"/>
      <c r="P945" s="36"/>
    </row>
    <row r="946" spans="2:16" s="34" customFormat="1" x14ac:dyDescent="0.2">
      <c r="B946" s="11"/>
      <c r="H946" s="41"/>
      <c r="I946" s="36"/>
      <c r="J946" s="36"/>
      <c r="K946" s="36"/>
      <c r="L946" s="36"/>
      <c r="M946" s="36"/>
      <c r="N946" s="36"/>
      <c r="O946" s="36"/>
      <c r="P946" s="36"/>
    </row>
    <row r="947" spans="2:16" s="34" customFormat="1" x14ac:dyDescent="0.2">
      <c r="B947" s="11"/>
      <c r="H947" s="41"/>
      <c r="I947" s="36"/>
      <c r="J947" s="36"/>
      <c r="K947" s="36"/>
      <c r="L947" s="36"/>
      <c r="M947" s="36"/>
      <c r="N947" s="36"/>
      <c r="O947" s="36"/>
      <c r="P947" s="36"/>
    </row>
    <row r="948" spans="2:16" s="34" customFormat="1" x14ac:dyDescent="0.2">
      <c r="B948" s="11"/>
      <c r="H948" s="41"/>
      <c r="I948" s="36"/>
      <c r="J948" s="36"/>
      <c r="K948" s="36"/>
      <c r="L948" s="36"/>
      <c r="M948" s="36"/>
      <c r="N948" s="36"/>
      <c r="O948" s="36"/>
      <c r="P948" s="36"/>
    </row>
    <row r="949" spans="2:16" s="34" customFormat="1" x14ac:dyDescent="0.2">
      <c r="B949" s="11"/>
      <c r="H949" s="41"/>
      <c r="I949" s="36"/>
      <c r="J949" s="36"/>
      <c r="K949" s="36"/>
      <c r="L949" s="36"/>
      <c r="M949" s="36"/>
      <c r="N949" s="36"/>
      <c r="O949" s="36"/>
      <c r="P949" s="36"/>
    </row>
    <row r="950" spans="2:16" s="34" customFormat="1" x14ac:dyDescent="0.2">
      <c r="B950" s="11"/>
      <c r="H950" s="41"/>
      <c r="I950" s="36"/>
      <c r="J950" s="36"/>
      <c r="K950" s="36"/>
      <c r="L950" s="36"/>
      <c r="M950" s="36"/>
      <c r="N950" s="36"/>
      <c r="O950" s="36"/>
      <c r="P950" s="36"/>
    </row>
    <row r="951" spans="2:16" s="34" customFormat="1" x14ac:dyDescent="0.2">
      <c r="B951" s="11"/>
      <c r="H951" s="41"/>
      <c r="I951" s="36"/>
      <c r="J951" s="36"/>
      <c r="K951" s="36"/>
      <c r="L951" s="36"/>
      <c r="M951" s="36"/>
      <c r="N951" s="36"/>
      <c r="O951" s="36"/>
      <c r="P951" s="36"/>
    </row>
    <row r="952" spans="2:16" s="34" customFormat="1" x14ac:dyDescent="0.2">
      <c r="B952" s="11"/>
      <c r="H952" s="41"/>
      <c r="I952" s="36"/>
      <c r="J952" s="36"/>
      <c r="K952" s="36"/>
      <c r="L952" s="36"/>
      <c r="M952" s="36"/>
      <c r="N952" s="36"/>
      <c r="O952" s="36"/>
      <c r="P952" s="36"/>
    </row>
    <row r="953" spans="2:16" s="34" customFormat="1" x14ac:dyDescent="0.2">
      <c r="B953" s="11"/>
      <c r="H953" s="41"/>
      <c r="I953" s="36"/>
      <c r="J953" s="36"/>
      <c r="K953" s="36"/>
      <c r="L953" s="36"/>
      <c r="M953" s="36"/>
      <c r="N953" s="36"/>
      <c r="O953" s="36"/>
      <c r="P953" s="36"/>
    </row>
    <row r="954" spans="2:16" s="34" customFormat="1" x14ac:dyDescent="0.2">
      <c r="B954" s="11"/>
      <c r="H954" s="41"/>
      <c r="I954" s="36"/>
      <c r="J954" s="36"/>
      <c r="K954" s="36"/>
      <c r="L954" s="36"/>
      <c r="M954" s="36"/>
      <c r="N954" s="36"/>
      <c r="O954" s="36"/>
      <c r="P954" s="36"/>
    </row>
    <row r="955" spans="2:16" s="34" customFormat="1" x14ac:dyDescent="0.2">
      <c r="B955" s="11"/>
      <c r="H955" s="41"/>
      <c r="I955" s="36"/>
      <c r="J955" s="36"/>
      <c r="K955" s="36"/>
      <c r="L955" s="36"/>
      <c r="M955" s="36"/>
      <c r="N955" s="36"/>
      <c r="O955" s="36"/>
      <c r="P955" s="36"/>
    </row>
    <row r="956" spans="2:16" s="34" customFormat="1" x14ac:dyDescent="0.2">
      <c r="B956" s="11"/>
      <c r="H956" s="41"/>
      <c r="I956" s="36"/>
      <c r="J956" s="36"/>
      <c r="K956" s="36"/>
      <c r="L956" s="36"/>
      <c r="M956" s="36"/>
      <c r="N956" s="36"/>
      <c r="O956" s="36"/>
      <c r="P956" s="36"/>
    </row>
    <row r="957" spans="2:16" s="34" customFormat="1" x14ac:dyDescent="0.2">
      <c r="B957" s="11"/>
      <c r="H957" s="41"/>
      <c r="I957" s="36"/>
      <c r="J957" s="36"/>
      <c r="K957" s="36"/>
      <c r="L957" s="36"/>
      <c r="M957" s="36"/>
      <c r="N957" s="36"/>
      <c r="O957" s="36"/>
      <c r="P957" s="36"/>
    </row>
    <row r="958" spans="2:16" s="34" customFormat="1" x14ac:dyDescent="0.2">
      <c r="B958" s="11"/>
      <c r="H958" s="41"/>
      <c r="I958" s="36"/>
      <c r="J958" s="36"/>
      <c r="K958" s="36"/>
      <c r="L958" s="36"/>
      <c r="M958" s="36"/>
      <c r="N958" s="36"/>
      <c r="O958" s="36"/>
      <c r="P958" s="36"/>
    </row>
    <row r="959" spans="2:16" s="34" customFormat="1" x14ac:dyDescent="0.2">
      <c r="B959" s="11"/>
      <c r="H959" s="41"/>
      <c r="I959" s="36"/>
      <c r="J959" s="36"/>
      <c r="K959" s="36"/>
      <c r="L959" s="36"/>
      <c r="M959" s="36"/>
      <c r="N959" s="36"/>
      <c r="O959" s="36"/>
      <c r="P959" s="36"/>
    </row>
    <row r="960" spans="2:16" s="34" customFormat="1" x14ac:dyDescent="0.2">
      <c r="B960" s="11"/>
      <c r="H960" s="41"/>
      <c r="I960" s="36"/>
      <c r="J960" s="36"/>
      <c r="K960" s="36"/>
      <c r="L960" s="36"/>
      <c r="M960" s="36"/>
      <c r="N960" s="36"/>
      <c r="O960" s="36"/>
      <c r="P960" s="36"/>
    </row>
    <row r="961" spans="2:16" s="34" customFormat="1" x14ac:dyDescent="0.2">
      <c r="B961" s="11"/>
      <c r="H961" s="41"/>
      <c r="I961" s="36"/>
      <c r="J961" s="36"/>
      <c r="K961" s="36"/>
      <c r="L961" s="36"/>
      <c r="M961" s="36"/>
      <c r="N961" s="36"/>
      <c r="O961" s="36"/>
      <c r="P961" s="36"/>
    </row>
    <row r="962" spans="2:16" s="34" customFormat="1" x14ac:dyDescent="0.2">
      <c r="B962" s="11"/>
      <c r="H962" s="41"/>
      <c r="I962" s="36"/>
      <c r="J962" s="36"/>
      <c r="K962" s="36"/>
      <c r="L962" s="36"/>
      <c r="M962" s="36"/>
      <c r="N962" s="36"/>
      <c r="O962" s="36"/>
      <c r="P962" s="36"/>
    </row>
    <row r="963" spans="2:16" s="34" customFormat="1" x14ac:dyDescent="0.2">
      <c r="B963" s="11"/>
      <c r="H963" s="41"/>
      <c r="I963" s="36"/>
      <c r="J963" s="36"/>
      <c r="K963" s="36"/>
      <c r="L963" s="36"/>
      <c r="M963" s="36"/>
      <c r="N963" s="36"/>
      <c r="O963" s="36"/>
      <c r="P963" s="36"/>
    </row>
    <row r="964" spans="2:16" s="34" customFormat="1" x14ac:dyDescent="0.2">
      <c r="B964" s="12"/>
      <c r="H964" s="41"/>
      <c r="I964" s="36"/>
      <c r="J964" s="36"/>
      <c r="K964" s="36"/>
      <c r="L964" s="36"/>
      <c r="M964" s="36"/>
      <c r="N964" s="36"/>
      <c r="O964" s="36"/>
      <c r="P964" s="36"/>
    </row>
    <row r="965" spans="2:16" s="34" customFormat="1" x14ac:dyDescent="0.2">
      <c r="B965" s="12"/>
      <c r="H965" s="41"/>
      <c r="I965" s="36"/>
      <c r="J965" s="36"/>
      <c r="K965" s="36"/>
      <c r="L965" s="36"/>
      <c r="M965" s="36"/>
      <c r="N965" s="36"/>
      <c r="O965" s="36"/>
      <c r="P965" s="36"/>
    </row>
    <row r="966" spans="2:16" s="34" customFormat="1" x14ac:dyDescent="0.2">
      <c r="B966" s="12"/>
      <c r="H966" s="41"/>
      <c r="I966" s="36"/>
      <c r="J966" s="36"/>
      <c r="K966" s="36"/>
      <c r="L966" s="36"/>
      <c r="M966" s="36"/>
      <c r="N966" s="36"/>
      <c r="O966" s="36"/>
      <c r="P966" s="36"/>
    </row>
    <row r="967" spans="2:16" s="34" customFormat="1" x14ac:dyDescent="0.2">
      <c r="B967" s="12"/>
      <c r="H967" s="41"/>
      <c r="I967" s="36"/>
      <c r="J967" s="36"/>
      <c r="K967" s="36"/>
      <c r="L967" s="36"/>
      <c r="M967" s="36"/>
      <c r="N967" s="36"/>
      <c r="O967" s="36"/>
      <c r="P967" s="36"/>
    </row>
    <row r="968" spans="2:16" s="34" customFormat="1" x14ac:dyDescent="0.2">
      <c r="B968" s="12"/>
      <c r="H968" s="41"/>
      <c r="I968" s="36"/>
      <c r="J968" s="36"/>
      <c r="K968" s="36"/>
      <c r="L968" s="36"/>
      <c r="M968" s="36"/>
      <c r="N968" s="36"/>
      <c r="O968" s="36"/>
      <c r="P968" s="36"/>
    </row>
    <row r="969" spans="2:16" s="34" customFormat="1" x14ac:dyDescent="0.2">
      <c r="B969" s="12"/>
      <c r="H969" s="41"/>
      <c r="I969" s="36"/>
      <c r="J969" s="36"/>
      <c r="K969" s="36"/>
      <c r="L969" s="36"/>
      <c r="M969" s="36"/>
      <c r="N969" s="36"/>
      <c r="O969" s="36"/>
      <c r="P969" s="36"/>
    </row>
    <row r="970" spans="2:16" s="34" customFormat="1" x14ac:dyDescent="0.2">
      <c r="B970" s="12"/>
      <c r="H970" s="41"/>
      <c r="I970" s="36"/>
      <c r="J970" s="36"/>
      <c r="K970" s="36"/>
      <c r="L970" s="36"/>
      <c r="M970" s="36"/>
      <c r="N970" s="36"/>
      <c r="O970" s="36"/>
      <c r="P970" s="36"/>
    </row>
    <row r="971" spans="2:16" s="34" customFormat="1" x14ac:dyDescent="0.2">
      <c r="B971" s="12"/>
      <c r="H971" s="41"/>
      <c r="I971" s="36"/>
      <c r="J971" s="36"/>
      <c r="K971" s="36"/>
      <c r="L971" s="36"/>
      <c r="M971" s="36"/>
      <c r="N971" s="36"/>
      <c r="O971" s="36"/>
      <c r="P971" s="36"/>
    </row>
    <row r="972" spans="2:16" s="34" customFormat="1" x14ac:dyDescent="0.2">
      <c r="B972" s="12"/>
      <c r="H972" s="41"/>
      <c r="I972" s="36"/>
      <c r="J972" s="36"/>
      <c r="K972" s="36"/>
      <c r="L972" s="36"/>
      <c r="M972" s="36"/>
      <c r="N972" s="36"/>
      <c r="O972" s="36"/>
      <c r="P972" s="36"/>
    </row>
    <row r="973" spans="2:16" s="34" customFormat="1" x14ac:dyDescent="0.2">
      <c r="B973" s="12"/>
      <c r="H973" s="41"/>
      <c r="I973" s="36"/>
      <c r="J973" s="36"/>
      <c r="K973" s="36"/>
      <c r="L973" s="36"/>
      <c r="M973" s="36"/>
      <c r="N973" s="36"/>
      <c r="O973" s="36"/>
      <c r="P973" s="36"/>
    </row>
    <row r="974" spans="2:16" s="34" customFormat="1" x14ac:dyDescent="0.2">
      <c r="B974" s="12"/>
      <c r="H974" s="41"/>
      <c r="I974" s="36"/>
      <c r="J974" s="36"/>
      <c r="K974" s="36"/>
      <c r="L974" s="36"/>
      <c r="M974" s="36"/>
      <c r="N974" s="36"/>
      <c r="O974" s="36"/>
      <c r="P974" s="36"/>
    </row>
    <row r="975" spans="2:16" s="34" customFormat="1" x14ac:dyDescent="0.2">
      <c r="B975" s="12"/>
      <c r="H975" s="41"/>
      <c r="I975" s="36"/>
      <c r="J975" s="36"/>
      <c r="K975" s="36"/>
      <c r="L975" s="36"/>
      <c r="M975" s="36"/>
      <c r="N975" s="36"/>
      <c r="O975" s="36"/>
      <c r="P975" s="36"/>
    </row>
    <row r="976" spans="2:16" s="34" customFormat="1" x14ac:dyDescent="0.2">
      <c r="B976" s="12"/>
      <c r="H976" s="41"/>
      <c r="I976" s="36"/>
      <c r="J976" s="36"/>
      <c r="K976" s="36"/>
      <c r="L976" s="36"/>
      <c r="M976" s="36"/>
      <c r="N976" s="36"/>
      <c r="O976" s="36"/>
      <c r="P976" s="36"/>
    </row>
    <row r="977" spans="2:16" s="34" customFormat="1" x14ac:dyDescent="0.2">
      <c r="B977" s="12"/>
      <c r="H977" s="41"/>
      <c r="I977" s="36"/>
      <c r="J977" s="36"/>
      <c r="K977" s="36"/>
      <c r="L977" s="36"/>
      <c r="M977" s="36"/>
      <c r="N977" s="36"/>
      <c r="O977" s="36"/>
      <c r="P977" s="36"/>
    </row>
    <row r="978" spans="2:16" s="34" customFormat="1" x14ac:dyDescent="0.2">
      <c r="B978" s="12"/>
      <c r="H978" s="41"/>
      <c r="I978" s="36"/>
      <c r="J978" s="36"/>
      <c r="K978" s="36"/>
      <c r="L978" s="36"/>
      <c r="M978" s="36"/>
      <c r="N978" s="36"/>
      <c r="O978" s="36"/>
      <c r="P978" s="36"/>
    </row>
    <row r="979" spans="2:16" s="34" customFormat="1" x14ac:dyDescent="0.2">
      <c r="B979" s="12"/>
      <c r="H979" s="41"/>
      <c r="I979" s="36"/>
      <c r="J979" s="36"/>
      <c r="K979" s="36"/>
      <c r="L979" s="36"/>
      <c r="M979" s="36"/>
      <c r="N979" s="36"/>
      <c r="O979" s="36"/>
      <c r="P979" s="36"/>
    </row>
    <row r="980" spans="2:16" s="34" customFormat="1" x14ac:dyDescent="0.2">
      <c r="B980" s="12"/>
      <c r="H980" s="41"/>
      <c r="I980" s="36"/>
      <c r="J980" s="36"/>
      <c r="K980" s="36"/>
      <c r="L980" s="36"/>
      <c r="M980" s="36"/>
      <c r="N980" s="36"/>
      <c r="O980" s="36"/>
      <c r="P980" s="36"/>
    </row>
    <row r="981" spans="2:16" s="34" customFormat="1" x14ac:dyDescent="0.2">
      <c r="B981" s="12"/>
      <c r="H981" s="41"/>
      <c r="I981" s="36"/>
      <c r="J981" s="36"/>
      <c r="K981" s="36"/>
      <c r="L981" s="36"/>
      <c r="M981" s="36"/>
      <c r="N981" s="36"/>
      <c r="O981" s="36"/>
      <c r="P981" s="36"/>
    </row>
    <row r="982" spans="2:16" s="34" customFormat="1" x14ac:dyDescent="0.2">
      <c r="B982" s="12"/>
      <c r="H982" s="41"/>
      <c r="I982" s="36"/>
      <c r="J982" s="36"/>
      <c r="K982" s="36"/>
      <c r="L982" s="36"/>
      <c r="M982" s="36"/>
      <c r="N982" s="36"/>
      <c r="O982" s="36"/>
      <c r="P982" s="36"/>
    </row>
    <row r="983" spans="2:16" s="34" customFormat="1" x14ac:dyDescent="0.2">
      <c r="B983" s="12"/>
      <c r="H983" s="41"/>
      <c r="I983" s="36"/>
      <c r="J983" s="36"/>
      <c r="K983" s="36"/>
      <c r="L983" s="36"/>
      <c r="M983" s="36"/>
      <c r="N983" s="36"/>
      <c r="O983" s="36"/>
      <c r="P983" s="36"/>
    </row>
    <row r="984" spans="2:16" s="34" customFormat="1" x14ac:dyDescent="0.2">
      <c r="B984" s="12"/>
      <c r="H984" s="41"/>
      <c r="I984" s="36"/>
      <c r="J984" s="36"/>
      <c r="K984" s="36"/>
      <c r="L984" s="36"/>
      <c r="M984" s="36"/>
      <c r="N984" s="36"/>
      <c r="O984" s="36"/>
      <c r="P984" s="36"/>
    </row>
    <row r="985" spans="2:16" s="34" customFormat="1" x14ac:dyDescent="0.2">
      <c r="B985" s="12"/>
      <c r="H985" s="41"/>
      <c r="I985" s="36"/>
      <c r="J985" s="36"/>
      <c r="K985" s="36"/>
      <c r="L985" s="36"/>
      <c r="M985" s="36"/>
      <c r="N985" s="36"/>
      <c r="O985" s="36"/>
      <c r="P985" s="36"/>
    </row>
    <row r="986" spans="2:16" s="34" customFormat="1" x14ac:dyDescent="0.2">
      <c r="B986" s="12"/>
      <c r="H986" s="41"/>
      <c r="I986" s="36"/>
      <c r="J986" s="36"/>
      <c r="K986" s="36"/>
      <c r="L986" s="36"/>
      <c r="M986" s="36"/>
      <c r="N986" s="36"/>
      <c r="O986" s="36"/>
      <c r="P986" s="36"/>
    </row>
    <row r="987" spans="2:16" s="34" customFormat="1" x14ac:dyDescent="0.2">
      <c r="B987" s="12"/>
      <c r="H987" s="41"/>
      <c r="I987" s="36"/>
      <c r="J987" s="36"/>
      <c r="K987" s="36"/>
      <c r="L987" s="36"/>
      <c r="M987" s="36"/>
      <c r="N987" s="36"/>
      <c r="O987" s="36"/>
      <c r="P987" s="36"/>
    </row>
    <row r="988" spans="2:16" s="34" customFormat="1" x14ac:dyDescent="0.2">
      <c r="B988" s="12"/>
      <c r="H988" s="41"/>
      <c r="I988" s="36"/>
      <c r="J988" s="36"/>
      <c r="K988" s="36"/>
      <c r="L988" s="36"/>
      <c r="M988" s="36"/>
      <c r="N988" s="36"/>
      <c r="O988" s="36"/>
      <c r="P988" s="36"/>
    </row>
    <row r="989" spans="2:16" s="34" customFormat="1" x14ac:dyDescent="0.2">
      <c r="B989" s="12"/>
      <c r="H989" s="41"/>
      <c r="I989" s="36"/>
      <c r="J989" s="36"/>
      <c r="K989" s="36"/>
      <c r="L989" s="36"/>
      <c r="M989" s="36"/>
      <c r="N989" s="36"/>
      <c r="O989" s="36"/>
      <c r="P989" s="36"/>
    </row>
    <row r="990" spans="2:16" s="34" customFormat="1" x14ac:dyDescent="0.2">
      <c r="B990" s="12"/>
      <c r="H990" s="41"/>
      <c r="I990" s="36"/>
      <c r="J990" s="36"/>
      <c r="K990" s="36"/>
      <c r="L990" s="36"/>
      <c r="M990" s="36"/>
      <c r="N990" s="36"/>
      <c r="O990" s="36"/>
      <c r="P990" s="36"/>
    </row>
    <row r="991" spans="2:16" s="34" customFormat="1" x14ac:dyDescent="0.2">
      <c r="B991" s="12"/>
      <c r="H991" s="41"/>
      <c r="I991" s="36"/>
      <c r="J991" s="36"/>
      <c r="K991" s="36"/>
      <c r="L991" s="36"/>
      <c r="M991" s="36"/>
      <c r="N991" s="36"/>
      <c r="O991" s="36"/>
      <c r="P991" s="36"/>
    </row>
    <row r="992" spans="2:16" s="34" customFormat="1" x14ac:dyDescent="0.2">
      <c r="B992" s="12"/>
      <c r="H992" s="41"/>
      <c r="I992" s="36"/>
      <c r="J992" s="36"/>
      <c r="K992" s="36"/>
      <c r="L992" s="36"/>
      <c r="M992" s="36"/>
      <c r="N992" s="36"/>
      <c r="O992" s="36"/>
      <c r="P992" s="36"/>
    </row>
    <row r="993" spans="2:16" s="34" customFormat="1" x14ac:dyDescent="0.2">
      <c r="B993" s="12"/>
      <c r="H993" s="41"/>
      <c r="I993" s="36"/>
      <c r="J993" s="36"/>
      <c r="K993" s="36"/>
      <c r="L993" s="36"/>
      <c r="M993" s="36"/>
      <c r="N993" s="36"/>
      <c r="O993" s="36"/>
      <c r="P993" s="36"/>
    </row>
    <row r="994" spans="2:16" s="34" customFormat="1" x14ac:dyDescent="0.2">
      <c r="B994" s="12"/>
      <c r="H994" s="41"/>
      <c r="I994" s="36"/>
      <c r="J994" s="36"/>
      <c r="K994" s="36"/>
      <c r="L994" s="36"/>
      <c r="M994" s="36"/>
      <c r="N994" s="36"/>
      <c r="O994" s="36"/>
      <c r="P994" s="36"/>
    </row>
    <row r="995" spans="2:16" s="34" customFormat="1" x14ac:dyDescent="0.2">
      <c r="B995" s="12"/>
      <c r="H995" s="41"/>
      <c r="I995" s="36"/>
      <c r="J995" s="36"/>
      <c r="K995" s="36"/>
      <c r="L995" s="36"/>
      <c r="M995" s="36"/>
      <c r="N995" s="36"/>
      <c r="O995" s="36"/>
      <c r="P995" s="36"/>
    </row>
    <row r="996" spans="2:16" s="34" customFormat="1" x14ac:dyDescent="0.2">
      <c r="B996" s="12"/>
      <c r="H996" s="41"/>
      <c r="I996" s="36"/>
      <c r="J996" s="36"/>
      <c r="K996" s="36"/>
      <c r="L996" s="36"/>
      <c r="M996" s="36"/>
      <c r="N996" s="36"/>
      <c r="O996" s="36"/>
      <c r="P996" s="36"/>
    </row>
    <row r="997" spans="2:16" s="34" customFormat="1" x14ac:dyDescent="0.2">
      <c r="B997" s="12"/>
      <c r="H997" s="41"/>
      <c r="I997" s="36"/>
      <c r="J997" s="36"/>
      <c r="K997" s="36"/>
      <c r="L997" s="36"/>
      <c r="M997" s="36"/>
      <c r="N997" s="36"/>
      <c r="O997" s="36"/>
      <c r="P997" s="36"/>
    </row>
    <row r="998" spans="2:16" s="34" customFormat="1" x14ac:dyDescent="0.2">
      <c r="B998" s="12"/>
      <c r="H998" s="41"/>
      <c r="I998" s="36"/>
      <c r="J998" s="36"/>
      <c r="K998" s="36"/>
      <c r="L998" s="36"/>
      <c r="M998" s="36"/>
      <c r="N998" s="36"/>
      <c r="O998" s="36"/>
      <c r="P998" s="36"/>
    </row>
    <row r="999" spans="2:16" s="34" customFormat="1" x14ac:dyDescent="0.2">
      <c r="B999" s="12"/>
      <c r="H999" s="41"/>
      <c r="I999" s="36"/>
      <c r="J999" s="36"/>
      <c r="K999" s="36"/>
      <c r="L999" s="36"/>
      <c r="M999" s="36"/>
      <c r="N999" s="36"/>
      <c r="O999" s="36"/>
      <c r="P999" s="36"/>
    </row>
    <row r="1000" spans="2:16" s="34" customFormat="1" x14ac:dyDescent="0.2">
      <c r="B1000" s="12"/>
      <c r="H1000" s="41"/>
      <c r="I1000" s="36"/>
      <c r="J1000" s="36"/>
      <c r="K1000" s="36"/>
      <c r="L1000" s="36"/>
      <c r="M1000" s="36"/>
      <c r="N1000" s="36"/>
      <c r="O1000" s="36"/>
      <c r="P1000" s="36"/>
    </row>
    <row r="1001" spans="2:16" s="34" customFormat="1" x14ac:dyDescent="0.2">
      <c r="B1001" s="12"/>
      <c r="H1001" s="41"/>
      <c r="I1001" s="36"/>
      <c r="J1001" s="36"/>
      <c r="K1001" s="36"/>
      <c r="L1001" s="36"/>
      <c r="M1001" s="36"/>
      <c r="N1001" s="36"/>
      <c r="O1001" s="36"/>
      <c r="P1001" s="36"/>
    </row>
    <row r="1004" spans="2:16" s="34" customFormat="1" x14ac:dyDescent="0.2">
      <c r="B1004" s="12"/>
      <c r="H1004" s="41"/>
      <c r="I1004" s="36"/>
      <c r="J1004" s="36"/>
      <c r="K1004" s="36"/>
      <c r="L1004" s="36"/>
      <c r="M1004" s="36"/>
      <c r="N1004" s="36"/>
      <c r="O1004" s="36"/>
      <c r="P1004" s="36"/>
    </row>
    <row r="1005" spans="2:16" s="34" customFormat="1" x14ac:dyDescent="0.2">
      <c r="B1005" s="12"/>
      <c r="H1005" s="41"/>
      <c r="I1005" s="36"/>
      <c r="J1005" s="36"/>
      <c r="K1005" s="36"/>
      <c r="L1005" s="36"/>
      <c r="M1005" s="36"/>
      <c r="N1005" s="36"/>
      <c r="O1005" s="36"/>
      <c r="P1005" s="36"/>
    </row>
    <row r="1006" spans="2:16" s="34" customFormat="1" x14ac:dyDescent="0.2">
      <c r="B1006" s="12"/>
      <c r="H1006" s="41"/>
      <c r="I1006" s="36"/>
      <c r="J1006" s="36"/>
      <c r="K1006" s="36"/>
      <c r="L1006" s="36"/>
      <c r="M1006" s="36"/>
      <c r="N1006" s="36"/>
      <c r="O1006" s="36"/>
      <c r="P1006" s="36"/>
    </row>
  </sheetData>
  <autoFilter ref="A8:R542">
    <sortState ref="A52:R55">
      <sortCondition descending="1" ref="I8:I542"/>
    </sortState>
  </autoFilter>
  <sortState ref="A9:R542">
    <sortCondition sortBy="cellColor" ref="I9:I542" dxfId="0"/>
  </sortState>
  <mergeCells count="3">
    <mergeCell ref="A2:I2"/>
    <mergeCell ref="A3:I3"/>
    <mergeCell ref="A6:I6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006"/>
  <sheetViews>
    <sheetView topLeftCell="D1" workbookViewId="0">
      <pane ySplit="8" topLeftCell="A480" activePane="bottomLeft" state="frozen"/>
      <selection pane="bottomLeft" activeCell="J432" sqref="J432"/>
    </sheetView>
  </sheetViews>
  <sheetFormatPr baseColWidth="10" defaultRowHeight="12.75" x14ac:dyDescent="0.2"/>
  <cols>
    <col min="1" max="1" width="9.140625" style="34" customWidth="1"/>
    <col min="2" max="2" width="11.28515625" style="37" bestFit="1" customWidth="1"/>
    <col min="3" max="3" width="9.85546875" style="34" bestFit="1" customWidth="1"/>
    <col min="4" max="4" width="16.42578125" style="34" bestFit="1" customWidth="1"/>
    <col min="5" max="5" width="11.85546875" style="34" customWidth="1"/>
    <col min="6" max="6" width="11.7109375" style="34" bestFit="1" customWidth="1"/>
    <col min="7" max="7" width="10.5703125" style="34" customWidth="1"/>
    <col min="8" max="8" width="12.5703125" style="41" bestFit="1" customWidth="1"/>
    <col min="9" max="9" width="63.42578125" style="36" bestFit="1" customWidth="1"/>
    <col min="10" max="10" width="25.42578125" style="36" bestFit="1" customWidth="1"/>
    <col min="11" max="11" width="12.42578125" style="36" bestFit="1" customWidth="1"/>
    <col min="12" max="12" width="23" style="36" bestFit="1" customWidth="1"/>
    <col min="13" max="16" width="10.28515625" style="36" customWidth="1"/>
    <col min="17" max="17" width="17.5703125" style="34" bestFit="1" customWidth="1"/>
    <col min="18" max="16384" width="11.42578125" style="35"/>
  </cols>
  <sheetData>
    <row r="2" spans="1:17" s="15" customFormat="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13"/>
      <c r="K2" s="13"/>
      <c r="L2" s="13"/>
      <c r="M2" s="13"/>
      <c r="N2" s="13"/>
      <c r="O2" s="13"/>
      <c r="P2" s="13"/>
      <c r="Q2" s="14"/>
    </row>
    <row r="3" spans="1:17" s="15" customFormat="1" x14ac:dyDescent="0.2">
      <c r="A3" s="77" t="s">
        <v>264</v>
      </c>
      <c r="B3" s="77"/>
      <c r="C3" s="77"/>
      <c r="D3" s="77"/>
      <c r="E3" s="77"/>
      <c r="F3" s="77"/>
      <c r="G3" s="77"/>
      <c r="H3" s="77"/>
      <c r="I3" s="77"/>
      <c r="J3" s="13"/>
      <c r="K3" s="13"/>
      <c r="L3" s="13"/>
      <c r="M3" s="13"/>
      <c r="N3" s="13"/>
      <c r="O3" s="13"/>
      <c r="P3" s="13"/>
      <c r="Q3" s="14"/>
    </row>
    <row r="4" spans="1:17" s="21" customFormat="1" x14ac:dyDescent="0.2">
      <c r="A4" s="16" t="s">
        <v>265</v>
      </c>
      <c r="B4" s="17"/>
      <c r="C4" s="16"/>
      <c r="D4" s="18"/>
      <c r="E4" s="16"/>
      <c r="F4" s="16"/>
      <c r="G4" s="16"/>
      <c r="H4" s="38"/>
      <c r="I4" s="19"/>
      <c r="J4" s="20"/>
      <c r="K4" s="19"/>
      <c r="L4" s="19"/>
      <c r="M4" s="20"/>
      <c r="N4" s="19"/>
    </row>
    <row r="5" spans="1:17" s="15" customFormat="1" x14ac:dyDescent="0.2">
      <c r="A5" s="22" t="s">
        <v>1018</v>
      </c>
      <c r="B5" s="23"/>
      <c r="C5" s="22"/>
      <c r="D5" s="24"/>
      <c r="E5" s="22"/>
      <c r="F5" s="22"/>
      <c r="G5" s="22"/>
      <c r="H5" s="39"/>
      <c r="I5" s="22"/>
      <c r="J5" s="13"/>
      <c r="K5" s="13"/>
      <c r="L5" s="13"/>
      <c r="M5" s="13"/>
      <c r="N5" s="13"/>
      <c r="O5" s="13"/>
      <c r="P5" s="13"/>
      <c r="Q5" s="14"/>
    </row>
    <row r="6" spans="1:17" s="15" customFormat="1" x14ac:dyDescent="0.2">
      <c r="A6" s="76"/>
      <c r="B6" s="76"/>
      <c r="C6" s="76"/>
      <c r="D6" s="76"/>
      <c r="E6" s="76"/>
      <c r="F6" s="76"/>
      <c r="G6" s="76"/>
      <c r="H6" s="76"/>
      <c r="I6" s="76"/>
      <c r="J6" s="13"/>
      <c r="K6" s="13"/>
      <c r="L6" s="13"/>
      <c r="M6" s="13"/>
      <c r="N6" s="13"/>
      <c r="O6" s="13"/>
      <c r="P6" s="13"/>
      <c r="Q6" s="14"/>
    </row>
    <row r="8" spans="1:17" s="28" customFormat="1" ht="44.25" customHeight="1" x14ac:dyDescent="0.25">
      <c r="A8" s="25" t="s">
        <v>1</v>
      </c>
      <c r="B8" s="26" t="s">
        <v>2</v>
      </c>
      <c r="C8" s="25" t="s">
        <v>3</v>
      </c>
      <c r="D8" s="25" t="s">
        <v>4</v>
      </c>
      <c r="E8" s="25" t="s">
        <v>1035</v>
      </c>
      <c r="F8" s="25" t="s">
        <v>5</v>
      </c>
      <c r="G8" s="25" t="s">
        <v>6</v>
      </c>
      <c r="H8" s="25" t="s">
        <v>7</v>
      </c>
      <c r="I8" s="27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  <c r="O8" s="27" t="s">
        <v>14</v>
      </c>
      <c r="P8" s="27" t="s">
        <v>15</v>
      </c>
      <c r="Q8" s="25" t="s">
        <v>16</v>
      </c>
    </row>
    <row r="9" spans="1:17" s="31" customFormat="1" x14ac:dyDescent="0.2">
      <c r="A9" s="29" t="s">
        <v>1036</v>
      </c>
      <c r="B9" s="9">
        <v>44589</v>
      </c>
      <c r="C9" s="2" t="s">
        <v>17</v>
      </c>
      <c r="D9" s="1" t="s">
        <v>266</v>
      </c>
      <c r="E9" s="29"/>
      <c r="F9" s="2" t="s">
        <v>267</v>
      </c>
      <c r="G9" s="29"/>
      <c r="H9" s="3" t="s">
        <v>268</v>
      </c>
      <c r="I9" s="4" t="s">
        <v>269</v>
      </c>
      <c r="J9" s="30">
        <f t="shared" ref="J9:J72" si="0">+K9+L9+M9+N9+O9</f>
        <v>51847.360000000001</v>
      </c>
      <c r="K9" s="30">
        <v>0</v>
      </c>
      <c r="L9" s="30">
        <v>44696</v>
      </c>
      <c r="M9" s="30">
        <f>+L9*16%</f>
        <v>7151.3600000000006</v>
      </c>
      <c r="N9" s="30">
        <v>0</v>
      </c>
      <c r="O9" s="30">
        <f>+N9*8%</f>
        <v>0</v>
      </c>
      <c r="P9" s="30">
        <v>0</v>
      </c>
      <c r="Q9" s="29"/>
    </row>
    <row r="10" spans="1:17" s="31" customFormat="1" x14ac:dyDescent="0.2">
      <c r="A10" s="29" t="s">
        <v>1037</v>
      </c>
      <c r="B10" s="9">
        <v>44616</v>
      </c>
      <c r="C10" s="2" t="s">
        <v>17</v>
      </c>
      <c r="D10" s="1" t="s">
        <v>270</v>
      </c>
      <c r="E10" s="29"/>
      <c r="F10" s="2" t="s">
        <v>271</v>
      </c>
      <c r="G10" s="29"/>
      <c r="H10" s="3" t="s">
        <v>268</v>
      </c>
      <c r="I10" s="4" t="s">
        <v>269</v>
      </c>
      <c r="J10" s="30">
        <f t="shared" si="0"/>
        <v>48766.400000000001</v>
      </c>
      <c r="K10" s="30">
        <v>0</v>
      </c>
      <c r="L10" s="30">
        <v>42040</v>
      </c>
      <c r="M10" s="30">
        <v>6726.4</v>
      </c>
      <c r="N10" s="30">
        <v>0</v>
      </c>
      <c r="O10" s="30">
        <v>0</v>
      </c>
      <c r="P10" s="30">
        <v>0</v>
      </c>
      <c r="Q10" s="29"/>
    </row>
    <row r="11" spans="1:17" s="31" customFormat="1" x14ac:dyDescent="0.2">
      <c r="A11" s="29" t="s">
        <v>1038</v>
      </c>
      <c r="B11" s="9">
        <v>44648</v>
      </c>
      <c r="C11" s="2" t="s">
        <v>17</v>
      </c>
      <c r="D11" s="1" t="s">
        <v>272</v>
      </c>
      <c r="E11" s="29"/>
      <c r="F11" s="2" t="s">
        <v>273</v>
      </c>
      <c r="G11" s="29"/>
      <c r="H11" s="3" t="s">
        <v>268</v>
      </c>
      <c r="I11" s="4" t="s">
        <v>269</v>
      </c>
      <c r="J11" s="30">
        <f t="shared" si="0"/>
        <v>74704</v>
      </c>
      <c r="K11" s="30">
        <v>0</v>
      </c>
      <c r="L11" s="30">
        <v>64400</v>
      </c>
      <c r="M11" s="30">
        <v>10304</v>
      </c>
      <c r="N11" s="30">
        <v>0</v>
      </c>
      <c r="O11" s="30">
        <v>0</v>
      </c>
      <c r="P11" s="30">
        <v>0</v>
      </c>
      <c r="Q11" s="29"/>
    </row>
    <row r="12" spans="1:17" s="31" customFormat="1" x14ac:dyDescent="0.2">
      <c r="A12" s="29" t="s">
        <v>1039</v>
      </c>
      <c r="B12" s="9">
        <v>44678</v>
      </c>
      <c r="C12" s="2" t="s">
        <v>17</v>
      </c>
      <c r="D12" s="1" t="s">
        <v>274</v>
      </c>
      <c r="E12" s="29"/>
      <c r="F12" s="2" t="s">
        <v>275</v>
      </c>
      <c r="G12" s="29"/>
      <c r="H12" s="3" t="s">
        <v>268</v>
      </c>
      <c r="I12" s="4" t="s">
        <v>269</v>
      </c>
      <c r="J12" s="30">
        <f t="shared" si="0"/>
        <v>42154.400000000001</v>
      </c>
      <c r="K12" s="30">
        <v>0</v>
      </c>
      <c r="L12" s="30">
        <v>36340</v>
      </c>
      <c r="M12" s="30">
        <v>5814.4</v>
      </c>
      <c r="N12" s="30">
        <v>0</v>
      </c>
      <c r="O12" s="30">
        <v>0</v>
      </c>
      <c r="P12" s="30">
        <v>0</v>
      </c>
      <c r="Q12" s="29"/>
    </row>
    <row r="13" spans="1:17" s="31" customFormat="1" x14ac:dyDescent="0.2">
      <c r="A13" s="29" t="s">
        <v>1040</v>
      </c>
      <c r="B13" s="9">
        <v>44684</v>
      </c>
      <c r="C13" s="2" t="s">
        <v>17</v>
      </c>
      <c r="D13" s="1" t="s">
        <v>401</v>
      </c>
      <c r="E13" s="29"/>
      <c r="F13" s="2" t="s">
        <v>402</v>
      </c>
      <c r="G13" s="29"/>
      <c r="H13" s="3" t="s">
        <v>310</v>
      </c>
      <c r="I13" s="4" t="s">
        <v>311</v>
      </c>
      <c r="J13" s="30">
        <f t="shared" si="0"/>
        <v>625.24</v>
      </c>
      <c r="K13" s="30">
        <v>0</v>
      </c>
      <c r="L13" s="30">
        <v>539</v>
      </c>
      <c r="M13" s="30">
        <v>86.24</v>
      </c>
      <c r="N13" s="30">
        <v>0</v>
      </c>
      <c r="O13" s="30">
        <v>0</v>
      </c>
      <c r="P13" s="30">
        <v>0</v>
      </c>
      <c r="Q13" s="29"/>
    </row>
    <row r="14" spans="1:17" s="31" customFormat="1" x14ac:dyDescent="0.2">
      <c r="A14" s="29" t="s">
        <v>1041</v>
      </c>
      <c r="B14" s="9">
        <v>44685</v>
      </c>
      <c r="C14" s="2" t="s">
        <v>17</v>
      </c>
      <c r="D14" s="1" t="s">
        <v>276</v>
      </c>
      <c r="E14" s="29"/>
      <c r="F14" s="2" t="s">
        <v>277</v>
      </c>
      <c r="G14" s="29"/>
      <c r="H14" s="3" t="s">
        <v>278</v>
      </c>
      <c r="I14" s="4" t="s">
        <v>279</v>
      </c>
      <c r="J14" s="30">
        <f t="shared" si="0"/>
        <v>481.32</v>
      </c>
      <c r="K14" s="30">
        <v>0</v>
      </c>
      <c r="L14" s="30">
        <v>414.93</v>
      </c>
      <c r="M14" s="30">
        <v>66.39</v>
      </c>
      <c r="N14" s="30">
        <v>0</v>
      </c>
      <c r="O14" s="30">
        <v>0</v>
      </c>
      <c r="P14" s="30">
        <v>0</v>
      </c>
      <c r="Q14" s="29"/>
    </row>
    <row r="15" spans="1:17" s="31" customFormat="1" x14ac:dyDescent="0.2">
      <c r="A15" s="29" t="s">
        <v>1042</v>
      </c>
      <c r="B15" s="9">
        <v>44687</v>
      </c>
      <c r="C15" s="2" t="s">
        <v>17</v>
      </c>
      <c r="D15" s="1" t="s">
        <v>280</v>
      </c>
      <c r="E15" s="29"/>
      <c r="F15" s="2" t="s">
        <v>277</v>
      </c>
      <c r="G15" s="29"/>
      <c r="H15" s="3" t="s">
        <v>281</v>
      </c>
      <c r="I15" s="4" t="s">
        <v>282</v>
      </c>
      <c r="J15" s="30">
        <f t="shared" si="0"/>
        <v>45.6</v>
      </c>
      <c r="K15" s="30">
        <v>0</v>
      </c>
      <c r="L15" s="30">
        <v>39.31</v>
      </c>
      <c r="M15" s="30">
        <v>6.29</v>
      </c>
      <c r="N15" s="30">
        <v>0</v>
      </c>
      <c r="O15" s="30">
        <v>0</v>
      </c>
      <c r="P15" s="30">
        <v>0</v>
      </c>
      <c r="Q15" s="29"/>
    </row>
    <row r="16" spans="1:17" s="31" customFormat="1" x14ac:dyDescent="0.2">
      <c r="A16" s="29" t="s">
        <v>1043</v>
      </c>
      <c r="B16" s="9">
        <v>44688</v>
      </c>
      <c r="C16" s="2" t="s">
        <v>17</v>
      </c>
      <c r="D16" s="1" t="s">
        <v>283</v>
      </c>
      <c r="E16" s="29"/>
      <c r="F16" s="2" t="s">
        <v>277</v>
      </c>
      <c r="G16" s="29"/>
      <c r="H16" s="3" t="s">
        <v>284</v>
      </c>
      <c r="I16" s="4" t="s">
        <v>285</v>
      </c>
      <c r="J16" s="30">
        <f t="shared" si="0"/>
        <v>65.39</v>
      </c>
      <c r="K16" s="30">
        <v>0</v>
      </c>
      <c r="L16" s="30">
        <v>56.37</v>
      </c>
      <c r="M16" s="30">
        <v>9.02</v>
      </c>
      <c r="N16" s="30">
        <v>0</v>
      </c>
      <c r="O16" s="30">
        <v>0</v>
      </c>
      <c r="P16" s="30">
        <v>0</v>
      </c>
      <c r="Q16" s="29"/>
    </row>
    <row r="17" spans="1:17" s="31" customFormat="1" x14ac:dyDescent="0.2">
      <c r="A17" s="29" t="s">
        <v>1044</v>
      </c>
      <c r="B17" s="9">
        <v>44691</v>
      </c>
      <c r="C17" s="2" t="s">
        <v>17</v>
      </c>
      <c r="D17" s="1" t="s">
        <v>286</v>
      </c>
      <c r="E17" s="29"/>
      <c r="F17" s="2" t="s">
        <v>287</v>
      </c>
      <c r="G17" s="29"/>
      <c r="H17" s="3" t="s">
        <v>288</v>
      </c>
      <c r="I17" s="4" t="s">
        <v>289</v>
      </c>
      <c r="J17" s="30">
        <f t="shared" si="0"/>
        <v>3540.73</v>
      </c>
      <c r="K17" s="30">
        <v>0</v>
      </c>
      <c r="L17" s="30">
        <v>3052.35</v>
      </c>
      <c r="M17" s="30">
        <v>488.38</v>
      </c>
      <c r="N17" s="30">
        <v>0</v>
      </c>
      <c r="O17" s="30">
        <v>0</v>
      </c>
      <c r="P17" s="30">
        <v>0</v>
      </c>
      <c r="Q17" s="29"/>
    </row>
    <row r="18" spans="1:17" s="31" customFormat="1" x14ac:dyDescent="0.2">
      <c r="A18" s="29" t="s">
        <v>1045</v>
      </c>
      <c r="B18" s="9">
        <v>44698</v>
      </c>
      <c r="C18" s="2" t="s">
        <v>17</v>
      </c>
      <c r="D18" s="1" t="s">
        <v>290</v>
      </c>
      <c r="E18" s="29"/>
      <c r="F18" s="2" t="s">
        <v>277</v>
      </c>
      <c r="G18" s="29"/>
      <c r="H18" s="3" t="s">
        <v>291</v>
      </c>
      <c r="I18" s="4" t="s">
        <v>292</v>
      </c>
      <c r="J18" s="30">
        <f t="shared" si="0"/>
        <v>2534.0300000000002</v>
      </c>
      <c r="K18" s="30">
        <v>2534.0300000000002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29"/>
    </row>
    <row r="19" spans="1:17" s="31" customFormat="1" x14ac:dyDescent="0.2">
      <c r="A19" s="29" t="s">
        <v>1046</v>
      </c>
      <c r="B19" s="9">
        <v>44701</v>
      </c>
      <c r="C19" s="2" t="s">
        <v>17</v>
      </c>
      <c r="D19" s="1" t="s">
        <v>293</v>
      </c>
      <c r="E19" s="29"/>
      <c r="F19" s="2" t="s">
        <v>294</v>
      </c>
      <c r="G19" s="29"/>
      <c r="H19" s="3" t="s">
        <v>295</v>
      </c>
      <c r="I19" s="4" t="s">
        <v>296</v>
      </c>
      <c r="J19" s="30">
        <f t="shared" si="0"/>
        <v>98.46</v>
      </c>
      <c r="K19" s="30">
        <v>0</v>
      </c>
      <c r="L19" s="30">
        <v>84.88</v>
      </c>
      <c r="M19" s="30">
        <v>13.58</v>
      </c>
      <c r="N19" s="30">
        <v>0</v>
      </c>
      <c r="O19" s="30">
        <v>0</v>
      </c>
      <c r="P19" s="30">
        <v>0</v>
      </c>
      <c r="Q19" s="29"/>
    </row>
    <row r="20" spans="1:17" s="31" customFormat="1" x14ac:dyDescent="0.2">
      <c r="A20" s="29" t="s">
        <v>1047</v>
      </c>
      <c r="B20" s="9">
        <v>44704</v>
      </c>
      <c r="C20" s="2" t="s">
        <v>17</v>
      </c>
      <c r="D20" s="1" t="s">
        <v>297</v>
      </c>
      <c r="E20" s="29"/>
      <c r="F20" s="2" t="s">
        <v>277</v>
      </c>
      <c r="G20" s="29"/>
      <c r="H20" s="3" t="s">
        <v>298</v>
      </c>
      <c r="I20" s="4" t="s">
        <v>299</v>
      </c>
      <c r="J20" s="30">
        <f t="shared" si="0"/>
        <v>1596</v>
      </c>
      <c r="K20" s="30">
        <v>0</v>
      </c>
      <c r="L20" s="30">
        <v>1375.86</v>
      </c>
      <c r="M20" s="30">
        <v>220.14</v>
      </c>
      <c r="N20" s="30">
        <v>0</v>
      </c>
      <c r="O20" s="30">
        <v>0</v>
      </c>
      <c r="P20" s="30">
        <v>0</v>
      </c>
      <c r="Q20" s="29"/>
    </row>
    <row r="21" spans="1:17" s="31" customFormat="1" x14ac:dyDescent="0.2">
      <c r="A21" s="29" t="s">
        <v>1048</v>
      </c>
      <c r="B21" s="9">
        <v>44708</v>
      </c>
      <c r="C21" s="2" t="s">
        <v>17</v>
      </c>
      <c r="D21" s="1" t="s">
        <v>300</v>
      </c>
      <c r="E21" s="29"/>
      <c r="F21" s="2" t="s">
        <v>301</v>
      </c>
      <c r="G21" s="29"/>
      <c r="H21" s="3" t="s">
        <v>302</v>
      </c>
      <c r="I21" s="4" t="s">
        <v>303</v>
      </c>
      <c r="J21" s="30">
        <f t="shared" si="0"/>
        <v>106464.8</v>
      </c>
      <c r="K21" s="30">
        <v>0</v>
      </c>
      <c r="L21" s="30">
        <v>91780</v>
      </c>
      <c r="M21" s="30">
        <v>14684.8</v>
      </c>
      <c r="N21" s="30">
        <v>0</v>
      </c>
      <c r="O21" s="30">
        <v>0</v>
      </c>
      <c r="P21" s="30">
        <v>0</v>
      </c>
      <c r="Q21" s="29"/>
    </row>
    <row r="22" spans="1:17" s="31" customFormat="1" x14ac:dyDescent="0.2">
      <c r="A22" s="29" t="s">
        <v>1049</v>
      </c>
      <c r="B22" s="9">
        <v>44709</v>
      </c>
      <c r="C22" s="2" t="s">
        <v>17</v>
      </c>
      <c r="D22" s="1" t="s">
        <v>304</v>
      </c>
      <c r="E22" s="29"/>
      <c r="F22" s="2" t="s">
        <v>305</v>
      </c>
      <c r="G22" s="29"/>
      <c r="H22" s="3" t="s">
        <v>306</v>
      </c>
      <c r="I22" s="4" t="s">
        <v>307</v>
      </c>
      <c r="J22" s="30">
        <f t="shared" si="0"/>
        <v>8121.8600000000006</v>
      </c>
      <c r="K22" s="30">
        <v>0</v>
      </c>
      <c r="L22" s="30">
        <v>7001.6</v>
      </c>
      <c r="M22" s="30">
        <v>1120.26</v>
      </c>
      <c r="N22" s="30">
        <v>0</v>
      </c>
      <c r="O22" s="30">
        <v>0</v>
      </c>
      <c r="P22" s="30">
        <v>0</v>
      </c>
      <c r="Q22" s="29"/>
    </row>
    <row r="23" spans="1:17" s="31" customFormat="1" x14ac:dyDescent="0.2">
      <c r="A23" s="29" t="s">
        <v>1050</v>
      </c>
      <c r="B23" s="9">
        <v>44712</v>
      </c>
      <c r="C23" s="2" t="s">
        <v>17</v>
      </c>
      <c r="D23" s="1" t="s">
        <v>308</v>
      </c>
      <c r="E23" s="29"/>
      <c r="F23" s="2" t="s">
        <v>309</v>
      </c>
      <c r="G23" s="29"/>
      <c r="H23" s="3" t="s">
        <v>310</v>
      </c>
      <c r="I23" s="4" t="s">
        <v>311</v>
      </c>
      <c r="J23" s="30">
        <f t="shared" si="0"/>
        <v>613.87</v>
      </c>
      <c r="K23" s="30">
        <v>0</v>
      </c>
      <c r="L23" s="30">
        <v>529.20000000000005</v>
      </c>
      <c r="M23" s="30">
        <v>84.67</v>
      </c>
      <c r="N23" s="30">
        <v>0</v>
      </c>
      <c r="O23" s="30">
        <v>0</v>
      </c>
      <c r="P23" s="30">
        <v>0</v>
      </c>
      <c r="Q23" s="29"/>
    </row>
    <row r="24" spans="1:17" s="31" customFormat="1" x14ac:dyDescent="0.2">
      <c r="A24" s="29" t="s">
        <v>1051</v>
      </c>
      <c r="B24" s="9">
        <v>44712</v>
      </c>
      <c r="C24" s="2" t="s">
        <v>17</v>
      </c>
      <c r="D24" s="1" t="s">
        <v>312</v>
      </c>
      <c r="E24" s="29"/>
      <c r="F24" s="2" t="s">
        <v>277</v>
      </c>
      <c r="G24" s="29"/>
      <c r="H24" s="3" t="s">
        <v>313</v>
      </c>
      <c r="I24" s="4" t="s">
        <v>314</v>
      </c>
      <c r="J24" s="30">
        <f t="shared" si="0"/>
        <v>591.87</v>
      </c>
      <c r="K24" s="30">
        <v>346.98</v>
      </c>
      <c r="L24" s="30">
        <v>211.11</v>
      </c>
      <c r="M24" s="30">
        <v>33.78</v>
      </c>
      <c r="N24" s="30">
        <v>0</v>
      </c>
      <c r="O24" s="30">
        <v>0</v>
      </c>
      <c r="P24" s="30">
        <v>0</v>
      </c>
      <c r="Q24" s="29"/>
    </row>
    <row r="25" spans="1:17" s="31" customFormat="1" x14ac:dyDescent="0.2">
      <c r="A25" s="29" t="s">
        <v>1052</v>
      </c>
      <c r="B25" s="9">
        <v>44713</v>
      </c>
      <c r="C25" s="2" t="s">
        <v>17</v>
      </c>
      <c r="D25" s="1" t="s">
        <v>315</v>
      </c>
      <c r="E25" s="29"/>
      <c r="F25" s="2" t="s">
        <v>277</v>
      </c>
      <c r="G25" s="29"/>
      <c r="H25" s="3" t="s">
        <v>316</v>
      </c>
      <c r="I25" s="4" t="s">
        <v>317</v>
      </c>
      <c r="J25" s="30">
        <f t="shared" si="0"/>
        <v>14</v>
      </c>
      <c r="K25" s="30">
        <v>0</v>
      </c>
      <c r="L25" s="30">
        <v>12.07</v>
      </c>
      <c r="M25" s="30">
        <v>1.93</v>
      </c>
      <c r="N25" s="30">
        <v>0</v>
      </c>
      <c r="O25" s="30">
        <v>0</v>
      </c>
      <c r="P25" s="30">
        <v>0</v>
      </c>
      <c r="Q25" s="29"/>
    </row>
    <row r="26" spans="1:17" s="31" customFormat="1" x14ac:dyDescent="0.2">
      <c r="A26" s="29" t="s">
        <v>1053</v>
      </c>
      <c r="B26" s="9">
        <v>44713</v>
      </c>
      <c r="C26" s="2" t="s">
        <v>17</v>
      </c>
      <c r="D26" s="1" t="s">
        <v>318</v>
      </c>
      <c r="E26" s="29"/>
      <c r="F26" s="2" t="s">
        <v>277</v>
      </c>
      <c r="G26" s="29"/>
      <c r="H26" s="3" t="s">
        <v>291</v>
      </c>
      <c r="I26" s="4" t="s">
        <v>292</v>
      </c>
      <c r="J26" s="30">
        <f t="shared" si="0"/>
        <v>1196.5999999999999</v>
      </c>
      <c r="K26" s="30">
        <v>1196.5999999999999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29"/>
    </row>
    <row r="27" spans="1:17" s="31" customFormat="1" x14ac:dyDescent="0.2">
      <c r="A27" s="29" t="s">
        <v>1054</v>
      </c>
      <c r="B27" s="9">
        <v>44718</v>
      </c>
      <c r="C27" s="2" t="s">
        <v>17</v>
      </c>
      <c r="D27" s="1" t="s">
        <v>319</v>
      </c>
      <c r="E27" s="29"/>
      <c r="F27" s="2" t="s">
        <v>277</v>
      </c>
      <c r="G27" s="29"/>
      <c r="H27" s="3" t="s">
        <v>320</v>
      </c>
      <c r="I27" s="4" t="s">
        <v>321</v>
      </c>
      <c r="J27" s="30">
        <f t="shared" si="0"/>
        <v>370.39</v>
      </c>
      <c r="K27" s="30">
        <v>0</v>
      </c>
      <c r="L27" s="30">
        <v>319.3</v>
      </c>
      <c r="M27" s="30">
        <v>51.09</v>
      </c>
      <c r="N27" s="30">
        <v>0</v>
      </c>
      <c r="O27" s="30">
        <v>0</v>
      </c>
      <c r="P27" s="30">
        <v>0</v>
      </c>
      <c r="Q27" s="29"/>
    </row>
    <row r="28" spans="1:17" s="31" customFormat="1" x14ac:dyDescent="0.2">
      <c r="A28" s="29" t="s">
        <v>1055</v>
      </c>
      <c r="B28" s="9">
        <v>44719</v>
      </c>
      <c r="C28" s="2" t="s">
        <v>17</v>
      </c>
      <c r="D28" s="1" t="s">
        <v>322</v>
      </c>
      <c r="E28" s="29"/>
      <c r="F28" s="2" t="s">
        <v>277</v>
      </c>
      <c r="G28" s="29"/>
      <c r="H28" s="3" t="s">
        <v>313</v>
      </c>
      <c r="I28" s="4" t="s">
        <v>314</v>
      </c>
      <c r="J28" s="30">
        <f t="shared" si="0"/>
        <v>569.51</v>
      </c>
      <c r="K28" s="30">
        <v>278.94</v>
      </c>
      <c r="L28" s="30">
        <v>250.48999999999995</v>
      </c>
      <c r="M28" s="30">
        <v>40.08</v>
      </c>
      <c r="N28" s="30">
        <v>0</v>
      </c>
      <c r="O28" s="30">
        <v>0</v>
      </c>
      <c r="P28" s="30">
        <v>0</v>
      </c>
      <c r="Q28" s="29"/>
    </row>
    <row r="29" spans="1:17" s="31" customFormat="1" x14ac:dyDescent="0.2">
      <c r="A29" s="29" t="s">
        <v>1056</v>
      </c>
      <c r="B29" s="9">
        <v>44720</v>
      </c>
      <c r="C29" s="2" t="s">
        <v>17</v>
      </c>
      <c r="D29" s="1" t="s">
        <v>323</v>
      </c>
      <c r="E29" s="29"/>
      <c r="F29" s="2" t="s">
        <v>277</v>
      </c>
      <c r="G29" s="29"/>
      <c r="H29" s="3" t="s">
        <v>324</v>
      </c>
      <c r="I29" s="4" t="s">
        <v>325</v>
      </c>
      <c r="J29" s="30">
        <f t="shared" si="0"/>
        <v>180.96</v>
      </c>
      <c r="K29" s="30">
        <v>0</v>
      </c>
      <c r="L29" s="30">
        <v>156</v>
      </c>
      <c r="M29" s="30">
        <v>24.96</v>
      </c>
      <c r="N29" s="30">
        <v>0</v>
      </c>
      <c r="O29" s="30">
        <v>0</v>
      </c>
      <c r="P29" s="30">
        <v>0</v>
      </c>
      <c r="Q29" s="29"/>
    </row>
    <row r="30" spans="1:17" s="31" customFormat="1" x14ac:dyDescent="0.2">
      <c r="A30" s="29" t="s">
        <v>1057</v>
      </c>
      <c r="B30" s="9">
        <v>44720</v>
      </c>
      <c r="C30" s="2" t="s">
        <v>17</v>
      </c>
      <c r="D30" s="1" t="s">
        <v>326</v>
      </c>
      <c r="E30" s="29"/>
      <c r="F30" s="2" t="s">
        <v>327</v>
      </c>
      <c r="G30" s="29"/>
      <c r="H30" s="3" t="s">
        <v>328</v>
      </c>
      <c r="I30" s="4" t="s">
        <v>329</v>
      </c>
      <c r="J30" s="30">
        <f t="shared" si="0"/>
        <v>1767.84</v>
      </c>
      <c r="K30" s="30">
        <v>0</v>
      </c>
      <c r="L30" s="30">
        <v>1524</v>
      </c>
      <c r="M30" s="30">
        <v>243.84</v>
      </c>
      <c r="N30" s="30">
        <v>0</v>
      </c>
      <c r="O30" s="30">
        <v>0</v>
      </c>
      <c r="P30" s="30">
        <v>0</v>
      </c>
      <c r="Q30" s="29"/>
    </row>
    <row r="31" spans="1:17" s="31" customFormat="1" x14ac:dyDescent="0.2">
      <c r="A31" s="29" t="s">
        <v>1058</v>
      </c>
      <c r="B31" s="9">
        <v>44722</v>
      </c>
      <c r="C31" s="2" t="s">
        <v>17</v>
      </c>
      <c r="D31" s="1" t="s">
        <v>330</v>
      </c>
      <c r="E31" s="29"/>
      <c r="F31" s="2" t="s">
        <v>277</v>
      </c>
      <c r="G31" s="29"/>
      <c r="H31" s="3" t="s">
        <v>331</v>
      </c>
      <c r="I31" s="4" t="s">
        <v>332</v>
      </c>
      <c r="J31" s="30">
        <f t="shared" si="0"/>
        <v>90.29</v>
      </c>
      <c r="K31" s="30">
        <v>0</v>
      </c>
      <c r="L31" s="30">
        <v>77.84</v>
      </c>
      <c r="M31" s="30">
        <v>12.45</v>
      </c>
      <c r="N31" s="30">
        <v>0</v>
      </c>
      <c r="O31" s="30">
        <v>0</v>
      </c>
      <c r="P31" s="30">
        <v>0</v>
      </c>
      <c r="Q31" s="29"/>
    </row>
    <row r="32" spans="1:17" s="31" customFormat="1" x14ac:dyDescent="0.2">
      <c r="A32" s="29" t="s">
        <v>1059</v>
      </c>
      <c r="B32" s="9">
        <v>44722</v>
      </c>
      <c r="C32" s="2" t="s">
        <v>17</v>
      </c>
      <c r="D32" s="1" t="s">
        <v>333</v>
      </c>
      <c r="E32" s="29"/>
      <c r="F32" s="2" t="s">
        <v>277</v>
      </c>
      <c r="G32" s="29"/>
      <c r="H32" s="3" t="s">
        <v>334</v>
      </c>
      <c r="I32" s="4" t="s">
        <v>335</v>
      </c>
      <c r="J32" s="30">
        <f t="shared" si="0"/>
        <v>20.14</v>
      </c>
      <c r="K32" s="30">
        <v>0</v>
      </c>
      <c r="L32" s="30">
        <v>17.36</v>
      </c>
      <c r="M32" s="30">
        <v>2.78</v>
      </c>
      <c r="N32" s="30">
        <v>0</v>
      </c>
      <c r="O32" s="30">
        <v>0</v>
      </c>
      <c r="P32" s="30">
        <v>0</v>
      </c>
      <c r="Q32" s="29"/>
    </row>
    <row r="33" spans="1:17" s="31" customFormat="1" x14ac:dyDescent="0.2">
      <c r="A33" s="29" t="s">
        <v>1060</v>
      </c>
      <c r="B33" s="9">
        <v>44722</v>
      </c>
      <c r="C33" s="2" t="s">
        <v>17</v>
      </c>
      <c r="D33" s="1" t="s">
        <v>336</v>
      </c>
      <c r="E33" s="29"/>
      <c r="F33" s="2" t="s">
        <v>277</v>
      </c>
      <c r="G33" s="29"/>
      <c r="H33" s="3" t="s">
        <v>313</v>
      </c>
      <c r="I33" s="4" t="s">
        <v>314</v>
      </c>
      <c r="J33" s="30">
        <f t="shared" si="0"/>
        <v>25.76</v>
      </c>
      <c r="K33" s="30">
        <v>25.52</v>
      </c>
      <c r="L33" s="30">
        <v>0.21000000000000085</v>
      </c>
      <c r="M33" s="30">
        <v>0.03</v>
      </c>
      <c r="N33" s="30">
        <v>0</v>
      </c>
      <c r="O33" s="30">
        <v>0</v>
      </c>
      <c r="P33" s="30">
        <v>0</v>
      </c>
      <c r="Q33" s="29"/>
    </row>
    <row r="34" spans="1:17" s="31" customFormat="1" x14ac:dyDescent="0.2">
      <c r="A34" s="29" t="s">
        <v>1061</v>
      </c>
      <c r="B34" s="9">
        <v>44722</v>
      </c>
      <c r="C34" s="2" t="s">
        <v>17</v>
      </c>
      <c r="D34" s="1" t="s">
        <v>337</v>
      </c>
      <c r="E34" s="29"/>
      <c r="F34" s="2" t="s">
        <v>277</v>
      </c>
      <c r="G34" s="29"/>
      <c r="H34" s="3" t="s">
        <v>291</v>
      </c>
      <c r="I34" s="4" t="s">
        <v>292</v>
      </c>
      <c r="J34" s="30">
        <f t="shared" si="0"/>
        <v>2941.85</v>
      </c>
      <c r="K34" s="30">
        <v>2941.85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29"/>
    </row>
    <row r="35" spans="1:17" s="31" customFormat="1" x14ac:dyDescent="0.2">
      <c r="A35" s="29" t="s">
        <v>1062</v>
      </c>
      <c r="B35" s="9">
        <v>44725</v>
      </c>
      <c r="C35" s="2" t="s">
        <v>17</v>
      </c>
      <c r="D35" s="1" t="s">
        <v>338</v>
      </c>
      <c r="E35" s="29"/>
      <c r="F35" s="2" t="s">
        <v>277</v>
      </c>
      <c r="G35" s="29"/>
      <c r="H35" s="3" t="s">
        <v>339</v>
      </c>
      <c r="I35" s="4" t="s">
        <v>340</v>
      </c>
      <c r="J35" s="30">
        <f t="shared" si="0"/>
        <v>237.9</v>
      </c>
      <c r="K35" s="30">
        <v>0</v>
      </c>
      <c r="L35" s="30">
        <v>205.09</v>
      </c>
      <c r="M35" s="30">
        <v>32.81</v>
      </c>
      <c r="N35" s="30">
        <v>0</v>
      </c>
      <c r="O35" s="30">
        <v>0</v>
      </c>
      <c r="P35" s="30">
        <v>0</v>
      </c>
      <c r="Q35" s="29"/>
    </row>
    <row r="36" spans="1:17" s="31" customFormat="1" x14ac:dyDescent="0.2">
      <c r="A36" s="29" t="s">
        <v>1063</v>
      </c>
      <c r="B36" s="9">
        <v>44727</v>
      </c>
      <c r="C36" s="2" t="s">
        <v>17</v>
      </c>
      <c r="D36" s="1" t="s">
        <v>341</v>
      </c>
      <c r="E36" s="29"/>
      <c r="F36" s="2" t="s">
        <v>342</v>
      </c>
      <c r="G36" s="29"/>
      <c r="H36" s="3" t="s">
        <v>343</v>
      </c>
      <c r="I36" s="4" t="s">
        <v>344</v>
      </c>
      <c r="J36" s="30">
        <f t="shared" si="0"/>
        <v>5543.64</v>
      </c>
      <c r="K36" s="30">
        <v>0</v>
      </c>
      <c r="L36" s="30">
        <v>4779</v>
      </c>
      <c r="M36" s="30">
        <v>764.64</v>
      </c>
      <c r="N36" s="30">
        <v>0</v>
      </c>
      <c r="O36" s="30">
        <v>0</v>
      </c>
      <c r="P36" s="30">
        <v>0</v>
      </c>
      <c r="Q36" s="29"/>
    </row>
    <row r="37" spans="1:17" s="31" customFormat="1" x14ac:dyDescent="0.2">
      <c r="A37" s="29" t="s">
        <v>1064</v>
      </c>
      <c r="B37" s="9">
        <v>44727</v>
      </c>
      <c r="C37" s="2" t="s">
        <v>17</v>
      </c>
      <c r="D37" s="1" t="s">
        <v>345</v>
      </c>
      <c r="E37" s="29"/>
      <c r="F37" s="2" t="s">
        <v>346</v>
      </c>
      <c r="G37" s="29"/>
      <c r="H37" s="3" t="s">
        <v>347</v>
      </c>
      <c r="I37" s="4" t="s">
        <v>348</v>
      </c>
      <c r="J37" s="30">
        <f t="shared" si="0"/>
        <v>24.82</v>
      </c>
      <c r="K37" s="30">
        <v>0</v>
      </c>
      <c r="L37" s="30">
        <v>21.4</v>
      </c>
      <c r="M37" s="30">
        <v>3.42</v>
      </c>
      <c r="N37" s="30">
        <v>0</v>
      </c>
      <c r="O37" s="30">
        <v>0</v>
      </c>
      <c r="P37" s="30">
        <v>0</v>
      </c>
      <c r="Q37" s="29"/>
    </row>
    <row r="38" spans="1:17" s="31" customFormat="1" x14ac:dyDescent="0.2">
      <c r="A38" s="29" t="s">
        <v>1065</v>
      </c>
      <c r="B38" s="9">
        <v>44729</v>
      </c>
      <c r="C38" s="2" t="s">
        <v>17</v>
      </c>
      <c r="D38" s="1" t="s">
        <v>349</v>
      </c>
      <c r="E38" s="29"/>
      <c r="F38" s="2" t="s">
        <v>350</v>
      </c>
      <c r="G38" s="29"/>
      <c r="H38" s="3" t="s">
        <v>351</v>
      </c>
      <c r="I38" s="4" t="s">
        <v>352</v>
      </c>
      <c r="J38" s="30">
        <f t="shared" si="0"/>
        <v>2070.4499999999998</v>
      </c>
      <c r="K38" s="30">
        <v>0</v>
      </c>
      <c r="L38" s="30">
        <v>1784.87</v>
      </c>
      <c r="M38" s="30">
        <v>285.58</v>
      </c>
      <c r="N38" s="30">
        <v>0</v>
      </c>
      <c r="O38" s="30">
        <v>0</v>
      </c>
      <c r="P38" s="30">
        <v>0</v>
      </c>
      <c r="Q38" s="29"/>
    </row>
    <row r="39" spans="1:17" s="31" customFormat="1" x14ac:dyDescent="0.2">
      <c r="A39" s="29" t="s">
        <v>1066</v>
      </c>
      <c r="B39" s="9">
        <v>44729</v>
      </c>
      <c r="C39" s="2" t="s">
        <v>17</v>
      </c>
      <c r="D39" s="1" t="s">
        <v>353</v>
      </c>
      <c r="E39" s="29"/>
      <c r="F39" s="2" t="s">
        <v>277</v>
      </c>
      <c r="G39" s="29"/>
      <c r="H39" s="3" t="s">
        <v>354</v>
      </c>
      <c r="I39" s="4" t="s">
        <v>355</v>
      </c>
      <c r="J39" s="30">
        <f t="shared" si="0"/>
        <v>7630.77</v>
      </c>
      <c r="K39" s="30">
        <v>0</v>
      </c>
      <c r="L39" s="30">
        <v>6578.25</v>
      </c>
      <c r="M39" s="30">
        <v>1052.52</v>
      </c>
      <c r="N39" s="30">
        <v>0</v>
      </c>
      <c r="O39" s="30">
        <v>0</v>
      </c>
      <c r="P39" s="30">
        <v>0</v>
      </c>
      <c r="Q39" s="29"/>
    </row>
    <row r="40" spans="1:17" s="31" customFormat="1" x14ac:dyDescent="0.2">
      <c r="A40" s="29" t="s">
        <v>1067</v>
      </c>
      <c r="B40" s="9">
        <v>44729</v>
      </c>
      <c r="C40" s="2" t="s">
        <v>17</v>
      </c>
      <c r="D40" s="1" t="s">
        <v>356</v>
      </c>
      <c r="E40" s="29"/>
      <c r="F40" s="2" t="s">
        <v>357</v>
      </c>
      <c r="G40" s="29"/>
      <c r="H40" s="3" t="s">
        <v>351</v>
      </c>
      <c r="I40" s="4" t="s">
        <v>352</v>
      </c>
      <c r="J40" s="30">
        <f t="shared" si="0"/>
        <v>6672.03</v>
      </c>
      <c r="K40" s="30">
        <v>0</v>
      </c>
      <c r="L40" s="30">
        <v>5751.75</v>
      </c>
      <c r="M40" s="30">
        <v>920.28</v>
      </c>
      <c r="N40" s="30">
        <v>0</v>
      </c>
      <c r="O40" s="30">
        <v>0</v>
      </c>
      <c r="P40" s="30">
        <v>0</v>
      </c>
      <c r="Q40" s="29"/>
    </row>
    <row r="41" spans="1:17" s="31" customFormat="1" x14ac:dyDescent="0.2">
      <c r="A41" s="29" t="s">
        <v>1068</v>
      </c>
      <c r="B41" s="9">
        <v>44732</v>
      </c>
      <c r="C41" s="2" t="s">
        <v>17</v>
      </c>
      <c r="D41" s="1" t="s">
        <v>358</v>
      </c>
      <c r="E41" s="29"/>
      <c r="F41" s="2" t="s">
        <v>277</v>
      </c>
      <c r="G41" s="29"/>
      <c r="H41" s="3" t="s">
        <v>339</v>
      </c>
      <c r="I41" s="4" t="s">
        <v>340</v>
      </c>
      <c r="J41" s="30">
        <f t="shared" si="0"/>
        <v>10.93</v>
      </c>
      <c r="K41" s="30">
        <v>0</v>
      </c>
      <c r="L41" s="30">
        <v>9.42</v>
      </c>
      <c r="M41" s="30">
        <v>1.51</v>
      </c>
      <c r="N41" s="30">
        <v>0</v>
      </c>
      <c r="O41" s="30">
        <v>0</v>
      </c>
      <c r="P41" s="30">
        <v>0</v>
      </c>
      <c r="Q41" s="29"/>
    </row>
    <row r="42" spans="1:17" s="31" customFormat="1" x14ac:dyDescent="0.2">
      <c r="A42" s="29" t="s">
        <v>1069</v>
      </c>
      <c r="B42" s="9">
        <v>44732</v>
      </c>
      <c r="C42" s="2" t="s">
        <v>17</v>
      </c>
      <c r="D42" s="1" t="s">
        <v>359</v>
      </c>
      <c r="E42" s="29"/>
      <c r="F42" s="2" t="s">
        <v>277</v>
      </c>
      <c r="G42" s="29"/>
      <c r="H42" s="3" t="s">
        <v>284</v>
      </c>
      <c r="I42" s="4" t="s">
        <v>285</v>
      </c>
      <c r="J42" s="30">
        <f t="shared" si="0"/>
        <v>96.28</v>
      </c>
      <c r="K42" s="30">
        <v>0</v>
      </c>
      <c r="L42" s="30">
        <v>83</v>
      </c>
      <c r="M42" s="30">
        <v>13.28</v>
      </c>
      <c r="N42" s="30">
        <v>0</v>
      </c>
      <c r="O42" s="30">
        <v>0</v>
      </c>
      <c r="P42" s="30">
        <v>0</v>
      </c>
      <c r="Q42" s="29"/>
    </row>
    <row r="43" spans="1:17" s="31" customFormat="1" x14ac:dyDescent="0.2">
      <c r="A43" s="29" t="s">
        <v>1070</v>
      </c>
      <c r="B43" s="9">
        <v>44732</v>
      </c>
      <c r="C43" s="2" t="s">
        <v>17</v>
      </c>
      <c r="D43" s="1" t="s">
        <v>360</v>
      </c>
      <c r="E43" s="29"/>
      <c r="F43" s="2" t="s">
        <v>361</v>
      </c>
      <c r="G43" s="29"/>
      <c r="H43" s="3" t="s">
        <v>295</v>
      </c>
      <c r="I43" s="4" t="s">
        <v>296</v>
      </c>
      <c r="J43" s="30">
        <f t="shared" si="0"/>
        <v>756.29</v>
      </c>
      <c r="K43" s="30">
        <v>0</v>
      </c>
      <c r="L43" s="30">
        <v>651.97</v>
      </c>
      <c r="M43" s="30">
        <v>104.32</v>
      </c>
      <c r="N43" s="30">
        <v>0</v>
      </c>
      <c r="O43" s="30">
        <v>0</v>
      </c>
      <c r="P43" s="30">
        <v>0</v>
      </c>
      <c r="Q43" s="29"/>
    </row>
    <row r="44" spans="1:17" s="31" customFormat="1" x14ac:dyDescent="0.2">
      <c r="A44" s="29" t="s">
        <v>1071</v>
      </c>
      <c r="B44" s="9">
        <v>44735</v>
      </c>
      <c r="C44" s="2" t="s">
        <v>17</v>
      </c>
      <c r="D44" s="1" t="s">
        <v>362</v>
      </c>
      <c r="E44" s="29"/>
      <c r="F44" s="2" t="s">
        <v>277</v>
      </c>
      <c r="G44" s="29"/>
      <c r="H44" s="3" t="s">
        <v>363</v>
      </c>
      <c r="I44" s="4" t="s">
        <v>364</v>
      </c>
      <c r="J44" s="30">
        <f t="shared" si="0"/>
        <v>11.47</v>
      </c>
      <c r="K44" s="30">
        <v>0</v>
      </c>
      <c r="L44" s="30">
        <v>9.89</v>
      </c>
      <c r="M44" s="30">
        <v>1.58</v>
      </c>
      <c r="N44" s="30">
        <v>0</v>
      </c>
      <c r="O44" s="30">
        <v>0</v>
      </c>
      <c r="P44" s="30">
        <v>0</v>
      </c>
      <c r="Q44" s="29"/>
    </row>
    <row r="45" spans="1:17" s="31" customFormat="1" x14ac:dyDescent="0.2">
      <c r="A45" s="29" t="s">
        <v>1072</v>
      </c>
      <c r="B45" s="9">
        <v>44735</v>
      </c>
      <c r="C45" s="2" t="s">
        <v>17</v>
      </c>
      <c r="D45" s="1" t="s">
        <v>365</v>
      </c>
      <c r="E45" s="29"/>
      <c r="F45" s="2" t="s">
        <v>277</v>
      </c>
      <c r="G45" s="29"/>
      <c r="H45" s="3" t="s">
        <v>324</v>
      </c>
      <c r="I45" s="4" t="s">
        <v>325</v>
      </c>
      <c r="J45" s="30">
        <f t="shared" si="0"/>
        <v>182.7</v>
      </c>
      <c r="K45" s="30">
        <v>0</v>
      </c>
      <c r="L45" s="30">
        <v>157.5</v>
      </c>
      <c r="M45" s="30">
        <v>25.2</v>
      </c>
      <c r="N45" s="30">
        <v>0</v>
      </c>
      <c r="O45" s="30">
        <v>0</v>
      </c>
      <c r="P45" s="30">
        <v>0</v>
      </c>
      <c r="Q45" s="29"/>
    </row>
    <row r="46" spans="1:17" s="31" customFormat="1" x14ac:dyDescent="0.2">
      <c r="A46" s="29" t="s">
        <v>1073</v>
      </c>
      <c r="B46" s="9">
        <v>44736</v>
      </c>
      <c r="C46" s="2" t="s">
        <v>17</v>
      </c>
      <c r="D46" s="1" t="s">
        <v>366</v>
      </c>
      <c r="E46" s="29"/>
      <c r="F46" s="2" t="s">
        <v>277</v>
      </c>
      <c r="G46" s="29"/>
      <c r="H46" s="3" t="s">
        <v>367</v>
      </c>
      <c r="I46" s="4" t="s">
        <v>368</v>
      </c>
      <c r="J46" s="30">
        <f t="shared" si="0"/>
        <v>261</v>
      </c>
      <c r="K46" s="30">
        <v>0</v>
      </c>
      <c r="L46" s="30">
        <v>225</v>
      </c>
      <c r="M46" s="30">
        <v>36</v>
      </c>
      <c r="N46" s="30">
        <v>0</v>
      </c>
      <c r="O46" s="30">
        <v>0</v>
      </c>
      <c r="P46" s="30">
        <v>0</v>
      </c>
      <c r="Q46" s="29"/>
    </row>
    <row r="47" spans="1:17" s="31" customFormat="1" x14ac:dyDescent="0.2">
      <c r="A47" s="29" t="s">
        <v>1074</v>
      </c>
      <c r="B47" s="9">
        <v>44736</v>
      </c>
      <c r="C47" s="2" t="s">
        <v>17</v>
      </c>
      <c r="D47" s="1" t="s">
        <v>369</v>
      </c>
      <c r="E47" s="29"/>
      <c r="F47" s="2" t="s">
        <v>277</v>
      </c>
      <c r="G47" s="29"/>
      <c r="H47" s="3" t="s">
        <v>370</v>
      </c>
      <c r="I47" s="4" t="s">
        <v>371</v>
      </c>
      <c r="J47" s="30">
        <f t="shared" si="0"/>
        <v>18</v>
      </c>
      <c r="K47" s="30">
        <v>0</v>
      </c>
      <c r="L47" s="30">
        <v>15.52</v>
      </c>
      <c r="M47" s="30">
        <v>2.48</v>
      </c>
      <c r="N47" s="30">
        <v>0</v>
      </c>
      <c r="O47" s="30">
        <v>0</v>
      </c>
      <c r="P47" s="30">
        <v>0</v>
      </c>
      <c r="Q47" s="29"/>
    </row>
    <row r="48" spans="1:17" s="31" customFormat="1" x14ac:dyDescent="0.2">
      <c r="A48" s="29" t="s">
        <v>1075</v>
      </c>
      <c r="B48" s="9">
        <v>44736</v>
      </c>
      <c r="C48" s="2" t="s">
        <v>17</v>
      </c>
      <c r="D48" s="1" t="s">
        <v>372</v>
      </c>
      <c r="E48" s="29"/>
      <c r="F48" s="2" t="s">
        <v>277</v>
      </c>
      <c r="G48" s="29"/>
      <c r="H48" s="3" t="s">
        <v>373</v>
      </c>
      <c r="I48" s="4" t="s">
        <v>374</v>
      </c>
      <c r="J48" s="30">
        <f t="shared" si="0"/>
        <v>771.4</v>
      </c>
      <c r="K48" s="30">
        <v>0</v>
      </c>
      <c r="L48" s="30">
        <v>665</v>
      </c>
      <c r="M48" s="30">
        <v>106.4</v>
      </c>
      <c r="N48" s="30">
        <v>0</v>
      </c>
      <c r="O48" s="30">
        <v>0</v>
      </c>
      <c r="P48" s="30">
        <v>0</v>
      </c>
      <c r="Q48" s="29"/>
    </row>
    <row r="49" spans="1:17" s="31" customFormat="1" x14ac:dyDescent="0.2">
      <c r="A49" s="29" t="s">
        <v>1076</v>
      </c>
      <c r="B49" s="9">
        <v>44736</v>
      </c>
      <c r="C49" s="2" t="s">
        <v>17</v>
      </c>
      <c r="D49" s="1" t="s">
        <v>375</v>
      </c>
      <c r="E49" s="29"/>
      <c r="F49" s="2" t="s">
        <v>277</v>
      </c>
      <c r="G49" s="29"/>
      <c r="H49" s="3" t="s">
        <v>376</v>
      </c>
      <c r="I49" s="4" t="s">
        <v>377</v>
      </c>
      <c r="J49" s="30">
        <f t="shared" si="0"/>
        <v>24.9</v>
      </c>
      <c r="K49" s="30">
        <v>24.9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29"/>
    </row>
    <row r="50" spans="1:17" s="31" customFormat="1" x14ac:dyDescent="0.2">
      <c r="A50" s="29" t="s">
        <v>1077</v>
      </c>
      <c r="B50" s="9">
        <v>44739</v>
      </c>
      <c r="C50" s="2" t="s">
        <v>17</v>
      </c>
      <c r="D50" s="1" t="s">
        <v>378</v>
      </c>
      <c r="E50" s="29"/>
      <c r="F50" s="2" t="s">
        <v>379</v>
      </c>
      <c r="G50" s="29"/>
      <c r="H50" s="3" t="s">
        <v>268</v>
      </c>
      <c r="I50" s="4" t="s">
        <v>269</v>
      </c>
      <c r="J50" s="30">
        <f t="shared" si="0"/>
        <v>47392.959999999999</v>
      </c>
      <c r="K50" s="30">
        <v>0</v>
      </c>
      <c r="L50" s="30">
        <v>40856</v>
      </c>
      <c r="M50" s="30">
        <v>6536.96</v>
      </c>
      <c r="N50" s="30">
        <v>0</v>
      </c>
      <c r="O50" s="30">
        <v>0</v>
      </c>
      <c r="P50" s="30">
        <v>0</v>
      </c>
      <c r="Q50" s="29"/>
    </row>
    <row r="51" spans="1:17" s="31" customFormat="1" x14ac:dyDescent="0.2">
      <c r="A51" s="29" t="s">
        <v>1078</v>
      </c>
      <c r="B51" s="9">
        <v>44739</v>
      </c>
      <c r="C51" s="2" t="s">
        <v>17</v>
      </c>
      <c r="D51" s="1" t="s">
        <v>380</v>
      </c>
      <c r="E51" s="29"/>
      <c r="F51" s="2" t="s">
        <v>277</v>
      </c>
      <c r="G51" s="29"/>
      <c r="H51" s="3" t="s">
        <v>316</v>
      </c>
      <c r="I51" s="4" t="s">
        <v>317</v>
      </c>
      <c r="J51" s="30">
        <f t="shared" si="0"/>
        <v>632.5</v>
      </c>
      <c r="K51" s="30">
        <v>0</v>
      </c>
      <c r="L51" s="30">
        <v>545.26</v>
      </c>
      <c r="M51" s="30">
        <v>87.24</v>
      </c>
      <c r="N51" s="30">
        <v>0</v>
      </c>
      <c r="O51" s="30">
        <v>0</v>
      </c>
      <c r="P51" s="30">
        <v>0</v>
      </c>
      <c r="Q51" s="29"/>
    </row>
    <row r="52" spans="1:17" s="31" customFormat="1" x14ac:dyDescent="0.2">
      <c r="A52" s="29" t="s">
        <v>1079</v>
      </c>
      <c r="B52" s="9">
        <v>44739</v>
      </c>
      <c r="C52" s="2" t="s">
        <v>17</v>
      </c>
      <c r="D52" s="1" t="s">
        <v>381</v>
      </c>
      <c r="E52" s="29"/>
      <c r="F52" s="2" t="s">
        <v>277</v>
      </c>
      <c r="G52" s="29"/>
      <c r="H52" s="3" t="s">
        <v>382</v>
      </c>
      <c r="I52" s="4" t="s">
        <v>383</v>
      </c>
      <c r="J52" s="30">
        <f t="shared" si="0"/>
        <v>1722.5700000000002</v>
      </c>
      <c r="K52" s="30">
        <v>1331.72</v>
      </c>
      <c r="L52" s="30">
        <v>336.94000000000005</v>
      </c>
      <c r="M52" s="30">
        <v>53.91</v>
      </c>
      <c r="N52" s="30">
        <v>0</v>
      </c>
      <c r="O52" s="30">
        <v>0</v>
      </c>
      <c r="P52" s="30">
        <v>0</v>
      </c>
      <c r="Q52" s="29"/>
    </row>
    <row r="53" spans="1:17" s="31" customFormat="1" x14ac:dyDescent="0.2">
      <c r="A53" s="29" t="s">
        <v>1080</v>
      </c>
      <c r="B53" s="9">
        <v>44739</v>
      </c>
      <c r="C53" s="2" t="s">
        <v>17</v>
      </c>
      <c r="D53" s="1" t="s">
        <v>384</v>
      </c>
      <c r="E53" s="29"/>
      <c r="F53" s="2" t="s">
        <v>277</v>
      </c>
      <c r="G53" s="29"/>
      <c r="H53" s="3" t="s">
        <v>291</v>
      </c>
      <c r="I53" s="4" t="s">
        <v>292</v>
      </c>
      <c r="J53" s="30">
        <f t="shared" si="0"/>
        <v>330.6</v>
      </c>
      <c r="K53" s="30">
        <v>330.6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29"/>
    </row>
    <row r="54" spans="1:17" s="31" customFormat="1" x14ac:dyDescent="0.2">
      <c r="A54" s="29" t="s">
        <v>1081</v>
      </c>
      <c r="B54" s="9">
        <v>44739</v>
      </c>
      <c r="C54" s="2" t="s">
        <v>17</v>
      </c>
      <c r="D54" s="1" t="s">
        <v>385</v>
      </c>
      <c r="E54" s="29"/>
      <c r="F54" s="2" t="s">
        <v>277</v>
      </c>
      <c r="G54" s="29"/>
      <c r="H54" s="3" t="s">
        <v>313</v>
      </c>
      <c r="I54" s="4" t="s">
        <v>314</v>
      </c>
      <c r="J54" s="30">
        <f t="shared" si="0"/>
        <v>241.88</v>
      </c>
      <c r="K54" s="30">
        <v>70.91</v>
      </c>
      <c r="L54" s="30">
        <v>147.39000000000001</v>
      </c>
      <c r="M54" s="30">
        <v>23.58</v>
      </c>
      <c r="N54" s="30">
        <v>0</v>
      </c>
      <c r="O54" s="30">
        <v>0</v>
      </c>
      <c r="P54" s="30">
        <v>0</v>
      </c>
      <c r="Q54" s="29"/>
    </row>
    <row r="55" spans="1:17" s="31" customFormat="1" x14ac:dyDescent="0.2">
      <c r="A55" s="29" t="s">
        <v>1082</v>
      </c>
      <c r="B55" s="9">
        <v>44740</v>
      </c>
      <c r="C55" s="2" t="s">
        <v>17</v>
      </c>
      <c r="D55" s="1" t="s">
        <v>386</v>
      </c>
      <c r="E55" s="29"/>
      <c r="F55" s="2" t="s">
        <v>277</v>
      </c>
      <c r="G55" s="29"/>
      <c r="H55" s="3" t="s">
        <v>320</v>
      </c>
      <c r="I55" s="4" t="s">
        <v>321</v>
      </c>
      <c r="J55" s="30">
        <f t="shared" si="0"/>
        <v>1149.28</v>
      </c>
      <c r="K55" s="30">
        <v>0</v>
      </c>
      <c r="L55" s="30">
        <v>990.76</v>
      </c>
      <c r="M55" s="30">
        <v>158.52000000000001</v>
      </c>
      <c r="N55" s="30">
        <v>0</v>
      </c>
      <c r="O55" s="30">
        <v>0</v>
      </c>
      <c r="P55" s="30">
        <v>0</v>
      </c>
      <c r="Q55" s="29"/>
    </row>
    <row r="56" spans="1:17" s="31" customFormat="1" x14ac:dyDescent="0.2">
      <c r="A56" s="29" t="s">
        <v>1083</v>
      </c>
      <c r="B56" s="9">
        <v>44740</v>
      </c>
      <c r="C56" s="2" t="s">
        <v>17</v>
      </c>
      <c r="D56" s="1" t="s">
        <v>387</v>
      </c>
      <c r="E56" s="29"/>
      <c r="F56" s="2" t="s">
        <v>277</v>
      </c>
      <c r="G56" s="29"/>
      <c r="H56" s="3" t="s">
        <v>281</v>
      </c>
      <c r="I56" s="4" t="s">
        <v>282</v>
      </c>
      <c r="J56" s="30">
        <f t="shared" si="0"/>
        <v>82.17</v>
      </c>
      <c r="K56" s="30">
        <v>0</v>
      </c>
      <c r="L56" s="30">
        <v>70.86</v>
      </c>
      <c r="M56" s="30">
        <v>11.31</v>
      </c>
      <c r="N56" s="30">
        <v>0</v>
      </c>
      <c r="O56" s="30">
        <v>0</v>
      </c>
      <c r="P56" s="30">
        <v>0</v>
      </c>
      <c r="Q56" s="29"/>
    </row>
    <row r="57" spans="1:17" s="31" customFormat="1" x14ac:dyDescent="0.2">
      <c r="A57" s="29" t="s">
        <v>1084</v>
      </c>
      <c r="B57" s="9">
        <v>44740</v>
      </c>
      <c r="C57" s="2" t="s">
        <v>17</v>
      </c>
      <c r="D57" s="1" t="s">
        <v>388</v>
      </c>
      <c r="E57" s="29"/>
      <c r="F57" s="2" t="s">
        <v>389</v>
      </c>
      <c r="G57" s="29"/>
      <c r="H57" s="3" t="s">
        <v>390</v>
      </c>
      <c r="I57" s="4" t="s">
        <v>391</v>
      </c>
      <c r="J57" s="30">
        <f t="shared" si="0"/>
        <v>109.99</v>
      </c>
      <c r="K57" s="30">
        <v>0</v>
      </c>
      <c r="L57" s="30">
        <v>94.82</v>
      </c>
      <c r="M57" s="30">
        <v>15.17</v>
      </c>
      <c r="N57" s="30">
        <v>0</v>
      </c>
      <c r="O57" s="30">
        <v>0</v>
      </c>
      <c r="P57" s="30">
        <v>0</v>
      </c>
      <c r="Q57" s="29"/>
    </row>
    <row r="58" spans="1:17" s="31" customFormat="1" x14ac:dyDescent="0.2">
      <c r="A58" s="29" t="s">
        <v>1085</v>
      </c>
      <c r="B58" s="9">
        <v>44740</v>
      </c>
      <c r="C58" s="2" t="s">
        <v>17</v>
      </c>
      <c r="D58" s="1" t="s">
        <v>392</v>
      </c>
      <c r="E58" s="29"/>
      <c r="F58" s="2" t="s">
        <v>277</v>
      </c>
      <c r="G58" s="29"/>
      <c r="H58" s="3" t="s">
        <v>393</v>
      </c>
      <c r="I58" s="4" t="s">
        <v>394</v>
      </c>
      <c r="J58" s="30">
        <f t="shared" si="0"/>
        <v>734.11</v>
      </c>
      <c r="K58" s="30">
        <v>0</v>
      </c>
      <c r="L58" s="30">
        <v>632.85</v>
      </c>
      <c r="M58" s="30">
        <v>101.26</v>
      </c>
      <c r="N58" s="30">
        <v>0</v>
      </c>
      <c r="O58" s="30">
        <v>0</v>
      </c>
      <c r="P58" s="30">
        <v>0</v>
      </c>
      <c r="Q58" s="29"/>
    </row>
    <row r="59" spans="1:17" s="31" customFormat="1" x14ac:dyDescent="0.2">
      <c r="A59" s="29" t="s">
        <v>1086</v>
      </c>
      <c r="B59" s="9">
        <v>44740</v>
      </c>
      <c r="C59" s="2" t="s">
        <v>17</v>
      </c>
      <c r="D59" s="1" t="s">
        <v>395</v>
      </c>
      <c r="E59" s="29"/>
      <c r="F59" s="2" t="s">
        <v>396</v>
      </c>
      <c r="G59" s="29"/>
      <c r="H59" s="3" t="s">
        <v>397</v>
      </c>
      <c r="I59" s="4" t="s">
        <v>398</v>
      </c>
      <c r="J59" s="30">
        <f t="shared" si="0"/>
        <v>1354.88</v>
      </c>
      <c r="K59" s="30">
        <v>0</v>
      </c>
      <c r="L59" s="30">
        <v>1168</v>
      </c>
      <c r="M59" s="30">
        <v>186.88</v>
      </c>
      <c r="N59" s="30">
        <v>0</v>
      </c>
      <c r="O59" s="30">
        <v>0</v>
      </c>
      <c r="P59" s="30">
        <v>0</v>
      </c>
      <c r="Q59" s="29"/>
    </row>
    <row r="60" spans="1:17" s="31" customFormat="1" x14ac:dyDescent="0.2">
      <c r="A60" s="29" t="s">
        <v>1087</v>
      </c>
      <c r="B60" s="9">
        <v>44740</v>
      </c>
      <c r="C60" s="2" t="s">
        <v>17</v>
      </c>
      <c r="D60" s="1" t="s">
        <v>399</v>
      </c>
      <c r="E60" s="29"/>
      <c r="F60" s="2" t="s">
        <v>400</v>
      </c>
      <c r="G60" s="29"/>
      <c r="H60" s="3" t="s">
        <v>310</v>
      </c>
      <c r="I60" s="4" t="s">
        <v>311</v>
      </c>
      <c r="J60" s="30">
        <f t="shared" si="0"/>
        <v>1067.6599999999999</v>
      </c>
      <c r="K60" s="30">
        <v>0</v>
      </c>
      <c r="L60" s="30">
        <v>920.4</v>
      </c>
      <c r="M60" s="30">
        <v>147.26</v>
      </c>
      <c r="N60" s="30">
        <v>0</v>
      </c>
      <c r="O60" s="30">
        <v>0</v>
      </c>
      <c r="P60" s="30">
        <v>0</v>
      </c>
      <c r="Q60" s="29"/>
    </row>
    <row r="61" spans="1:17" s="31" customFormat="1" x14ac:dyDescent="0.2">
      <c r="A61" s="29" t="s">
        <v>1088</v>
      </c>
      <c r="B61" s="9">
        <v>44741</v>
      </c>
      <c r="C61" s="2" t="s">
        <v>17</v>
      </c>
      <c r="D61" s="1" t="s">
        <v>403</v>
      </c>
      <c r="E61" s="29"/>
      <c r="F61" s="2" t="s">
        <v>404</v>
      </c>
      <c r="G61" s="29"/>
      <c r="H61" s="3" t="s">
        <v>405</v>
      </c>
      <c r="I61" s="4" t="s">
        <v>406</v>
      </c>
      <c r="J61" s="30">
        <f t="shared" si="0"/>
        <v>66474.959999999992</v>
      </c>
      <c r="K61" s="30">
        <v>0</v>
      </c>
      <c r="L61" s="30">
        <v>57306</v>
      </c>
      <c r="M61" s="30">
        <v>9168.9599999999991</v>
      </c>
      <c r="N61" s="30">
        <v>0</v>
      </c>
      <c r="O61" s="30">
        <v>0</v>
      </c>
      <c r="P61" s="30">
        <v>0</v>
      </c>
      <c r="Q61" s="29"/>
    </row>
    <row r="62" spans="1:17" s="31" customFormat="1" x14ac:dyDescent="0.2">
      <c r="A62" s="29" t="s">
        <v>1089</v>
      </c>
      <c r="B62" s="9">
        <v>44741</v>
      </c>
      <c r="C62" s="2" t="s">
        <v>17</v>
      </c>
      <c r="D62" s="1" t="s">
        <v>407</v>
      </c>
      <c r="E62" s="29"/>
      <c r="F62" s="2" t="s">
        <v>277</v>
      </c>
      <c r="G62" s="29"/>
      <c r="H62" s="3" t="s">
        <v>339</v>
      </c>
      <c r="I62" s="4" t="s">
        <v>340</v>
      </c>
      <c r="J62" s="30">
        <f t="shared" si="0"/>
        <v>5.57</v>
      </c>
      <c r="K62" s="30">
        <v>0</v>
      </c>
      <c r="L62" s="30">
        <v>4.8</v>
      </c>
      <c r="M62" s="30">
        <v>0.77</v>
      </c>
      <c r="N62" s="30">
        <v>0</v>
      </c>
      <c r="O62" s="30">
        <v>0</v>
      </c>
      <c r="P62" s="30">
        <v>0</v>
      </c>
      <c r="Q62" s="29"/>
    </row>
    <row r="63" spans="1:17" s="31" customFormat="1" x14ac:dyDescent="0.2">
      <c r="A63" s="29" t="s">
        <v>1090</v>
      </c>
      <c r="B63" s="9">
        <v>44741</v>
      </c>
      <c r="C63" s="2" t="s">
        <v>17</v>
      </c>
      <c r="D63" s="1" t="s">
        <v>408</v>
      </c>
      <c r="E63" s="29"/>
      <c r="F63" s="2" t="s">
        <v>277</v>
      </c>
      <c r="G63" s="29"/>
      <c r="H63" s="3" t="s">
        <v>339</v>
      </c>
      <c r="I63" s="4" t="s">
        <v>340</v>
      </c>
      <c r="J63" s="30">
        <f t="shared" si="0"/>
        <v>4.9499999999999993</v>
      </c>
      <c r="K63" s="30">
        <v>0</v>
      </c>
      <c r="L63" s="30">
        <v>4.2699999999999996</v>
      </c>
      <c r="M63" s="30">
        <v>0.68</v>
      </c>
      <c r="N63" s="30">
        <v>0</v>
      </c>
      <c r="O63" s="30">
        <v>0</v>
      </c>
      <c r="P63" s="30">
        <v>0</v>
      </c>
      <c r="Q63" s="29"/>
    </row>
    <row r="64" spans="1:17" s="31" customFormat="1" x14ac:dyDescent="0.2">
      <c r="A64" s="29" t="s">
        <v>1091</v>
      </c>
      <c r="B64" s="9">
        <v>44742</v>
      </c>
      <c r="C64" s="2" t="s">
        <v>17</v>
      </c>
      <c r="D64" s="1" t="s">
        <v>409</v>
      </c>
      <c r="E64" s="29"/>
      <c r="F64" s="2" t="s">
        <v>277</v>
      </c>
      <c r="G64" s="29"/>
      <c r="H64" s="3" t="s">
        <v>410</v>
      </c>
      <c r="I64" s="4" t="s">
        <v>411</v>
      </c>
      <c r="J64" s="30">
        <f t="shared" si="0"/>
        <v>43.72</v>
      </c>
      <c r="K64" s="30">
        <v>0</v>
      </c>
      <c r="L64" s="30">
        <v>37.69</v>
      </c>
      <c r="M64" s="30">
        <v>6.03</v>
      </c>
      <c r="N64" s="30">
        <v>0</v>
      </c>
      <c r="O64" s="30">
        <v>0</v>
      </c>
      <c r="P64" s="30">
        <v>0</v>
      </c>
      <c r="Q64" s="29"/>
    </row>
    <row r="65" spans="1:17" s="31" customFormat="1" x14ac:dyDescent="0.2">
      <c r="A65" s="29" t="s">
        <v>1092</v>
      </c>
      <c r="B65" s="9">
        <v>44742</v>
      </c>
      <c r="C65" s="2" t="s">
        <v>17</v>
      </c>
      <c r="D65" s="1" t="s">
        <v>412</v>
      </c>
      <c r="E65" s="29"/>
      <c r="F65" s="2" t="s">
        <v>413</v>
      </c>
      <c r="G65" s="29"/>
      <c r="H65" s="3" t="s">
        <v>414</v>
      </c>
      <c r="I65" s="4" t="s">
        <v>415</v>
      </c>
      <c r="J65" s="30">
        <f t="shared" si="0"/>
        <v>2877.1200000000003</v>
      </c>
      <c r="K65" s="30">
        <v>0</v>
      </c>
      <c r="L65" s="30">
        <v>2480.2800000000002</v>
      </c>
      <c r="M65" s="30">
        <v>396.84</v>
      </c>
      <c r="N65" s="30">
        <v>0</v>
      </c>
      <c r="O65" s="30">
        <v>0</v>
      </c>
      <c r="P65" s="30">
        <v>0</v>
      </c>
      <c r="Q65" s="29"/>
    </row>
    <row r="66" spans="1:17" s="31" customFormat="1" x14ac:dyDescent="0.2">
      <c r="A66" s="29" t="s">
        <v>1093</v>
      </c>
      <c r="B66" s="9">
        <v>44742</v>
      </c>
      <c r="C66" s="2" t="s">
        <v>17</v>
      </c>
      <c r="D66" s="1" t="s">
        <v>416</v>
      </c>
      <c r="E66" s="29"/>
      <c r="F66" s="2" t="s">
        <v>417</v>
      </c>
      <c r="G66" s="29"/>
      <c r="H66" s="3" t="s">
        <v>418</v>
      </c>
      <c r="I66" s="4" t="s">
        <v>419</v>
      </c>
      <c r="J66" s="30">
        <f t="shared" si="0"/>
        <v>6267.83</v>
      </c>
      <c r="K66" s="30">
        <v>0</v>
      </c>
      <c r="L66" s="30">
        <v>5403.3</v>
      </c>
      <c r="M66" s="30">
        <v>864.53</v>
      </c>
      <c r="N66" s="30">
        <v>0</v>
      </c>
      <c r="O66" s="30">
        <v>0</v>
      </c>
      <c r="P66" s="30">
        <v>0</v>
      </c>
      <c r="Q66" s="29"/>
    </row>
    <row r="67" spans="1:17" s="31" customFormat="1" x14ac:dyDescent="0.2">
      <c r="A67" s="29" t="s">
        <v>1094</v>
      </c>
      <c r="B67" s="9">
        <v>44743</v>
      </c>
      <c r="C67" s="2" t="s">
        <v>17</v>
      </c>
      <c r="D67" s="1" t="s">
        <v>420</v>
      </c>
      <c r="E67" s="29"/>
      <c r="F67" s="2" t="s">
        <v>421</v>
      </c>
      <c r="G67" s="29"/>
      <c r="H67" s="3" t="s">
        <v>390</v>
      </c>
      <c r="I67" s="4" t="s">
        <v>391</v>
      </c>
      <c r="J67" s="30">
        <f t="shared" si="0"/>
        <v>165.89</v>
      </c>
      <c r="K67" s="30">
        <v>0</v>
      </c>
      <c r="L67" s="30">
        <v>143.01</v>
      </c>
      <c r="M67" s="30">
        <v>22.88</v>
      </c>
      <c r="N67" s="30">
        <v>0</v>
      </c>
      <c r="O67" s="30">
        <v>0</v>
      </c>
      <c r="P67" s="30">
        <v>0</v>
      </c>
      <c r="Q67" s="29"/>
    </row>
    <row r="68" spans="1:17" s="31" customFormat="1" x14ac:dyDescent="0.2">
      <c r="A68" s="29" t="s">
        <v>1095</v>
      </c>
      <c r="B68" s="9">
        <v>44743</v>
      </c>
      <c r="C68" s="2" t="s">
        <v>17</v>
      </c>
      <c r="D68" s="1" t="s">
        <v>422</v>
      </c>
      <c r="E68" s="29"/>
      <c r="F68" s="2" t="s">
        <v>277</v>
      </c>
      <c r="G68" s="29"/>
      <c r="H68" s="3" t="s">
        <v>382</v>
      </c>
      <c r="I68" s="4" t="s">
        <v>383</v>
      </c>
      <c r="J68" s="30">
        <f t="shared" si="0"/>
        <v>929.55000000000007</v>
      </c>
      <c r="K68" s="30">
        <v>639.74</v>
      </c>
      <c r="L68" s="30">
        <v>249.84000000000003</v>
      </c>
      <c r="M68" s="30">
        <v>39.97</v>
      </c>
      <c r="N68" s="30">
        <v>0</v>
      </c>
      <c r="O68" s="30">
        <v>0</v>
      </c>
      <c r="P68" s="30">
        <v>0</v>
      </c>
      <c r="Q68" s="29"/>
    </row>
    <row r="69" spans="1:17" s="31" customFormat="1" x14ac:dyDescent="0.2">
      <c r="A69" s="29" t="s">
        <v>1096</v>
      </c>
      <c r="B69" s="9">
        <v>44743</v>
      </c>
      <c r="C69" s="2" t="s">
        <v>17</v>
      </c>
      <c r="D69" s="1" t="s">
        <v>423</v>
      </c>
      <c r="E69" s="29"/>
      <c r="F69" s="2" t="s">
        <v>424</v>
      </c>
      <c r="G69" s="29"/>
      <c r="H69" s="3" t="s">
        <v>425</v>
      </c>
      <c r="I69" s="4" t="s">
        <v>426</v>
      </c>
      <c r="J69" s="30">
        <f t="shared" si="0"/>
        <v>277.01</v>
      </c>
      <c r="K69" s="30">
        <v>0</v>
      </c>
      <c r="L69" s="30">
        <v>238.8</v>
      </c>
      <c r="M69" s="30">
        <v>38.21</v>
      </c>
      <c r="N69" s="30">
        <v>0</v>
      </c>
      <c r="O69" s="30">
        <v>0</v>
      </c>
      <c r="P69" s="30">
        <v>0</v>
      </c>
      <c r="Q69" s="29"/>
    </row>
    <row r="70" spans="1:17" s="31" customFormat="1" x14ac:dyDescent="0.2">
      <c r="A70" s="29" t="s">
        <v>1097</v>
      </c>
      <c r="B70" s="9">
        <v>44743</v>
      </c>
      <c r="C70" s="2" t="s">
        <v>17</v>
      </c>
      <c r="D70" s="1" t="s">
        <v>427</v>
      </c>
      <c r="E70" s="29"/>
      <c r="F70" s="2" t="s">
        <v>428</v>
      </c>
      <c r="G70" s="29"/>
      <c r="H70" s="3" t="s">
        <v>429</v>
      </c>
      <c r="I70" s="4" t="s">
        <v>430</v>
      </c>
      <c r="J70" s="30">
        <f t="shared" si="0"/>
        <v>6323.3899999999994</v>
      </c>
      <c r="K70" s="30">
        <v>0</v>
      </c>
      <c r="L70" s="30">
        <v>5451.2</v>
      </c>
      <c r="M70" s="30">
        <v>872.19</v>
      </c>
      <c r="N70" s="30">
        <v>0</v>
      </c>
      <c r="O70" s="30">
        <v>0</v>
      </c>
      <c r="P70" s="30">
        <v>0</v>
      </c>
      <c r="Q70" s="29"/>
    </row>
    <row r="71" spans="1:17" s="31" customFormat="1" x14ac:dyDescent="0.2">
      <c r="A71" s="29" t="s">
        <v>1098</v>
      </c>
      <c r="B71" s="9">
        <v>44743</v>
      </c>
      <c r="C71" s="2" t="s">
        <v>17</v>
      </c>
      <c r="D71" s="1" t="s">
        <v>431</v>
      </c>
      <c r="E71" s="29"/>
      <c r="F71" s="2" t="s">
        <v>432</v>
      </c>
      <c r="G71" s="29"/>
      <c r="H71" s="3" t="s">
        <v>291</v>
      </c>
      <c r="I71" s="4" t="s">
        <v>292</v>
      </c>
      <c r="J71" s="30">
        <f t="shared" si="0"/>
        <v>497.7</v>
      </c>
      <c r="K71" s="30">
        <v>497.7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29"/>
    </row>
    <row r="72" spans="1:17" s="31" customFormat="1" x14ac:dyDescent="0.2">
      <c r="A72" s="29" t="s">
        <v>1099</v>
      </c>
      <c r="B72" s="9">
        <v>44743</v>
      </c>
      <c r="C72" s="2" t="s">
        <v>17</v>
      </c>
      <c r="D72" s="1" t="s">
        <v>433</v>
      </c>
      <c r="E72" s="29"/>
      <c r="F72" s="2" t="s">
        <v>277</v>
      </c>
      <c r="G72" s="29"/>
      <c r="H72" s="3" t="s">
        <v>313</v>
      </c>
      <c r="I72" s="4" t="s">
        <v>314</v>
      </c>
      <c r="J72" s="30">
        <f t="shared" si="0"/>
        <v>136.69</v>
      </c>
      <c r="K72" s="30">
        <v>136.69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29"/>
    </row>
    <row r="73" spans="1:17" s="31" customFormat="1" x14ac:dyDescent="0.2">
      <c r="A73" s="29" t="s">
        <v>1100</v>
      </c>
      <c r="B73" s="9">
        <v>44743</v>
      </c>
      <c r="C73" s="2" t="s">
        <v>17</v>
      </c>
      <c r="D73" s="1" t="s">
        <v>434</v>
      </c>
      <c r="E73" s="29"/>
      <c r="F73" s="2" t="s">
        <v>277</v>
      </c>
      <c r="G73" s="29"/>
      <c r="H73" s="3" t="s">
        <v>435</v>
      </c>
      <c r="I73" s="4" t="s">
        <v>436</v>
      </c>
      <c r="J73" s="30">
        <f t="shared" ref="J73:J136" si="1">+K73+L73+M73+N73+O73</f>
        <v>187</v>
      </c>
      <c r="K73" s="30">
        <v>0</v>
      </c>
      <c r="L73" s="30">
        <v>161.21</v>
      </c>
      <c r="M73" s="30">
        <v>25.79</v>
      </c>
      <c r="N73" s="30">
        <v>0</v>
      </c>
      <c r="O73" s="30">
        <v>0</v>
      </c>
      <c r="P73" s="30">
        <v>0</v>
      </c>
      <c r="Q73" s="29"/>
    </row>
    <row r="74" spans="1:17" s="31" customFormat="1" x14ac:dyDescent="0.2">
      <c r="A74" s="29" t="s">
        <v>1101</v>
      </c>
      <c r="B74" s="9">
        <v>44744</v>
      </c>
      <c r="C74" s="2" t="s">
        <v>17</v>
      </c>
      <c r="D74" s="1" t="s">
        <v>437</v>
      </c>
      <c r="E74" s="29"/>
      <c r="F74" s="2" t="s">
        <v>438</v>
      </c>
      <c r="G74" s="29"/>
      <c r="H74" s="3" t="s">
        <v>439</v>
      </c>
      <c r="I74" s="4" t="s">
        <v>440</v>
      </c>
      <c r="J74" s="30">
        <f t="shared" si="1"/>
        <v>105.22</v>
      </c>
      <c r="K74" s="30">
        <v>0</v>
      </c>
      <c r="L74" s="30">
        <v>90.71</v>
      </c>
      <c r="M74" s="30">
        <v>14.51</v>
      </c>
      <c r="N74" s="30">
        <v>0</v>
      </c>
      <c r="O74" s="30">
        <v>0</v>
      </c>
      <c r="P74" s="30">
        <v>0</v>
      </c>
      <c r="Q74" s="29"/>
    </row>
    <row r="75" spans="1:17" s="31" customFormat="1" x14ac:dyDescent="0.2">
      <c r="A75" s="29" t="s">
        <v>1102</v>
      </c>
      <c r="B75" s="9">
        <v>44745</v>
      </c>
      <c r="C75" s="2" t="s">
        <v>17</v>
      </c>
      <c r="D75" s="1" t="s">
        <v>441</v>
      </c>
      <c r="E75" s="29"/>
      <c r="F75" s="2" t="s">
        <v>277</v>
      </c>
      <c r="G75" s="29"/>
      <c r="H75" s="3" t="s">
        <v>442</v>
      </c>
      <c r="I75" s="4" t="s">
        <v>443</v>
      </c>
      <c r="J75" s="30">
        <f t="shared" si="1"/>
        <v>28.65</v>
      </c>
      <c r="K75" s="30">
        <v>0</v>
      </c>
      <c r="L75" s="30">
        <v>24.7</v>
      </c>
      <c r="M75" s="30">
        <v>3.95</v>
      </c>
      <c r="N75" s="30">
        <v>0</v>
      </c>
      <c r="O75" s="30">
        <v>0</v>
      </c>
      <c r="P75" s="30">
        <v>0</v>
      </c>
      <c r="Q75" s="29"/>
    </row>
    <row r="76" spans="1:17" s="31" customFormat="1" x14ac:dyDescent="0.2">
      <c r="A76" s="29" t="s">
        <v>1103</v>
      </c>
      <c r="B76" s="9">
        <v>44746</v>
      </c>
      <c r="C76" s="2" t="s">
        <v>17</v>
      </c>
      <c r="D76" s="1" t="s">
        <v>444</v>
      </c>
      <c r="E76" s="29"/>
      <c r="F76" s="2" t="s">
        <v>277</v>
      </c>
      <c r="G76" s="29"/>
      <c r="H76" s="3" t="s">
        <v>382</v>
      </c>
      <c r="I76" s="4" t="s">
        <v>383</v>
      </c>
      <c r="J76" s="30">
        <f t="shared" si="1"/>
        <v>1605.24</v>
      </c>
      <c r="K76" s="30">
        <v>1530.16</v>
      </c>
      <c r="L76" s="30">
        <v>64.720000000000027</v>
      </c>
      <c r="M76" s="30">
        <v>10.36</v>
      </c>
      <c r="N76" s="30">
        <v>0</v>
      </c>
      <c r="O76" s="30">
        <v>0</v>
      </c>
      <c r="P76" s="30">
        <v>0</v>
      </c>
      <c r="Q76" s="29"/>
    </row>
    <row r="77" spans="1:17" s="31" customFormat="1" x14ac:dyDescent="0.2">
      <c r="A77" s="29" t="s">
        <v>1104</v>
      </c>
      <c r="B77" s="9">
        <v>44747</v>
      </c>
      <c r="C77" s="2" t="s">
        <v>17</v>
      </c>
      <c r="D77" s="1" t="s">
        <v>445</v>
      </c>
      <c r="E77" s="29"/>
      <c r="F77" s="2" t="s">
        <v>277</v>
      </c>
      <c r="G77" s="29"/>
      <c r="H77" s="3" t="s">
        <v>442</v>
      </c>
      <c r="I77" s="4" t="s">
        <v>443</v>
      </c>
      <c r="J77" s="30">
        <f t="shared" si="1"/>
        <v>23.900000000000002</v>
      </c>
      <c r="K77" s="30">
        <v>0</v>
      </c>
      <c r="L77" s="30">
        <v>20.6</v>
      </c>
      <c r="M77" s="30">
        <v>3.3</v>
      </c>
      <c r="N77" s="30">
        <v>0</v>
      </c>
      <c r="O77" s="30">
        <v>0</v>
      </c>
      <c r="P77" s="30">
        <v>0</v>
      </c>
      <c r="Q77" s="29"/>
    </row>
    <row r="78" spans="1:17" s="31" customFormat="1" x14ac:dyDescent="0.2">
      <c r="A78" s="29" t="s">
        <v>1105</v>
      </c>
      <c r="B78" s="9">
        <v>44747</v>
      </c>
      <c r="C78" s="2" t="s">
        <v>17</v>
      </c>
      <c r="D78" s="1" t="s">
        <v>446</v>
      </c>
      <c r="E78" s="29"/>
      <c r="F78" s="2" t="s">
        <v>277</v>
      </c>
      <c r="G78" s="29"/>
      <c r="H78" s="3" t="s">
        <v>313</v>
      </c>
      <c r="I78" s="4" t="s">
        <v>314</v>
      </c>
      <c r="J78" s="30">
        <f t="shared" si="1"/>
        <v>1187.4600000000003</v>
      </c>
      <c r="K78" s="30">
        <v>180.66</v>
      </c>
      <c r="L78" s="30">
        <v>377.33</v>
      </c>
      <c r="M78" s="30">
        <v>60.37</v>
      </c>
      <c r="N78" s="30">
        <v>526.94000000000005</v>
      </c>
      <c r="O78" s="30">
        <v>42.16</v>
      </c>
      <c r="P78" s="30">
        <v>0</v>
      </c>
      <c r="Q78" s="29"/>
    </row>
    <row r="79" spans="1:17" s="31" customFormat="1" x14ac:dyDescent="0.2">
      <c r="A79" s="29" t="s">
        <v>1106</v>
      </c>
      <c r="B79" s="9">
        <v>44749</v>
      </c>
      <c r="C79" s="2" t="s">
        <v>17</v>
      </c>
      <c r="D79" s="1" t="s">
        <v>447</v>
      </c>
      <c r="E79" s="29"/>
      <c r="F79" s="2" t="s">
        <v>277</v>
      </c>
      <c r="G79" s="29"/>
      <c r="H79" s="3" t="s">
        <v>382</v>
      </c>
      <c r="I79" s="4" t="s">
        <v>383</v>
      </c>
      <c r="J79" s="30">
        <f t="shared" si="1"/>
        <v>259.06</v>
      </c>
      <c r="K79" s="30">
        <v>259.06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29"/>
    </row>
    <row r="80" spans="1:17" s="31" customFormat="1" x14ac:dyDescent="0.2">
      <c r="A80" s="29" t="s">
        <v>1107</v>
      </c>
      <c r="B80" s="9">
        <v>44749</v>
      </c>
      <c r="C80" s="2" t="s">
        <v>17</v>
      </c>
      <c r="D80" s="1" t="s">
        <v>448</v>
      </c>
      <c r="E80" s="29"/>
      <c r="F80" s="2" t="s">
        <v>277</v>
      </c>
      <c r="G80" s="29"/>
      <c r="H80" s="3" t="s">
        <v>382</v>
      </c>
      <c r="I80" s="4" t="s">
        <v>383</v>
      </c>
      <c r="J80" s="30">
        <f t="shared" si="1"/>
        <v>33</v>
      </c>
      <c r="K80" s="30">
        <v>33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29"/>
    </row>
    <row r="81" spans="1:17" s="31" customFormat="1" x14ac:dyDescent="0.2">
      <c r="A81" s="29" t="s">
        <v>1108</v>
      </c>
      <c r="B81" s="9">
        <v>44750</v>
      </c>
      <c r="C81" s="2" t="s">
        <v>17</v>
      </c>
      <c r="D81" s="1" t="s">
        <v>449</v>
      </c>
      <c r="E81" s="29"/>
      <c r="F81" s="2" t="s">
        <v>450</v>
      </c>
      <c r="G81" s="29"/>
      <c r="H81" s="3" t="s">
        <v>451</v>
      </c>
      <c r="I81" s="4" t="s">
        <v>452</v>
      </c>
      <c r="J81" s="30">
        <f t="shared" si="1"/>
        <v>3823.08</v>
      </c>
      <c r="K81" s="30">
        <v>800.75</v>
      </c>
      <c r="L81" s="30">
        <v>2605.46</v>
      </c>
      <c r="M81" s="30">
        <v>416.87</v>
      </c>
      <c r="N81" s="30">
        <v>0</v>
      </c>
      <c r="O81" s="30">
        <v>0</v>
      </c>
      <c r="P81" s="30">
        <v>0</v>
      </c>
      <c r="Q81" s="29"/>
    </row>
    <row r="82" spans="1:17" s="31" customFormat="1" x14ac:dyDescent="0.2">
      <c r="A82" s="29" t="s">
        <v>1109</v>
      </c>
      <c r="B82" s="9">
        <v>44750</v>
      </c>
      <c r="C82" s="2" t="s">
        <v>17</v>
      </c>
      <c r="D82" s="1" t="s">
        <v>453</v>
      </c>
      <c r="E82" s="29"/>
      <c r="F82" s="2" t="s">
        <v>454</v>
      </c>
      <c r="G82" s="29"/>
      <c r="H82" s="3" t="s">
        <v>455</v>
      </c>
      <c r="I82" s="4" t="s">
        <v>456</v>
      </c>
      <c r="J82" s="30">
        <f t="shared" si="1"/>
        <v>190.02</v>
      </c>
      <c r="K82" s="30">
        <v>0</v>
      </c>
      <c r="L82" s="30">
        <v>163.81</v>
      </c>
      <c r="M82" s="30">
        <v>26.21</v>
      </c>
      <c r="N82" s="30">
        <v>0</v>
      </c>
      <c r="O82" s="30">
        <v>0</v>
      </c>
      <c r="P82" s="30">
        <v>0</v>
      </c>
      <c r="Q82" s="29"/>
    </row>
    <row r="83" spans="1:17" s="31" customFormat="1" x14ac:dyDescent="0.2">
      <c r="A83" s="29" t="s">
        <v>1110</v>
      </c>
      <c r="B83" s="9">
        <v>44751</v>
      </c>
      <c r="C83" s="2" t="s">
        <v>17</v>
      </c>
      <c r="D83" s="1" t="s">
        <v>457</v>
      </c>
      <c r="E83" s="29"/>
      <c r="F83" s="2" t="s">
        <v>277</v>
      </c>
      <c r="G83" s="29"/>
      <c r="H83" s="3" t="s">
        <v>458</v>
      </c>
      <c r="I83" s="4" t="s">
        <v>459</v>
      </c>
      <c r="J83" s="30">
        <f t="shared" si="1"/>
        <v>2305.4700000000003</v>
      </c>
      <c r="K83" s="30">
        <v>0</v>
      </c>
      <c r="L83" s="30">
        <v>1987.47</v>
      </c>
      <c r="M83" s="30">
        <v>318</v>
      </c>
      <c r="N83" s="30">
        <v>0</v>
      </c>
      <c r="O83" s="30">
        <v>0</v>
      </c>
      <c r="P83" s="30">
        <v>0</v>
      </c>
      <c r="Q83" s="29"/>
    </row>
    <row r="84" spans="1:17" s="31" customFormat="1" x14ac:dyDescent="0.2">
      <c r="A84" s="29" t="s">
        <v>1111</v>
      </c>
      <c r="B84" s="9">
        <v>44753</v>
      </c>
      <c r="C84" s="2" t="s">
        <v>17</v>
      </c>
      <c r="D84" s="1" t="s">
        <v>460</v>
      </c>
      <c r="E84" s="29"/>
      <c r="F84" s="2" t="s">
        <v>277</v>
      </c>
      <c r="G84" s="29"/>
      <c r="H84" s="3" t="s">
        <v>382</v>
      </c>
      <c r="I84" s="4" t="s">
        <v>383</v>
      </c>
      <c r="J84" s="30">
        <f t="shared" si="1"/>
        <v>415.74</v>
      </c>
      <c r="K84" s="30">
        <v>415.74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29"/>
    </row>
    <row r="85" spans="1:17" s="31" customFormat="1" x14ac:dyDescent="0.2">
      <c r="A85" s="29" t="s">
        <v>1112</v>
      </c>
      <c r="B85" s="9">
        <v>44753</v>
      </c>
      <c r="C85" s="2" t="s">
        <v>17</v>
      </c>
      <c r="D85" s="1" t="s">
        <v>461</v>
      </c>
      <c r="E85" s="29"/>
      <c r="F85" s="2" t="s">
        <v>277</v>
      </c>
      <c r="G85" s="29"/>
      <c r="H85" s="3" t="s">
        <v>313</v>
      </c>
      <c r="I85" s="4" t="s">
        <v>314</v>
      </c>
      <c r="J85" s="30">
        <f t="shared" si="1"/>
        <v>229.07</v>
      </c>
      <c r="K85" s="30">
        <v>229.07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29"/>
    </row>
    <row r="86" spans="1:17" s="31" customFormat="1" x14ac:dyDescent="0.2">
      <c r="A86" s="29" t="s">
        <v>1113</v>
      </c>
      <c r="B86" s="9">
        <v>44755</v>
      </c>
      <c r="C86" s="2" t="s">
        <v>17</v>
      </c>
      <c r="D86" s="1" t="s">
        <v>462</v>
      </c>
      <c r="E86" s="29"/>
      <c r="F86" s="2" t="s">
        <v>463</v>
      </c>
      <c r="G86" s="29"/>
      <c r="H86" s="3" t="s">
        <v>464</v>
      </c>
      <c r="I86" s="4" t="s">
        <v>465</v>
      </c>
      <c r="J86" s="30">
        <f t="shared" si="1"/>
        <v>100.73</v>
      </c>
      <c r="K86" s="30">
        <v>0</v>
      </c>
      <c r="L86" s="30">
        <v>86.84</v>
      </c>
      <c r="M86" s="30">
        <v>13.89</v>
      </c>
      <c r="N86" s="30">
        <v>0</v>
      </c>
      <c r="O86" s="30">
        <v>0</v>
      </c>
      <c r="P86" s="30">
        <v>0</v>
      </c>
      <c r="Q86" s="29"/>
    </row>
    <row r="87" spans="1:17" s="31" customFormat="1" x14ac:dyDescent="0.2">
      <c r="A87" s="29" t="s">
        <v>1114</v>
      </c>
      <c r="B87" s="9">
        <v>44755</v>
      </c>
      <c r="C87" s="2" t="s">
        <v>17</v>
      </c>
      <c r="D87" s="1" t="s">
        <v>466</v>
      </c>
      <c r="E87" s="29"/>
      <c r="F87" s="2" t="s">
        <v>1552</v>
      </c>
      <c r="G87" s="29"/>
      <c r="H87" s="3" t="s">
        <v>464</v>
      </c>
      <c r="I87" s="4" t="s">
        <v>465</v>
      </c>
      <c r="J87" s="30">
        <f t="shared" si="1"/>
        <v>325.7</v>
      </c>
      <c r="K87" s="30">
        <v>325.7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29"/>
    </row>
    <row r="88" spans="1:17" s="31" customFormat="1" x14ac:dyDescent="0.2">
      <c r="A88" s="29" t="s">
        <v>1115</v>
      </c>
      <c r="B88" s="9">
        <v>44756</v>
      </c>
      <c r="C88" s="2" t="s">
        <v>17</v>
      </c>
      <c r="D88" s="1" t="s">
        <v>467</v>
      </c>
      <c r="E88" s="29"/>
      <c r="F88" s="2" t="s">
        <v>277</v>
      </c>
      <c r="G88" s="29"/>
      <c r="H88" s="3" t="s">
        <v>468</v>
      </c>
      <c r="I88" s="4" t="s">
        <v>469</v>
      </c>
      <c r="J88" s="30">
        <f t="shared" si="1"/>
        <v>56.81</v>
      </c>
      <c r="K88" s="30">
        <v>0</v>
      </c>
      <c r="L88" s="30">
        <v>48.97</v>
      </c>
      <c r="M88" s="30">
        <v>7.84</v>
      </c>
      <c r="N88" s="30">
        <v>0</v>
      </c>
      <c r="O88" s="30">
        <v>0</v>
      </c>
      <c r="P88" s="30">
        <v>0</v>
      </c>
      <c r="Q88" s="29"/>
    </row>
    <row r="89" spans="1:17" s="31" customFormat="1" x14ac:dyDescent="0.2">
      <c r="A89" s="29" t="s">
        <v>1116</v>
      </c>
      <c r="B89" s="9">
        <v>44756</v>
      </c>
      <c r="C89" s="2" t="s">
        <v>17</v>
      </c>
      <c r="D89" s="1" t="s">
        <v>470</v>
      </c>
      <c r="E89" s="29"/>
      <c r="F89" s="2" t="s">
        <v>277</v>
      </c>
      <c r="G89" s="29"/>
      <c r="H89" s="3" t="s">
        <v>435</v>
      </c>
      <c r="I89" s="4" t="s">
        <v>436</v>
      </c>
      <c r="J89" s="30">
        <f t="shared" si="1"/>
        <v>405.35999999999996</v>
      </c>
      <c r="K89" s="30">
        <v>184.08</v>
      </c>
      <c r="L89" s="30">
        <v>190.75999999999996</v>
      </c>
      <c r="M89" s="30">
        <v>30.52</v>
      </c>
      <c r="N89" s="30">
        <v>0</v>
      </c>
      <c r="O89" s="30">
        <v>0</v>
      </c>
      <c r="P89" s="30">
        <v>0</v>
      </c>
      <c r="Q89" s="29"/>
    </row>
    <row r="90" spans="1:17" s="31" customFormat="1" x14ac:dyDescent="0.2">
      <c r="A90" s="29" t="s">
        <v>1117</v>
      </c>
      <c r="B90" s="9">
        <v>44756</v>
      </c>
      <c r="C90" s="2" t="s">
        <v>17</v>
      </c>
      <c r="D90" s="1" t="s">
        <v>471</v>
      </c>
      <c r="E90" s="29"/>
      <c r="F90" s="2" t="s">
        <v>277</v>
      </c>
      <c r="G90" s="29"/>
      <c r="H90" s="3" t="s">
        <v>382</v>
      </c>
      <c r="I90" s="4" t="s">
        <v>383</v>
      </c>
      <c r="J90" s="30">
        <f t="shared" si="1"/>
        <v>662.36</v>
      </c>
      <c r="K90" s="30">
        <v>662.36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29"/>
    </row>
    <row r="91" spans="1:17" s="31" customFormat="1" x14ac:dyDescent="0.2">
      <c r="A91" s="29" t="s">
        <v>1118</v>
      </c>
      <c r="B91" s="9">
        <v>44756</v>
      </c>
      <c r="C91" s="2" t="s">
        <v>17</v>
      </c>
      <c r="D91" s="1" t="s">
        <v>472</v>
      </c>
      <c r="E91" s="29"/>
      <c r="F91" s="2" t="s">
        <v>473</v>
      </c>
      <c r="G91" s="29"/>
      <c r="H91" s="3" t="s">
        <v>474</v>
      </c>
      <c r="I91" s="4" t="s">
        <v>475</v>
      </c>
      <c r="J91" s="30">
        <f t="shared" si="1"/>
        <v>391.49</v>
      </c>
      <c r="K91" s="30">
        <v>0</v>
      </c>
      <c r="L91" s="30">
        <v>337.49</v>
      </c>
      <c r="M91" s="30">
        <v>54</v>
      </c>
      <c r="N91" s="30">
        <v>0</v>
      </c>
      <c r="O91" s="30">
        <v>0</v>
      </c>
      <c r="P91" s="30">
        <v>0</v>
      </c>
      <c r="Q91" s="29"/>
    </row>
    <row r="92" spans="1:17" s="31" customFormat="1" x14ac:dyDescent="0.2">
      <c r="A92" s="29" t="s">
        <v>1119</v>
      </c>
      <c r="B92" s="9">
        <v>44756</v>
      </c>
      <c r="C92" s="2" t="s">
        <v>17</v>
      </c>
      <c r="D92" s="1" t="s">
        <v>476</v>
      </c>
      <c r="E92" s="29"/>
      <c r="F92" s="2" t="s">
        <v>277</v>
      </c>
      <c r="G92" s="29"/>
      <c r="H92" s="3" t="s">
        <v>313</v>
      </c>
      <c r="I92" s="4" t="s">
        <v>314</v>
      </c>
      <c r="J92" s="30">
        <f t="shared" si="1"/>
        <v>822.93</v>
      </c>
      <c r="K92" s="30">
        <v>134.47</v>
      </c>
      <c r="L92" s="30">
        <v>22.64</v>
      </c>
      <c r="M92" s="30">
        <v>3.62</v>
      </c>
      <c r="N92" s="30">
        <v>613.15</v>
      </c>
      <c r="O92" s="30">
        <v>49.05</v>
      </c>
      <c r="P92" s="30">
        <v>0</v>
      </c>
      <c r="Q92" s="29"/>
    </row>
    <row r="93" spans="1:17" s="31" customFormat="1" x14ac:dyDescent="0.2">
      <c r="A93" s="29" t="s">
        <v>1120</v>
      </c>
      <c r="B93" s="9">
        <v>44756</v>
      </c>
      <c r="C93" s="2" t="s">
        <v>17</v>
      </c>
      <c r="D93" s="1" t="s">
        <v>477</v>
      </c>
      <c r="E93" s="29"/>
      <c r="F93" s="2" t="s">
        <v>277</v>
      </c>
      <c r="G93" s="29"/>
      <c r="H93" s="3" t="s">
        <v>291</v>
      </c>
      <c r="I93" s="4" t="s">
        <v>292</v>
      </c>
      <c r="J93" s="30">
        <f t="shared" si="1"/>
        <v>505.8</v>
      </c>
      <c r="K93" s="30">
        <v>505.8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29"/>
    </row>
    <row r="94" spans="1:17" s="31" customFormat="1" x14ac:dyDescent="0.2">
      <c r="A94" s="29" t="s">
        <v>1121</v>
      </c>
      <c r="B94" s="9">
        <v>44757</v>
      </c>
      <c r="C94" s="2" t="s">
        <v>17</v>
      </c>
      <c r="D94" s="1" t="s">
        <v>478</v>
      </c>
      <c r="E94" s="29"/>
      <c r="F94" s="2" t="s">
        <v>479</v>
      </c>
      <c r="G94" s="29"/>
      <c r="H94" s="3" t="s">
        <v>480</v>
      </c>
      <c r="I94" s="4" t="s">
        <v>481</v>
      </c>
      <c r="J94" s="30">
        <f t="shared" si="1"/>
        <v>2398.3200000000002</v>
      </c>
      <c r="K94" s="30">
        <v>0</v>
      </c>
      <c r="L94" s="30">
        <v>2067.52</v>
      </c>
      <c r="M94" s="30">
        <v>330.8</v>
      </c>
      <c r="N94" s="30">
        <v>0</v>
      </c>
      <c r="O94" s="30">
        <v>0</v>
      </c>
      <c r="P94" s="30">
        <v>0</v>
      </c>
      <c r="Q94" s="29"/>
    </row>
    <row r="95" spans="1:17" s="31" customFormat="1" x14ac:dyDescent="0.2">
      <c r="A95" s="29" t="s">
        <v>1122</v>
      </c>
      <c r="B95" s="9">
        <v>44757</v>
      </c>
      <c r="C95" s="2" t="s">
        <v>17</v>
      </c>
      <c r="D95" s="1" t="s">
        <v>482</v>
      </c>
      <c r="E95" s="29"/>
      <c r="F95" s="2" t="s">
        <v>277</v>
      </c>
      <c r="G95" s="29"/>
      <c r="H95" s="3" t="s">
        <v>483</v>
      </c>
      <c r="I95" s="4" t="s">
        <v>484</v>
      </c>
      <c r="J95" s="30">
        <f t="shared" si="1"/>
        <v>38.78</v>
      </c>
      <c r="K95" s="30">
        <v>0</v>
      </c>
      <c r="L95" s="30">
        <v>33.43</v>
      </c>
      <c r="M95" s="30">
        <v>5.35</v>
      </c>
      <c r="N95" s="30">
        <v>0</v>
      </c>
      <c r="O95" s="30">
        <v>0</v>
      </c>
      <c r="P95" s="30">
        <v>0</v>
      </c>
      <c r="Q95" s="29"/>
    </row>
    <row r="96" spans="1:17" s="31" customFormat="1" x14ac:dyDescent="0.2">
      <c r="A96" s="29" t="s">
        <v>1123</v>
      </c>
      <c r="B96" s="9">
        <v>44758</v>
      </c>
      <c r="C96" s="2" t="s">
        <v>17</v>
      </c>
      <c r="D96" s="1" t="s">
        <v>485</v>
      </c>
      <c r="E96" s="29"/>
      <c r="F96" s="2" t="s">
        <v>486</v>
      </c>
      <c r="G96" s="29"/>
      <c r="H96" s="3" t="s">
        <v>487</v>
      </c>
      <c r="I96" s="4" t="s">
        <v>488</v>
      </c>
      <c r="J96" s="30">
        <f t="shared" si="1"/>
        <v>5778.77</v>
      </c>
      <c r="K96" s="30">
        <v>5778.77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29"/>
    </row>
    <row r="97" spans="1:17" s="31" customFormat="1" x14ac:dyDescent="0.2">
      <c r="A97" s="29" t="s">
        <v>1124</v>
      </c>
      <c r="B97" s="9">
        <v>44760</v>
      </c>
      <c r="C97" s="2" t="s">
        <v>17</v>
      </c>
      <c r="D97" s="1" t="s">
        <v>489</v>
      </c>
      <c r="E97" s="29"/>
      <c r="F97" s="2" t="s">
        <v>277</v>
      </c>
      <c r="G97" s="29"/>
      <c r="H97" s="3" t="s">
        <v>382</v>
      </c>
      <c r="I97" s="4" t="s">
        <v>383</v>
      </c>
      <c r="J97" s="30">
        <f t="shared" si="1"/>
        <v>1864.03</v>
      </c>
      <c r="K97" s="30">
        <v>1784.18</v>
      </c>
      <c r="L97" s="30">
        <v>68.839999999999918</v>
      </c>
      <c r="M97" s="30">
        <v>11.01</v>
      </c>
      <c r="N97" s="30">
        <v>0</v>
      </c>
      <c r="O97" s="30">
        <v>0</v>
      </c>
      <c r="P97" s="30">
        <v>0</v>
      </c>
      <c r="Q97" s="29"/>
    </row>
    <row r="98" spans="1:17" s="31" customFormat="1" x14ac:dyDescent="0.2">
      <c r="A98" s="29" t="s">
        <v>1125</v>
      </c>
      <c r="B98" s="9">
        <v>44760</v>
      </c>
      <c r="C98" s="2" t="s">
        <v>17</v>
      </c>
      <c r="D98" s="1" t="s">
        <v>490</v>
      </c>
      <c r="E98" s="29"/>
      <c r="F98" s="2" t="s">
        <v>277</v>
      </c>
      <c r="G98" s="29"/>
      <c r="H98" s="3" t="s">
        <v>491</v>
      </c>
      <c r="I98" s="4" t="s">
        <v>492</v>
      </c>
      <c r="J98" s="30">
        <f t="shared" si="1"/>
        <v>821.2</v>
      </c>
      <c r="K98" s="30">
        <v>821.2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29"/>
    </row>
    <row r="99" spans="1:17" s="31" customFormat="1" x14ac:dyDescent="0.2">
      <c r="A99" s="29" t="s">
        <v>1126</v>
      </c>
      <c r="B99" s="9">
        <v>44761</v>
      </c>
      <c r="C99" s="2" t="s">
        <v>17</v>
      </c>
      <c r="D99" s="1" t="s">
        <v>493</v>
      </c>
      <c r="E99" s="2"/>
      <c r="F99" s="2" t="s">
        <v>277</v>
      </c>
      <c r="G99" s="29"/>
      <c r="H99" s="3" t="s">
        <v>313</v>
      </c>
      <c r="I99" s="4" t="s">
        <v>314</v>
      </c>
      <c r="J99" s="30">
        <f t="shared" si="1"/>
        <v>383.18</v>
      </c>
      <c r="K99" s="30">
        <v>382.39</v>
      </c>
      <c r="L99" s="30">
        <v>0.68000000000000682</v>
      </c>
      <c r="M99" s="30">
        <v>0.11</v>
      </c>
      <c r="N99" s="30">
        <v>0</v>
      </c>
      <c r="O99" s="30">
        <v>0</v>
      </c>
      <c r="P99" s="30">
        <v>0</v>
      </c>
      <c r="Q99" s="29"/>
    </row>
    <row r="100" spans="1:17" s="31" customFormat="1" x14ac:dyDescent="0.2">
      <c r="A100" s="29" t="s">
        <v>1127</v>
      </c>
      <c r="B100" s="9">
        <v>44763</v>
      </c>
      <c r="C100" s="2" t="s">
        <v>17</v>
      </c>
      <c r="D100" s="1" t="s">
        <v>494</v>
      </c>
      <c r="E100" s="2"/>
      <c r="F100" s="2" t="s">
        <v>277</v>
      </c>
      <c r="G100" s="29"/>
      <c r="H100" s="3" t="s">
        <v>435</v>
      </c>
      <c r="I100" s="4" t="s">
        <v>436</v>
      </c>
      <c r="J100" s="30">
        <f t="shared" si="1"/>
        <v>326.60000000000002</v>
      </c>
      <c r="K100" s="30">
        <v>326.60000000000002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29"/>
    </row>
    <row r="101" spans="1:17" s="31" customFormat="1" x14ac:dyDescent="0.2">
      <c r="A101" s="29" t="s">
        <v>1128</v>
      </c>
      <c r="B101" s="9">
        <v>44763</v>
      </c>
      <c r="C101" s="2" t="s">
        <v>17</v>
      </c>
      <c r="D101" s="1" t="s">
        <v>495</v>
      </c>
      <c r="E101" s="2"/>
      <c r="F101" s="2" t="s">
        <v>277</v>
      </c>
      <c r="G101" s="29"/>
      <c r="H101" s="3" t="s">
        <v>382</v>
      </c>
      <c r="I101" s="4" t="s">
        <v>383</v>
      </c>
      <c r="J101" s="30">
        <f t="shared" si="1"/>
        <v>1310.47</v>
      </c>
      <c r="K101" s="30">
        <v>824.79</v>
      </c>
      <c r="L101" s="30">
        <v>418.69000000000005</v>
      </c>
      <c r="M101" s="30">
        <v>66.989999999999995</v>
      </c>
      <c r="N101" s="30">
        <v>0</v>
      </c>
      <c r="O101" s="30">
        <v>0</v>
      </c>
      <c r="P101" s="30">
        <v>0</v>
      </c>
      <c r="Q101" s="29"/>
    </row>
    <row r="102" spans="1:17" s="31" customFormat="1" x14ac:dyDescent="0.2">
      <c r="A102" s="29" t="s">
        <v>1129</v>
      </c>
      <c r="B102" s="9">
        <v>44763</v>
      </c>
      <c r="C102" s="2" t="s">
        <v>17</v>
      </c>
      <c r="D102" s="1" t="s">
        <v>496</v>
      </c>
      <c r="E102" s="2"/>
      <c r="F102" s="2" t="s">
        <v>277</v>
      </c>
      <c r="G102" s="29"/>
      <c r="H102" s="3" t="s">
        <v>291</v>
      </c>
      <c r="I102" s="4" t="s">
        <v>292</v>
      </c>
      <c r="J102" s="30">
        <f t="shared" si="1"/>
        <v>883.5</v>
      </c>
      <c r="K102" s="30">
        <v>883.5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29"/>
    </row>
    <row r="103" spans="1:17" s="31" customFormat="1" x14ac:dyDescent="0.2">
      <c r="A103" s="29" t="s">
        <v>1130</v>
      </c>
      <c r="B103" s="9">
        <v>44763</v>
      </c>
      <c r="C103" s="2" t="s">
        <v>17</v>
      </c>
      <c r="D103" s="1" t="s">
        <v>497</v>
      </c>
      <c r="E103" s="2"/>
      <c r="F103" s="2" t="s">
        <v>277</v>
      </c>
      <c r="G103" s="29"/>
      <c r="H103" s="3" t="s">
        <v>291</v>
      </c>
      <c r="I103" s="4" t="s">
        <v>292</v>
      </c>
      <c r="J103" s="30">
        <f t="shared" si="1"/>
        <v>11.4</v>
      </c>
      <c r="K103" s="30">
        <v>11.4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29"/>
    </row>
    <row r="104" spans="1:17" s="31" customFormat="1" x14ac:dyDescent="0.2">
      <c r="A104" s="29" t="s">
        <v>1131</v>
      </c>
      <c r="B104" s="9">
        <v>44763</v>
      </c>
      <c r="C104" s="2" t="s">
        <v>17</v>
      </c>
      <c r="D104" s="1" t="s">
        <v>498</v>
      </c>
      <c r="E104" s="2"/>
      <c r="F104" s="2" t="s">
        <v>277</v>
      </c>
      <c r="G104" s="29"/>
      <c r="H104" s="3" t="s">
        <v>491</v>
      </c>
      <c r="I104" s="4" t="s">
        <v>492</v>
      </c>
      <c r="J104" s="30">
        <f t="shared" si="1"/>
        <v>111.35000000000001</v>
      </c>
      <c r="K104" s="30">
        <v>40.56</v>
      </c>
      <c r="L104" s="30">
        <v>61.03</v>
      </c>
      <c r="M104" s="30">
        <v>9.76</v>
      </c>
      <c r="N104" s="30">
        <v>0</v>
      </c>
      <c r="O104" s="30">
        <v>0</v>
      </c>
      <c r="P104" s="30">
        <v>0</v>
      </c>
      <c r="Q104" s="29"/>
    </row>
    <row r="105" spans="1:17" s="31" customFormat="1" x14ac:dyDescent="0.2">
      <c r="A105" s="29" t="s">
        <v>1132</v>
      </c>
      <c r="B105" s="9">
        <v>44763</v>
      </c>
      <c r="C105" s="2" t="s">
        <v>17</v>
      </c>
      <c r="D105" s="1" t="s">
        <v>499</v>
      </c>
      <c r="E105" s="2"/>
      <c r="F105" s="2" t="s">
        <v>277</v>
      </c>
      <c r="G105" s="29"/>
      <c r="H105" s="3" t="s">
        <v>313</v>
      </c>
      <c r="I105" s="4" t="s">
        <v>314</v>
      </c>
      <c r="J105" s="30">
        <f t="shared" si="1"/>
        <v>343.04</v>
      </c>
      <c r="K105" s="30">
        <v>67.52</v>
      </c>
      <c r="L105" s="30">
        <v>237.52000000000004</v>
      </c>
      <c r="M105" s="30">
        <v>38</v>
      </c>
      <c r="N105" s="30">
        <v>0</v>
      </c>
      <c r="O105" s="30">
        <v>0</v>
      </c>
      <c r="P105" s="30">
        <v>0</v>
      </c>
      <c r="Q105" s="29"/>
    </row>
    <row r="106" spans="1:17" s="31" customFormat="1" x14ac:dyDescent="0.2">
      <c r="A106" s="29" t="s">
        <v>1133</v>
      </c>
      <c r="B106" s="9">
        <v>44763</v>
      </c>
      <c r="C106" s="2" t="s">
        <v>17</v>
      </c>
      <c r="D106" s="1" t="s">
        <v>500</v>
      </c>
      <c r="E106" s="2"/>
      <c r="F106" s="2" t="s">
        <v>501</v>
      </c>
      <c r="G106" s="29"/>
      <c r="H106" s="3" t="s">
        <v>502</v>
      </c>
      <c r="I106" s="4" t="s">
        <v>503</v>
      </c>
      <c r="J106" s="30">
        <f t="shared" si="1"/>
        <v>583.18000000000006</v>
      </c>
      <c r="K106" s="30">
        <v>0</v>
      </c>
      <c r="L106" s="30">
        <v>502.74</v>
      </c>
      <c r="M106" s="30">
        <v>80.44</v>
      </c>
      <c r="N106" s="30">
        <v>0</v>
      </c>
      <c r="O106" s="30">
        <v>0</v>
      </c>
      <c r="P106" s="30">
        <v>0</v>
      </c>
      <c r="Q106" s="29"/>
    </row>
    <row r="107" spans="1:17" s="31" customFormat="1" x14ac:dyDescent="0.2">
      <c r="A107" s="29" t="s">
        <v>1134</v>
      </c>
      <c r="B107" s="9">
        <v>44764</v>
      </c>
      <c r="C107" s="2" t="s">
        <v>17</v>
      </c>
      <c r="D107" s="1" t="s">
        <v>504</v>
      </c>
      <c r="E107" s="2"/>
      <c r="F107" s="2" t="s">
        <v>277</v>
      </c>
      <c r="G107" s="29"/>
      <c r="H107" s="3" t="s">
        <v>382</v>
      </c>
      <c r="I107" s="4" t="s">
        <v>383</v>
      </c>
      <c r="J107" s="30">
        <f t="shared" si="1"/>
        <v>57.4</v>
      </c>
      <c r="K107" s="30">
        <v>57.4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29"/>
    </row>
    <row r="108" spans="1:17" s="31" customFormat="1" x14ac:dyDescent="0.2">
      <c r="A108" s="29" t="s">
        <v>1135</v>
      </c>
      <c r="B108" s="9">
        <v>44767</v>
      </c>
      <c r="C108" s="2" t="s">
        <v>17</v>
      </c>
      <c r="D108" s="1" t="s">
        <v>505</v>
      </c>
      <c r="E108" s="2"/>
      <c r="F108" s="2" t="s">
        <v>277</v>
      </c>
      <c r="G108" s="29"/>
      <c r="H108" s="3" t="s">
        <v>382</v>
      </c>
      <c r="I108" s="4" t="s">
        <v>383</v>
      </c>
      <c r="J108" s="30">
        <f t="shared" si="1"/>
        <v>782.75</v>
      </c>
      <c r="K108" s="30">
        <v>157.63</v>
      </c>
      <c r="L108" s="30">
        <v>538.9</v>
      </c>
      <c r="M108" s="30">
        <v>86.22</v>
      </c>
      <c r="N108" s="30">
        <v>0</v>
      </c>
      <c r="O108" s="30">
        <v>0</v>
      </c>
      <c r="P108" s="30">
        <v>0</v>
      </c>
      <c r="Q108" s="29"/>
    </row>
    <row r="109" spans="1:17" s="31" customFormat="1" x14ac:dyDescent="0.2">
      <c r="A109" s="29" t="s">
        <v>1136</v>
      </c>
      <c r="B109" s="9">
        <v>44767</v>
      </c>
      <c r="C109" s="2" t="s">
        <v>17</v>
      </c>
      <c r="D109" s="1" t="s">
        <v>506</v>
      </c>
      <c r="E109" s="2"/>
      <c r="F109" s="2" t="s">
        <v>507</v>
      </c>
      <c r="G109" s="29"/>
      <c r="H109" s="3" t="s">
        <v>508</v>
      </c>
      <c r="I109" s="4" t="s">
        <v>509</v>
      </c>
      <c r="J109" s="30">
        <f t="shared" si="1"/>
        <v>4522.22</v>
      </c>
      <c r="K109" s="30">
        <v>0</v>
      </c>
      <c r="L109" s="30">
        <v>4024.51</v>
      </c>
      <c r="M109" s="30">
        <v>497.71</v>
      </c>
      <c r="N109" s="30">
        <v>0</v>
      </c>
      <c r="O109" s="30">
        <v>0</v>
      </c>
      <c r="P109" s="30">
        <v>0</v>
      </c>
      <c r="Q109" s="29"/>
    </row>
    <row r="110" spans="1:17" s="31" customFormat="1" x14ac:dyDescent="0.2">
      <c r="A110" s="29" t="s">
        <v>1137</v>
      </c>
      <c r="B110" s="9">
        <v>44767</v>
      </c>
      <c r="C110" s="2" t="s">
        <v>17</v>
      </c>
      <c r="D110" s="1" t="s">
        <v>510</v>
      </c>
      <c r="E110" s="2"/>
      <c r="F110" s="2" t="s">
        <v>277</v>
      </c>
      <c r="G110" s="29"/>
      <c r="H110" s="3" t="s">
        <v>491</v>
      </c>
      <c r="I110" s="4" t="s">
        <v>492</v>
      </c>
      <c r="J110" s="30">
        <f t="shared" si="1"/>
        <v>582.61</v>
      </c>
      <c r="K110" s="30">
        <v>582.61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29"/>
    </row>
    <row r="111" spans="1:17" s="31" customFormat="1" x14ac:dyDescent="0.2">
      <c r="A111" s="29" t="s">
        <v>1138</v>
      </c>
      <c r="B111" s="9">
        <v>44767</v>
      </c>
      <c r="C111" s="2" t="s">
        <v>17</v>
      </c>
      <c r="D111" s="1" t="s">
        <v>511</v>
      </c>
      <c r="E111" s="2"/>
      <c r="F111" s="2" t="s">
        <v>277</v>
      </c>
      <c r="G111" s="29"/>
      <c r="H111" s="3" t="s">
        <v>512</v>
      </c>
      <c r="I111" s="4" t="s">
        <v>513</v>
      </c>
      <c r="J111" s="30">
        <f t="shared" si="1"/>
        <v>1290.03</v>
      </c>
      <c r="K111" s="30">
        <v>742.87</v>
      </c>
      <c r="L111" s="30">
        <v>471.68999999999994</v>
      </c>
      <c r="M111" s="30">
        <v>75.47</v>
      </c>
      <c r="N111" s="30">
        <v>0</v>
      </c>
      <c r="O111" s="30">
        <v>0</v>
      </c>
      <c r="P111" s="30">
        <v>0</v>
      </c>
      <c r="Q111" s="29"/>
    </row>
    <row r="112" spans="1:17" s="31" customFormat="1" ht="13.5" customHeight="1" x14ac:dyDescent="0.2">
      <c r="A112" s="29" t="s">
        <v>1139</v>
      </c>
      <c r="B112" s="9">
        <v>44767</v>
      </c>
      <c r="C112" s="2" t="s">
        <v>17</v>
      </c>
      <c r="D112" s="1" t="s">
        <v>514</v>
      </c>
      <c r="E112" s="2"/>
      <c r="F112" s="2" t="s">
        <v>277</v>
      </c>
      <c r="G112" s="29"/>
      <c r="H112" s="3" t="s">
        <v>512</v>
      </c>
      <c r="I112" s="4" t="s">
        <v>513</v>
      </c>
      <c r="J112" s="30">
        <f t="shared" si="1"/>
        <v>120.32000000000001</v>
      </c>
      <c r="K112" s="30">
        <v>28.65</v>
      </c>
      <c r="L112" s="30">
        <v>79.03</v>
      </c>
      <c r="M112" s="30">
        <v>12.64</v>
      </c>
      <c r="N112" s="30">
        <v>0</v>
      </c>
      <c r="O112" s="30">
        <v>0</v>
      </c>
      <c r="P112" s="30">
        <v>0</v>
      </c>
      <c r="Q112" s="29"/>
    </row>
    <row r="113" spans="1:17" s="31" customFormat="1" x14ac:dyDescent="0.2">
      <c r="A113" s="29" t="s">
        <v>1140</v>
      </c>
      <c r="B113" s="9">
        <v>44769</v>
      </c>
      <c r="C113" s="2" t="s">
        <v>17</v>
      </c>
      <c r="D113" s="1" t="s">
        <v>515</v>
      </c>
      <c r="E113" s="2"/>
      <c r="F113" s="2" t="s">
        <v>516</v>
      </c>
      <c r="G113" s="29"/>
      <c r="H113" s="3" t="s">
        <v>517</v>
      </c>
      <c r="I113" s="4" t="s">
        <v>518</v>
      </c>
      <c r="J113" s="30">
        <f t="shared" si="1"/>
        <v>2298.2399999999998</v>
      </c>
      <c r="K113" s="30">
        <v>2298.2399999999998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29"/>
    </row>
    <row r="114" spans="1:17" s="31" customFormat="1" x14ac:dyDescent="0.2">
      <c r="A114" s="29" t="s">
        <v>1141</v>
      </c>
      <c r="B114" s="9">
        <v>44769</v>
      </c>
      <c r="C114" s="2" t="s">
        <v>17</v>
      </c>
      <c r="D114" s="1" t="s">
        <v>519</v>
      </c>
      <c r="E114" s="2"/>
      <c r="F114" s="2" t="s">
        <v>520</v>
      </c>
      <c r="G114" s="29"/>
      <c r="H114" s="3" t="s">
        <v>517</v>
      </c>
      <c r="I114" s="4" t="s">
        <v>518</v>
      </c>
      <c r="J114" s="30">
        <f t="shared" si="1"/>
        <v>1016.97</v>
      </c>
      <c r="K114" s="30">
        <v>1016.97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29"/>
    </row>
    <row r="115" spans="1:17" s="31" customFormat="1" x14ac:dyDescent="0.2">
      <c r="A115" s="29" t="s">
        <v>1142</v>
      </c>
      <c r="B115" s="9">
        <v>44770</v>
      </c>
      <c r="C115" s="2" t="s">
        <v>17</v>
      </c>
      <c r="D115" s="1" t="s">
        <v>521</v>
      </c>
      <c r="E115" s="2"/>
      <c r="F115" s="2" t="s">
        <v>277</v>
      </c>
      <c r="G115" s="29"/>
      <c r="H115" s="3" t="s">
        <v>320</v>
      </c>
      <c r="I115" s="4" t="s">
        <v>321</v>
      </c>
      <c r="J115" s="30">
        <f t="shared" si="1"/>
        <v>1088.97</v>
      </c>
      <c r="K115" s="30">
        <v>0</v>
      </c>
      <c r="L115" s="30">
        <v>938.77</v>
      </c>
      <c r="M115" s="30">
        <v>150.19999999999999</v>
      </c>
      <c r="N115" s="30">
        <v>0</v>
      </c>
      <c r="O115" s="30">
        <v>0</v>
      </c>
      <c r="P115" s="30">
        <v>0</v>
      </c>
      <c r="Q115" s="29"/>
    </row>
    <row r="116" spans="1:17" s="31" customFormat="1" ht="12" customHeight="1" x14ac:dyDescent="0.2">
      <c r="A116" s="29" t="s">
        <v>1143</v>
      </c>
      <c r="B116" s="9">
        <v>44770</v>
      </c>
      <c r="C116" s="2" t="s">
        <v>17</v>
      </c>
      <c r="D116" s="1" t="s">
        <v>522</v>
      </c>
      <c r="E116" s="2"/>
      <c r="F116" s="2" t="s">
        <v>523</v>
      </c>
      <c r="G116" s="29"/>
      <c r="H116" s="3" t="s">
        <v>524</v>
      </c>
      <c r="I116" s="4" t="s">
        <v>120</v>
      </c>
      <c r="J116" s="30">
        <f t="shared" si="1"/>
        <v>1079.55</v>
      </c>
      <c r="K116" s="30">
        <v>1079.55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29"/>
    </row>
    <row r="117" spans="1:17" s="31" customFormat="1" x14ac:dyDescent="0.2">
      <c r="A117" s="29" t="s">
        <v>1144</v>
      </c>
      <c r="B117" s="9">
        <v>44770</v>
      </c>
      <c r="C117" s="2" t="s">
        <v>17</v>
      </c>
      <c r="D117" s="1" t="s">
        <v>525</v>
      </c>
      <c r="E117" s="2"/>
      <c r="F117" s="2" t="s">
        <v>526</v>
      </c>
      <c r="G117" s="29"/>
      <c r="H117" s="3" t="s">
        <v>524</v>
      </c>
      <c r="I117" s="4" t="s">
        <v>120</v>
      </c>
      <c r="J117" s="30">
        <f t="shared" si="1"/>
        <v>412.38</v>
      </c>
      <c r="K117" s="30">
        <v>412.38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29"/>
    </row>
    <row r="118" spans="1:17" s="31" customFormat="1" x14ac:dyDescent="0.2">
      <c r="A118" s="29" t="s">
        <v>1145</v>
      </c>
      <c r="B118" s="9">
        <v>44770</v>
      </c>
      <c r="C118" s="2" t="s">
        <v>17</v>
      </c>
      <c r="D118" s="1" t="s">
        <v>527</v>
      </c>
      <c r="E118" s="2"/>
      <c r="F118" s="2" t="s">
        <v>277</v>
      </c>
      <c r="G118" s="29"/>
      <c r="H118" s="3" t="s">
        <v>528</v>
      </c>
      <c r="I118" s="4" t="s">
        <v>529</v>
      </c>
      <c r="J118" s="30">
        <f t="shared" si="1"/>
        <v>12.989999999999998</v>
      </c>
      <c r="K118" s="30">
        <v>0</v>
      </c>
      <c r="L118" s="30">
        <v>11.2</v>
      </c>
      <c r="M118" s="30">
        <v>1.79</v>
      </c>
      <c r="N118" s="30">
        <v>0</v>
      </c>
      <c r="O118" s="30">
        <v>0</v>
      </c>
      <c r="P118" s="30">
        <v>0</v>
      </c>
      <c r="Q118" s="29"/>
    </row>
    <row r="119" spans="1:17" s="31" customFormat="1" x14ac:dyDescent="0.2">
      <c r="A119" s="29" t="s">
        <v>1146</v>
      </c>
      <c r="B119" s="9">
        <v>44771</v>
      </c>
      <c r="C119" s="2" t="s">
        <v>17</v>
      </c>
      <c r="D119" s="1" t="s">
        <v>530</v>
      </c>
      <c r="E119" s="2"/>
      <c r="F119" s="2" t="s">
        <v>277</v>
      </c>
      <c r="G119" s="29"/>
      <c r="H119" s="3" t="s">
        <v>531</v>
      </c>
      <c r="I119" s="4" t="s">
        <v>532</v>
      </c>
      <c r="J119" s="30">
        <f t="shared" si="1"/>
        <v>37.89</v>
      </c>
      <c r="K119" s="30">
        <v>0</v>
      </c>
      <c r="L119" s="30">
        <v>32.659999999999997</v>
      </c>
      <c r="M119" s="30">
        <v>5.23</v>
      </c>
      <c r="N119" s="30">
        <v>0</v>
      </c>
      <c r="O119" s="30">
        <v>0</v>
      </c>
      <c r="P119" s="30">
        <v>0</v>
      </c>
      <c r="Q119" s="29"/>
    </row>
    <row r="120" spans="1:17" s="31" customFormat="1" x14ac:dyDescent="0.2">
      <c r="A120" s="29" t="s">
        <v>1147</v>
      </c>
      <c r="B120" s="9">
        <v>44771</v>
      </c>
      <c r="C120" s="2" t="s">
        <v>17</v>
      </c>
      <c r="D120" s="1" t="s">
        <v>533</v>
      </c>
      <c r="E120" s="2"/>
      <c r="F120" s="2" t="s">
        <v>277</v>
      </c>
      <c r="G120" s="29"/>
      <c r="H120" s="3" t="s">
        <v>291</v>
      </c>
      <c r="I120" s="4" t="s">
        <v>292</v>
      </c>
      <c r="J120" s="30">
        <f t="shared" si="1"/>
        <v>699.38</v>
      </c>
      <c r="K120" s="30">
        <v>699.38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29"/>
    </row>
    <row r="121" spans="1:17" s="31" customFormat="1" x14ac:dyDescent="0.2">
      <c r="A121" s="29" t="s">
        <v>1148</v>
      </c>
      <c r="B121" s="9">
        <v>44771</v>
      </c>
      <c r="C121" s="2" t="s">
        <v>17</v>
      </c>
      <c r="D121" s="1" t="s">
        <v>534</v>
      </c>
      <c r="E121" s="2"/>
      <c r="F121" s="2" t="s">
        <v>277</v>
      </c>
      <c r="G121" s="29"/>
      <c r="H121" s="3" t="s">
        <v>491</v>
      </c>
      <c r="I121" s="4" t="s">
        <v>492</v>
      </c>
      <c r="J121" s="30">
        <f t="shared" si="1"/>
        <v>2611.48</v>
      </c>
      <c r="K121" s="30">
        <v>2611.48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</row>
    <row r="122" spans="1:17" s="31" customFormat="1" x14ac:dyDescent="0.2">
      <c r="A122" s="29" t="s">
        <v>1149</v>
      </c>
      <c r="B122" s="9">
        <v>44771</v>
      </c>
      <c r="C122" s="2" t="s">
        <v>17</v>
      </c>
      <c r="D122" s="1" t="s">
        <v>535</v>
      </c>
      <c r="E122" s="2"/>
      <c r="F122" s="2" t="s">
        <v>536</v>
      </c>
      <c r="G122" s="29"/>
      <c r="H122" s="3" t="s">
        <v>537</v>
      </c>
      <c r="I122" s="4" t="s">
        <v>538</v>
      </c>
      <c r="J122" s="30">
        <f t="shared" si="1"/>
        <v>803.88</v>
      </c>
      <c r="K122" s="30">
        <v>803.88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29"/>
    </row>
    <row r="123" spans="1:17" s="31" customFormat="1" x14ac:dyDescent="0.2">
      <c r="A123" s="29" t="s">
        <v>1150</v>
      </c>
      <c r="B123" s="9">
        <v>44772</v>
      </c>
      <c r="C123" s="2" t="s">
        <v>17</v>
      </c>
      <c r="D123" s="1" t="s">
        <v>539</v>
      </c>
      <c r="E123" s="2"/>
      <c r="F123" s="2" t="s">
        <v>277</v>
      </c>
      <c r="G123" s="29"/>
      <c r="H123" s="3" t="s">
        <v>382</v>
      </c>
      <c r="I123" s="4" t="s">
        <v>383</v>
      </c>
      <c r="J123" s="30">
        <f t="shared" si="1"/>
        <v>725.48</v>
      </c>
      <c r="K123" s="30">
        <v>608.30999999999995</v>
      </c>
      <c r="L123" s="30">
        <v>101.0100000000001</v>
      </c>
      <c r="M123" s="30">
        <v>16.16</v>
      </c>
      <c r="N123" s="30">
        <v>0</v>
      </c>
      <c r="O123" s="30">
        <v>0</v>
      </c>
      <c r="P123" s="30">
        <v>0</v>
      </c>
      <c r="Q123" s="29"/>
    </row>
    <row r="124" spans="1:17" s="31" customFormat="1" x14ac:dyDescent="0.2">
      <c r="A124" s="29" t="s">
        <v>1151</v>
      </c>
      <c r="B124" s="9">
        <v>44772</v>
      </c>
      <c r="C124" s="2" t="s">
        <v>17</v>
      </c>
      <c r="D124" s="1" t="s">
        <v>540</v>
      </c>
      <c r="E124" s="2"/>
      <c r="F124" s="2" t="s">
        <v>277</v>
      </c>
      <c r="G124" s="29"/>
      <c r="H124" s="3" t="s">
        <v>313</v>
      </c>
      <c r="I124" s="4" t="s">
        <v>314</v>
      </c>
      <c r="J124" s="30">
        <f t="shared" si="1"/>
        <v>812.4799999999999</v>
      </c>
      <c r="K124" s="30">
        <v>240.07</v>
      </c>
      <c r="L124" s="30">
        <v>0.23</v>
      </c>
      <c r="M124" s="30">
        <v>0.04</v>
      </c>
      <c r="N124" s="30">
        <v>529.76</v>
      </c>
      <c r="O124" s="30">
        <v>42.38</v>
      </c>
      <c r="P124" s="30">
        <v>0</v>
      </c>
      <c r="Q124" s="29"/>
    </row>
    <row r="125" spans="1:17" s="31" customFormat="1" x14ac:dyDescent="0.2">
      <c r="A125" s="29" t="s">
        <v>1152</v>
      </c>
      <c r="B125" s="9">
        <v>44772</v>
      </c>
      <c r="C125" s="2" t="s">
        <v>17</v>
      </c>
      <c r="D125" s="1" t="s">
        <v>541</v>
      </c>
      <c r="E125" s="2"/>
      <c r="F125" s="2" t="s">
        <v>277</v>
      </c>
      <c r="G125" s="29"/>
      <c r="H125" s="3" t="s">
        <v>512</v>
      </c>
      <c r="I125" s="4" t="s">
        <v>513</v>
      </c>
      <c r="J125" s="30">
        <f t="shared" si="1"/>
        <v>323.65999999999997</v>
      </c>
      <c r="K125" s="30">
        <v>0</v>
      </c>
      <c r="L125" s="30">
        <v>279.02</v>
      </c>
      <c r="M125" s="30">
        <v>44.64</v>
      </c>
      <c r="N125" s="30">
        <v>0</v>
      </c>
      <c r="O125" s="30">
        <v>0</v>
      </c>
      <c r="P125" s="30">
        <v>0</v>
      </c>
      <c r="Q125" s="29"/>
    </row>
    <row r="126" spans="1:17" s="31" customFormat="1" x14ac:dyDescent="0.2">
      <c r="A126" s="29" t="s">
        <v>1153</v>
      </c>
      <c r="B126" s="9">
        <v>44774</v>
      </c>
      <c r="C126" s="2" t="s">
        <v>17</v>
      </c>
      <c r="D126" s="1" t="s">
        <v>542</v>
      </c>
      <c r="E126" s="2"/>
      <c r="F126" s="2" t="s">
        <v>277</v>
      </c>
      <c r="G126" s="29"/>
      <c r="H126" s="3" t="s">
        <v>382</v>
      </c>
      <c r="I126" s="4" t="s">
        <v>383</v>
      </c>
      <c r="J126" s="30">
        <f t="shared" si="1"/>
        <v>583.16999999999996</v>
      </c>
      <c r="K126" s="30">
        <v>476.24</v>
      </c>
      <c r="L126" s="30">
        <v>92.17999999999995</v>
      </c>
      <c r="M126" s="30">
        <v>14.75</v>
      </c>
      <c r="N126" s="30">
        <v>0</v>
      </c>
      <c r="O126" s="30">
        <v>0</v>
      </c>
      <c r="P126" s="30">
        <v>0</v>
      </c>
      <c r="Q126" s="29"/>
    </row>
    <row r="127" spans="1:17" s="31" customFormat="1" x14ac:dyDescent="0.2">
      <c r="A127" s="29" t="s">
        <v>1154</v>
      </c>
      <c r="B127" s="9">
        <v>44774</v>
      </c>
      <c r="C127" s="2" t="s">
        <v>17</v>
      </c>
      <c r="D127" s="1" t="s">
        <v>543</v>
      </c>
      <c r="E127" s="2"/>
      <c r="F127" s="2" t="s">
        <v>277</v>
      </c>
      <c r="G127" s="29"/>
      <c r="H127" s="3" t="s">
        <v>491</v>
      </c>
      <c r="I127" s="4" t="s">
        <v>492</v>
      </c>
      <c r="J127" s="30">
        <f t="shared" si="1"/>
        <v>323.49</v>
      </c>
      <c r="K127" s="30">
        <v>323.49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29"/>
    </row>
    <row r="128" spans="1:17" s="31" customFormat="1" x14ac:dyDescent="0.2">
      <c r="A128" s="29" t="s">
        <v>1155</v>
      </c>
      <c r="B128" s="9">
        <v>44774</v>
      </c>
      <c r="C128" s="2" t="s">
        <v>17</v>
      </c>
      <c r="D128" s="1" t="s">
        <v>544</v>
      </c>
      <c r="E128" s="2"/>
      <c r="F128" s="2" t="s">
        <v>277</v>
      </c>
      <c r="G128" s="29"/>
      <c r="H128" s="3" t="s">
        <v>512</v>
      </c>
      <c r="I128" s="4" t="s">
        <v>513</v>
      </c>
      <c r="J128" s="30">
        <f t="shared" si="1"/>
        <v>101.34</v>
      </c>
      <c r="K128" s="30">
        <v>101.34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29"/>
    </row>
    <row r="129" spans="1:17" s="31" customFormat="1" x14ac:dyDescent="0.2">
      <c r="A129" s="29" t="s">
        <v>1156</v>
      </c>
      <c r="B129" s="9">
        <v>44775</v>
      </c>
      <c r="C129" s="2" t="s">
        <v>17</v>
      </c>
      <c r="D129" s="1" t="s">
        <v>545</v>
      </c>
      <c r="E129" s="2"/>
      <c r="F129" s="2" t="s">
        <v>277</v>
      </c>
      <c r="G129" s="29"/>
      <c r="H129" s="3" t="s">
        <v>546</v>
      </c>
      <c r="I129" s="4" t="s">
        <v>547</v>
      </c>
      <c r="J129" s="30">
        <f t="shared" si="1"/>
        <v>438.28999999999996</v>
      </c>
      <c r="K129" s="30">
        <v>0</v>
      </c>
      <c r="L129" s="30">
        <v>377.84</v>
      </c>
      <c r="M129" s="30">
        <v>60.45</v>
      </c>
      <c r="N129" s="30">
        <v>0</v>
      </c>
      <c r="O129" s="30">
        <v>0</v>
      </c>
      <c r="P129" s="30">
        <v>0</v>
      </c>
      <c r="Q129" s="29"/>
    </row>
    <row r="130" spans="1:17" s="31" customFormat="1" x14ac:dyDescent="0.2">
      <c r="A130" s="29" t="s">
        <v>1157</v>
      </c>
      <c r="B130" s="9">
        <v>44776</v>
      </c>
      <c r="C130" s="2" t="s">
        <v>17</v>
      </c>
      <c r="D130" s="1" t="s">
        <v>548</v>
      </c>
      <c r="E130" s="2"/>
      <c r="F130" s="2" t="s">
        <v>549</v>
      </c>
      <c r="G130" s="29"/>
      <c r="H130" s="3" t="s">
        <v>550</v>
      </c>
      <c r="I130" s="4" t="s">
        <v>551</v>
      </c>
      <c r="J130" s="30">
        <f t="shared" si="1"/>
        <v>738.56000000000006</v>
      </c>
      <c r="K130" s="30">
        <v>0</v>
      </c>
      <c r="L130" s="30">
        <v>636.69000000000005</v>
      </c>
      <c r="M130" s="30">
        <v>101.87</v>
      </c>
      <c r="N130" s="30">
        <v>0</v>
      </c>
      <c r="O130" s="30">
        <v>0</v>
      </c>
      <c r="P130" s="30">
        <v>0</v>
      </c>
      <c r="Q130" s="29"/>
    </row>
    <row r="131" spans="1:17" s="31" customFormat="1" x14ac:dyDescent="0.2">
      <c r="A131" s="29" t="s">
        <v>1158</v>
      </c>
      <c r="B131" s="9">
        <v>44777</v>
      </c>
      <c r="C131" s="2" t="s">
        <v>17</v>
      </c>
      <c r="D131" s="1" t="s">
        <v>552</v>
      </c>
      <c r="E131" s="2"/>
      <c r="F131" s="2" t="s">
        <v>277</v>
      </c>
      <c r="G131" s="29"/>
      <c r="H131" s="3" t="s">
        <v>382</v>
      </c>
      <c r="I131" s="4" t="s">
        <v>383</v>
      </c>
      <c r="J131" s="30">
        <f t="shared" si="1"/>
        <v>297.25</v>
      </c>
      <c r="K131" s="30">
        <v>128.69999999999999</v>
      </c>
      <c r="L131" s="30">
        <v>145.30000000000001</v>
      </c>
      <c r="M131" s="30">
        <v>23.25</v>
      </c>
      <c r="N131" s="30">
        <v>0</v>
      </c>
      <c r="O131" s="30">
        <v>0</v>
      </c>
      <c r="P131" s="30">
        <v>0</v>
      </c>
      <c r="Q131" s="29"/>
    </row>
    <row r="132" spans="1:17" s="31" customFormat="1" x14ac:dyDescent="0.2">
      <c r="A132" s="29" t="s">
        <v>1159</v>
      </c>
      <c r="B132" s="9">
        <v>44777</v>
      </c>
      <c r="C132" s="2" t="s">
        <v>17</v>
      </c>
      <c r="D132" s="1" t="s">
        <v>553</v>
      </c>
      <c r="E132" s="2"/>
      <c r="F132" s="2" t="s">
        <v>277</v>
      </c>
      <c r="G132" s="29"/>
      <c r="H132" s="3" t="s">
        <v>554</v>
      </c>
      <c r="I132" s="4" t="s">
        <v>555</v>
      </c>
      <c r="J132" s="30">
        <f t="shared" si="1"/>
        <v>152.89000000000001</v>
      </c>
      <c r="K132" s="30">
        <v>0</v>
      </c>
      <c r="L132" s="30">
        <v>131.80000000000001</v>
      </c>
      <c r="M132" s="30">
        <v>21.09</v>
      </c>
      <c r="N132" s="30">
        <v>0</v>
      </c>
      <c r="O132" s="30">
        <v>0</v>
      </c>
      <c r="P132" s="30">
        <v>0</v>
      </c>
      <c r="Q132" s="29"/>
    </row>
    <row r="133" spans="1:17" s="31" customFormat="1" x14ac:dyDescent="0.2">
      <c r="A133" s="29" t="s">
        <v>1160</v>
      </c>
      <c r="B133" s="9">
        <v>44777</v>
      </c>
      <c r="C133" s="2" t="s">
        <v>17</v>
      </c>
      <c r="D133" s="1" t="s">
        <v>556</v>
      </c>
      <c r="E133" s="2"/>
      <c r="F133" s="2" t="s">
        <v>277</v>
      </c>
      <c r="G133" s="29"/>
      <c r="H133" s="3" t="s">
        <v>491</v>
      </c>
      <c r="I133" s="4" t="s">
        <v>492</v>
      </c>
      <c r="J133" s="30">
        <f t="shared" si="1"/>
        <v>67.739999999999995</v>
      </c>
      <c r="K133" s="30">
        <v>67.739999999999995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29"/>
    </row>
    <row r="134" spans="1:17" s="31" customFormat="1" x14ac:dyDescent="0.2">
      <c r="A134" s="29" t="s">
        <v>1161</v>
      </c>
      <c r="B134" s="9">
        <v>44777</v>
      </c>
      <c r="C134" s="2" t="s">
        <v>17</v>
      </c>
      <c r="D134" s="1" t="s">
        <v>557</v>
      </c>
      <c r="E134" s="2"/>
      <c r="F134" s="2" t="s">
        <v>277</v>
      </c>
      <c r="G134" s="29"/>
      <c r="H134" s="3" t="s">
        <v>313</v>
      </c>
      <c r="I134" s="4" t="s">
        <v>314</v>
      </c>
      <c r="J134" s="30">
        <f t="shared" si="1"/>
        <v>155.66999999999999</v>
      </c>
      <c r="K134" s="30">
        <v>61.84</v>
      </c>
      <c r="L134" s="30">
        <v>80.889999999999986</v>
      </c>
      <c r="M134" s="30">
        <v>12.94</v>
      </c>
      <c r="N134" s="30">
        <v>0</v>
      </c>
      <c r="O134" s="30">
        <v>0</v>
      </c>
      <c r="P134" s="30">
        <v>0</v>
      </c>
      <c r="Q134" s="29"/>
    </row>
    <row r="135" spans="1:17" s="31" customFormat="1" x14ac:dyDescent="0.2">
      <c r="A135" s="29" t="s">
        <v>1162</v>
      </c>
      <c r="B135" s="9">
        <v>44777</v>
      </c>
      <c r="C135" s="2" t="s">
        <v>17</v>
      </c>
      <c r="D135" s="1" t="s">
        <v>558</v>
      </c>
      <c r="E135" s="2"/>
      <c r="F135" s="2" t="s">
        <v>277</v>
      </c>
      <c r="G135" s="29"/>
      <c r="H135" s="3" t="s">
        <v>291</v>
      </c>
      <c r="I135" s="4" t="s">
        <v>292</v>
      </c>
      <c r="J135" s="30">
        <f t="shared" si="1"/>
        <v>800.4</v>
      </c>
      <c r="K135" s="30">
        <v>800.4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29"/>
    </row>
    <row r="136" spans="1:17" s="31" customFormat="1" x14ac:dyDescent="0.2">
      <c r="A136" s="29" t="s">
        <v>1163</v>
      </c>
      <c r="B136" s="32">
        <v>44778</v>
      </c>
      <c r="C136" s="29" t="s">
        <v>17</v>
      </c>
      <c r="D136" s="29" t="s">
        <v>975</v>
      </c>
      <c r="E136" s="29"/>
      <c r="F136" s="29" t="s">
        <v>976</v>
      </c>
      <c r="G136" s="29"/>
      <c r="H136" s="40" t="s">
        <v>977</v>
      </c>
      <c r="I136" s="29" t="s">
        <v>978</v>
      </c>
      <c r="J136" s="30">
        <f t="shared" si="1"/>
        <v>3658.62</v>
      </c>
      <c r="K136" s="30">
        <v>0</v>
      </c>
      <c r="L136" s="30">
        <v>3153.98</v>
      </c>
      <c r="M136" s="30">
        <v>504.64</v>
      </c>
      <c r="N136" s="30">
        <v>0</v>
      </c>
      <c r="O136" s="30">
        <v>0</v>
      </c>
      <c r="P136" s="30">
        <v>0</v>
      </c>
      <c r="Q136" s="29"/>
    </row>
    <row r="137" spans="1:17" s="31" customFormat="1" x14ac:dyDescent="0.2">
      <c r="A137" s="29" t="s">
        <v>1164</v>
      </c>
      <c r="B137" s="9">
        <v>44779</v>
      </c>
      <c r="C137" s="2" t="s">
        <v>17</v>
      </c>
      <c r="D137" s="1" t="s">
        <v>559</v>
      </c>
      <c r="E137" s="2"/>
      <c r="F137" s="2" t="s">
        <v>277</v>
      </c>
      <c r="G137" s="29"/>
      <c r="H137" s="3" t="s">
        <v>382</v>
      </c>
      <c r="I137" s="4" t="s">
        <v>383</v>
      </c>
      <c r="J137" s="30">
        <f t="shared" ref="J137:J200" si="2">+K137+L137+M137+N137+O137</f>
        <v>507.9</v>
      </c>
      <c r="K137" s="30">
        <v>507.9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29"/>
    </row>
    <row r="138" spans="1:17" s="31" customFormat="1" x14ac:dyDescent="0.2">
      <c r="A138" s="29" t="s">
        <v>1165</v>
      </c>
      <c r="B138" s="9">
        <v>44779</v>
      </c>
      <c r="C138" s="2" t="s">
        <v>17</v>
      </c>
      <c r="D138" s="1" t="s">
        <v>560</v>
      </c>
      <c r="E138" s="2"/>
      <c r="F138" s="2" t="s">
        <v>277</v>
      </c>
      <c r="G138" s="29"/>
      <c r="H138" s="3" t="s">
        <v>491</v>
      </c>
      <c r="I138" s="4" t="s">
        <v>492</v>
      </c>
      <c r="J138" s="30">
        <f t="shared" si="2"/>
        <v>938.9</v>
      </c>
      <c r="K138" s="30">
        <v>269.45</v>
      </c>
      <c r="L138" s="30">
        <v>246.94</v>
      </c>
      <c r="M138" s="30">
        <v>39.51</v>
      </c>
      <c r="N138" s="30">
        <v>354.63</v>
      </c>
      <c r="O138" s="30">
        <v>28.37</v>
      </c>
      <c r="P138" s="30">
        <v>0</v>
      </c>
      <c r="Q138" s="29"/>
    </row>
    <row r="139" spans="1:17" s="31" customFormat="1" x14ac:dyDescent="0.2">
      <c r="A139" s="29" t="s">
        <v>1166</v>
      </c>
      <c r="B139" s="9">
        <v>44784</v>
      </c>
      <c r="C139" s="2" t="s">
        <v>17</v>
      </c>
      <c r="D139" s="1" t="s">
        <v>561</v>
      </c>
      <c r="E139" s="2"/>
      <c r="F139" s="2" t="s">
        <v>562</v>
      </c>
      <c r="G139" s="29"/>
      <c r="H139" s="3" t="s">
        <v>524</v>
      </c>
      <c r="I139" s="4" t="s">
        <v>120</v>
      </c>
      <c r="J139" s="30">
        <f t="shared" si="2"/>
        <v>420.93</v>
      </c>
      <c r="K139" s="30">
        <v>420.93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29"/>
    </row>
    <row r="140" spans="1:17" s="31" customFormat="1" x14ac:dyDescent="0.2">
      <c r="A140" s="29" t="s">
        <v>1167</v>
      </c>
      <c r="B140" s="9">
        <v>44784</v>
      </c>
      <c r="C140" s="2" t="s">
        <v>17</v>
      </c>
      <c r="D140" s="1" t="s">
        <v>563</v>
      </c>
      <c r="E140" s="2"/>
      <c r="F140" s="2" t="s">
        <v>277</v>
      </c>
      <c r="G140" s="29"/>
      <c r="H140" s="3" t="s">
        <v>382</v>
      </c>
      <c r="I140" s="4" t="s">
        <v>383</v>
      </c>
      <c r="J140" s="30">
        <f t="shared" si="2"/>
        <v>168.47</v>
      </c>
      <c r="K140" s="30">
        <v>89.4</v>
      </c>
      <c r="L140" s="30">
        <v>68.16</v>
      </c>
      <c r="M140" s="30">
        <v>10.91</v>
      </c>
      <c r="N140" s="30">
        <v>0</v>
      </c>
      <c r="O140" s="30">
        <v>0</v>
      </c>
      <c r="P140" s="30">
        <v>0</v>
      </c>
      <c r="Q140" s="29"/>
    </row>
    <row r="141" spans="1:17" s="31" customFormat="1" x14ac:dyDescent="0.2">
      <c r="A141" s="29" t="s">
        <v>1168</v>
      </c>
      <c r="B141" s="9">
        <v>44784</v>
      </c>
      <c r="C141" s="2" t="s">
        <v>17</v>
      </c>
      <c r="D141" s="1" t="s">
        <v>564</v>
      </c>
      <c r="E141" s="2"/>
      <c r="F141" s="2" t="s">
        <v>277</v>
      </c>
      <c r="G141" s="29"/>
      <c r="H141" s="3" t="s">
        <v>491</v>
      </c>
      <c r="I141" s="4" t="s">
        <v>492</v>
      </c>
      <c r="J141" s="30">
        <f t="shared" si="2"/>
        <v>252.54</v>
      </c>
      <c r="K141" s="30">
        <v>252.54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29"/>
    </row>
    <row r="142" spans="1:17" s="31" customFormat="1" x14ac:dyDescent="0.2">
      <c r="A142" s="29" t="s">
        <v>1169</v>
      </c>
      <c r="B142" s="9">
        <v>44784</v>
      </c>
      <c r="C142" s="2" t="s">
        <v>17</v>
      </c>
      <c r="D142" s="1" t="s">
        <v>565</v>
      </c>
      <c r="E142" s="2"/>
      <c r="F142" s="2" t="s">
        <v>566</v>
      </c>
      <c r="G142" s="29"/>
      <c r="H142" s="3" t="s">
        <v>567</v>
      </c>
      <c r="I142" s="4" t="s">
        <v>568</v>
      </c>
      <c r="J142" s="30">
        <f t="shared" si="2"/>
        <v>8800.2799999999988</v>
      </c>
      <c r="K142" s="30">
        <v>118.28</v>
      </c>
      <c r="L142" s="30">
        <v>7484.48</v>
      </c>
      <c r="M142" s="30">
        <v>1197.52</v>
      </c>
      <c r="N142" s="30">
        <v>0</v>
      </c>
      <c r="O142" s="30">
        <v>0</v>
      </c>
      <c r="P142" s="30">
        <v>0</v>
      </c>
      <c r="Q142" s="29"/>
    </row>
    <row r="143" spans="1:17" s="31" customFormat="1" x14ac:dyDescent="0.2">
      <c r="A143" s="29" t="s">
        <v>1170</v>
      </c>
      <c r="B143" s="9">
        <v>44784</v>
      </c>
      <c r="C143" s="2" t="s">
        <v>17</v>
      </c>
      <c r="D143" s="1" t="s">
        <v>1581</v>
      </c>
      <c r="E143" s="2"/>
      <c r="F143" s="2" t="s">
        <v>566</v>
      </c>
      <c r="G143" s="29"/>
      <c r="H143" s="3" t="s">
        <v>567</v>
      </c>
      <c r="I143" s="4" t="s">
        <v>568</v>
      </c>
      <c r="J143" s="30">
        <f t="shared" si="2"/>
        <v>10429.513599999998</v>
      </c>
      <c r="K143" s="30">
        <v>0</v>
      </c>
      <c r="L143" s="30">
        <v>8990.9599999999991</v>
      </c>
      <c r="M143" s="30">
        <f>+L143*16%</f>
        <v>1438.5536</v>
      </c>
      <c r="N143" s="30">
        <v>0</v>
      </c>
      <c r="O143" s="30">
        <v>0</v>
      </c>
      <c r="P143" s="30">
        <v>0</v>
      </c>
      <c r="Q143" s="29"/>
    </row>
    <row r="144" spans="1:17" s="31" customFormat="1" x14ac:dyDescent="0.2">
      <c r="A144" s="29" t="s">
        <v>1171</v>
      </c>
      <c r="B144" s="9">
        <v>44785</v>
      </c>
      <c r="C144" s="2" t="s">
        <v>17</v>
      </c>
      <c r="D144" s="1" t="s">
        <v>569</v>
      </c>
      <c r="E144" s="2"/>
      <c r="F144" s="2" t="s">
        <v>277</v>
      </c>
      <c r="G144" s="29"/>
      <c r="H144" s="3" t="s">
        <v>570</v>
      </c>
      <c r="I144" s="4" t="s">
        <v>571</v>
      </c>
      <c r="J144" s="30">
        <f t="shared" si="2"/>
        <v>3467.12</v>
      </c>
      <c r="K144" s="30">
        <v>0</v>
      </c>
      <c r="L144" s="30">
        <v>2988.9</v>
      </c>
      <c r="M144" s="30">
        <v>478.22</v>
      </c>
      <c r="N144" s="30">
        <v>0</v>
      </c>
      <c r="O144" s="30">
        <v>0</v>
      </c>
      <c r="P144" s="30">
        <v>0</v>
      </c>
      <c r="Q144" s="29"/>
    </row>
    <row r="145" spans="1:17" s="31" customFormat="1" x14ac:dyDescent="0.2">
      <c r="A145" s="29" t="s">
        <v>1172</v>
      </c>
      <c r="B145" s="9">
        <v>44785</v>
      </c>
      <c r="C145" s="2" t="s">
        <v>17</v>
      </c>
      <c r="D145" s="1" t="s">
        <v>572</v>
      </c>
      <c r="E145" s="2"/>
      <c r="F145" s="2" t="s">
        <v>277</v>
      </c>
      <c r="G145" s="29"/>
      <c r="H145" s="3" t="s">
        <v>373</v>
      </c>
      <c r="I145" s="4" t="s">
        <v>374</v>
      </c>
      <c r="J145" s="30">
        <f t="shared" si="2"/>
        <v>702.06999999999994</v>
      </c>
      <c r="K145" s="30">
        <v>47.6</v>
      </c>
      <c r="L145" s="30">
        <v>564.19999999999993</v>
      </c>
      <c r="M145" s="30">
        <v>90.27</v>
      </c>
      <c r="N145" s="30">
        <v>0</v>
      </c>
      <c r="O145" s="30">
        <v>0</v>
      </c>
      <c r="P145" s="30">
        <v>0</v>
      </c>
      <c r="Q145" s="29"/>
    </row>
    <row r="146" spans="1:17" s="31" customFormat="1" x14ac:dyDescent="0.2">
      <c r="A146" s="29" t="s">
        <v>1173</v>
      </c>
      <c r="B146" s="9">
        <v>44786</v>
      </c>
      <c r="C146" s="2" t="s">
        <v>17</v>
      </c>
      <c r="D146" s="1" t="s">
        <v>573</v>
      </c>
      <c r="E146" s="2"/>
      <c r="F146" s="2" t="s">
        <v>277</v>
      </c>
      <c r="G146" s="29"/>
      <c r="H146" s="3" t="s">
        <v>574</v>
      </c>
      <c r="I146" s="4" t="s">
        <v>575</v>
      </c>
      <c r="J146" s="30">
        <f t="shared" si="2"/>
        <v>65.78</v>
      </c>
      <c r="K146" s="30">
        <v>0</v>
      </c>
      <c r="L146" s="30">
        <v>56.71</v>
      </c>
      <c r="M146" s="30">
        <v>9.07</v>
      </c>
      <c r="N146" s="30">
        <v>0</v>
      </c>
      <c r="O146" s="30">
        <v>0</v>
      </c>
      <c r="P146" s="30">
        <v>0</v>
      </c>
      <c r="Q146" s="29"/>
    </row>
    <row r="147" spans="1:17" s="31" customFormat="1" x14ac:dyDescent="0.2">
      <c r="A147" s="29" t="s">
        <v>1174</v>
      </c>
      <c r="B147" s="9">
        <v>44788</v>
      </c>
      <c r="C147" s="2" t="s">
        <v>17</v>
      </c>
      <c r="D147" s="1" t="s">
        <v>576</v>
      </c>
      <c r="E147" s="2"/>
      <c r="F147" s="2" t="s">
        <v>277</v>
      </c>
      <c r="G147" s="29"/>
      <c r="H147" s="3" t="s">
        <v>382</v>
      </c>
      <c r="I147" s="4" t="s">
        <v>383</v>
      </c>
      <c r="J147" s="30">
        <f t="shared" si="2"/>
        <v>403.5</v>
      </c>
      <c r="K147" s="30">
        <v>343.73</v>
      </c>
      <c r="L147" s="30">
        <v>51.529999999999973</v>
      </c>
      <c r="M147" s="30">
        <v>8.24</v>
      </c>
      <c r="N147" s="30">
        <v>0</v>
      </c>
      <c r="O147" s="30">
        <v>0</v>
      </c>
      <c r="P147" s="30">
        <v>0</v>
      </c>
      <c r="Q147" s="29"/>
    </row>
    <row r="148" spans="1:17" s="31" customFormat="1" x14ac:dyDescent="0.2">
      <c r="A148" s="29" t="s">
        <v>1175</v>
      </c>
      <c r="B148" s="9">
        <v>44788</v>
      </c>
      <c r="C148" s="2" t="s">
        <v>17</v>
      </c>
      <c r="D148" s="1" t="s">
        <v>577</v>
      </c>
      <c r="E148" s="2"/>
      <c r="F148" s="2" t="s">
        <v>277</v>
      </c>
      <c r="G148" s="29"/>
      <c r="H148" s="3" t="s">
        <v>382</v>
      </c>
      <c r="I148" s="4" t="s">
        <v>383</v>
      </c>
      <c r="J148" s="30">
        <f t="shared" si="2"/>
        <v>52</v>
      </c>
      <c r="K148" s="30">
        <v>52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29"/>
    </row>
    <row r="149" spans="1:17" s="31" customFormat="1" x14ac:dyDescent="0.2">
      <c r="A149" s="29" t="s">
        <v>1176</v>
      </c>
      <c r="B149" s="9">
        <v>44788</v>
      </c>
      <c r="C149" s="2" t="s">
        <v>17</v>
      </c>
      <c r="D149" s="1" t="s">
        <v>578</v>
      </c>
      <c r="E149" s="2"/>
      <c r="F149" s="2" t="s">
        <v>277</v>
      </c>
      <c r="G149" s="29"/>
      <c r="H149" s="3" t="s">
        <v>491</v>
      </c>
      <c r="I149" s="4" t="s">
        <v>492</v>
      </c>
      <c r="J149" s="30">
        <f t="shared" si="2"/>
        <v>81.62</v>
      </c>
      <c r="K149" s="30">
        <v>81.62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29"/>
    </row>
    <row r="150" spans="1:17" s="31" customFormat="1" x14ac:dyDescent="0.2">
      <c r="A150" s="29" t="s">
        <v>1177</v>
      </c>
      <c r="B150" s="9">
        <v>44788</v>
      </c>
      <c r="C150" s="2" t="s">
        <v>17</v>
      </c>
      <c r="D150" s="1" t="s">
        <v>579</v>
      </c>
      <c r="E150" s="2"/>
      <c r="F150" s="2" t="s">
        <v>277</v>
      </c>
      <c r="G150" s="29"/>
      <c r="H150" s="3" t="s">
        <v>313</v>
      </c>
      <c r="I150" s="4" t="s">
        <v>314</v>
      </c>
      <c r="J150" s="30">
        <f t="shared" si="2"/>
        <v>140.45999999999998</v>
      </c>
      <c r="K150" s="30">
        <v>140.18</v>
      </c>
      <c r="L150" s="30">
        <v>0.23999999999998067</v>
      </c>
      <c r="M150" s="30">
        <v>0.04</v>
      </c>
      <c r="N150" s="30">
        <v>0</v>
      </c>
      <c r="O150" s="30">
        <v>0</v>
      </c>
      <c r="P150" s="30">
        <v>0</v>
      </c>
      <c r="Q150" s="29"/>
    </row>
    <row r="151" spans="1:17" s="31" customFormat="1" x14ac:dyDescent="0.2">
      <c r="A151" s="29" t="s">
        <v>1178</v>
      </c>
      <c r="B151" s="9">
        <v>44788</v>
      </c>
      <c r="C151" s="2" t="s">
        <v>17</v>
      </c>
      <c r="D151" s="1" t="s">
        <v>580</v>
      </c>
      <c r="E151" s="2"/>
      <c r="F151" s="2" t="s">
        <v>277</v>
      </c>
      <c r="G151" s="29"/>
      <c r="H151" s="3" t="s">
        <v>491</v>
      </c>
      <c r="I151" s="4" t="s">
        <v>492</v>
      </c>
      <c r="J151" s="30">
        <f t="shared" si="2"/>
        <v>166.95</v>
      </c>
      <c r="K151" s="30">
        <v>93.28</v>
      </c>
      <c r="L151" s="30">
        <v>63.509999999999991</v>
      </c>
      <c r="M151" s="30">
        <v>10.16</v>
      </c>
      <c r="N151" s="30">
        <v>0</v>
      </c>
      <c r="O151" s="30">
        <v>0</v>
      </c>
      <c r="P151" s="30">
        <v>0</v>
      </c>
      <c r="Q151" s="29"/>
    </row>
    <row r="152" spans="1:17" s="31" customFormat="1" x14ac:dyDescent="0.2">
      <c r="A152" s="29" t="s">
        <v>1179</v>
      </c>
      <c r="B152" s="9">
        <v>44790</v>
      </c>
      <c r="C152" s="2" t="s">
        <v>17</v>
      </c>
      <c r="D152" s="1" t="s">
        <v>581</v>
      </c>
      <c r="E152" s="2"/>
      <c r="F152" s="2" t="s">
        <v>582</v>
      </c>
      <c r="G152" s="29"/>
      <c r="H152" s="3" t="s">
        <v>583</v>
      </c>
      <c r="I152" s="4" t="s">
        <v>584</v>
      </c>
      <c r="J152" s="30">
        <f t="shared" si="2"/>
        <v>3102.49</v>
      </c>
      <c r="K152" s="30">
        <v>0</v>
      </c>
      <c r="L152" s="30">
        <v>2674.56</v>
      </c>
      <c r="M152" s="30">
        <v>427.93</v>
      </c>
      <c r="N152" s="30">
        <v>0</v>
      </c>
      <c r="O152" s="30">
        <v>0</v>
      </c>
      <c r="P152" s="30">
        <v>0</v>
      </c>
      <c r="Q152" s="29"/>
    </row>
    <row r="153" spans="1:17" s="31" customFormat="1" x14ac:dyDescent="0.2">
      <c r="A153" s="29" t="s">
        <v>1180</v>
      </c>
      <c r="B153" s="9">
        <v>44790</v>
      </c>
      <c r="C153" s="2" t="s">
        <v>17</v>
      </c>
      <c r="D153" s="1" t="s">
        <v>585</v>
      </c>
      <c r="E153" s="2"/>
      <c r="F153" s="2" t="s">
        <v>277</v>
      </c>
      <c r="G153" s="29"/>
      <c r="H153" s="3" t="s">
        <v>291</v>
      </c>
      <c r="I153" s="4" t="s">
        <v>292</v>
      </c>
      <c r="J153" s="30">
        <f t="shared" si="2"/>
        <v>418.6</v>
      </c>
      <c r="K153" s="30">
        <v>418.6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29"/>
    </row>
    <row r="154" spans="1:17" s="31" customFormat="1" x14ac:dyDescent="0.2">
      <c r="A154" s="29" t="s">
        <v>1181</v>
      </c>
      <c r="B154" s="9">
        <v>44790</v>
      </c>
      <c r="C154" s="29" t="s">
        <v>17</v>
      </c>
      <c r="D154" s="29" t="s">
        <v>979</v>
      </c>
      <c r="E154" s="29"/>
      <c r="F154" s="2" t="s">
        <v>277</v>
      </c>
      <c r="G154" s="29"/>
      <c r="H154" s="3" t="s">
        <v>320</v>
      </c>
      <c r="I154" s="4" t="s">
        <v>321</v>
      </c>
      <c r="J154" s="30">
        <f t="shared" si="2"/>
        <v>659.81999999999994</v>
      </c>
      <c r="K154" s="30">
        <v>0</v>
      </c>
      <c r="L154" s="30">
        <v>564.66999999999996</v>
      </c>
      <c r="M154" s="30">
        <v>95.15</v>
      </c>
      <c r="N154" s="30">
        <v>0</v>
      </c>
      <c r="O154" s="30">
        <v>0</v>
      </c>
      <c r="P154" s="30">
        <v>0</v>
      </c>
      <c r="Q154" s="29"/>
    </row>
    <row r="155" spans="1:17" s="31" customFormat="1" x14ac:dyDescent="0.2">
      <c r="A155" s="29" t="s">
        <v>1182</v>
      </c>
      <c r="B155" s="9">
        <v>44791</v>
      </c>
      <c r="C155" s="2" t="s">
        <v>17</v>
      </c>
      <c r="D155" s="1" t="s">
        <v>586</v>
      </c>
      <c r="E155" s="2"/>
      <c r="F155" s="2" t="s">
        <v>587</v>
      </c>
      <c r="G155" s="29"/>
      <c r="H155" s="3" t="s">
        <v>588</v>
      </c>
      <c r="I155" s="4" t="s">
        <v>589</v>
      </c>
      <c r="J155" s="30">
        <f t="shared" si="2"/>
        <v>275.47000000000003</v>
      </c>
      <c r="K155" s="30">
        <v>275.47000000000003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29"/>
    </row>
    <row r="156" spans="1:17" s="31" customFormat="1" x14ac:dyDescent="0.2">
      <c r="A156" s="29" t="s">
        <v>1183</v>
      </c>
      <c r="B156" s="9">
        <v>44791</v>
      </c>
      <c r="C156" s="2" t="s">
        <v>17</v>
      </c>
      <c r="D156" s="1" t="s">
        <v>590</v>
      </c>
      <c r="E156" s="2"/>
      <c r="F156" s="2" t="s">
        <v>591</v>
      </c>
      <c r="G156" s="29"/>
      <c r="H156" s="3" t="s">
        <v>524</v>
      </c>
      <c r="I156" s="4" t="s">
        <v>120</v>
      </c>
      <c r="J156" s="30">
        <f t="shared" si="2"/>
        <v>863.29</v>
      </c>
      <c r="K156" s="30">
        <v>863.29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29"/>
    </row>
    <row r="157" spans="1:17" s="31" customFormat="1" x14ac:dyDescent="0.2">
      <c r="A157" s="29" t="s">
        <v>1184</v>
      </c>
      <c r="B157" s="9">
        <v>44791</v>
      </c>
      <c r="C157" s="2" t="s">
        <v>17</v>
      </c>
      <c r="D157" s="1" t="s">
        <v>592</v>
      </c>
      <c r="E157" s="2"/>
      <c r="F157" s="2" t="s">
        <v>277</v>
      </c>
      <c r="G157" s="29"/>
      <c r="H157" s="3" t="s">
        <v>491</v>
      </c>
      <c r="I157" s="4" t="s">
        <v>492</v>
      </c>
      <c r="J157" s="30">
        <f t="shared" si="2"/>
        <v>1318.35</v>
      </c>
      <c r="K157" s="30">
        <v>801.16</v>
      </c>
      <c r="L157" s="30">
        <v>0</v>
      </c>
      <c r="M157" s="30">
        <v>0</v>
      </c>
      <c r="N157" s="30">
        <v>478.88</v>
      </c>
      <c r="O157" s="30">
        <v>38.31</v>
      </c>
      <c r="P157" s="30">
        <v>0</v>
      </c>
      <c r="Q157" s="29"/>
    </row>
    <row r="158" spans="1:17" s="31" customFormat="1" x14ac:dyDescent="0.2">
      <c r="A158" s="29" t="s">
        <v>1185</v>
      </c>
      <c r="B158" s="9">
        <v>44792</v>
      </c>
      <c r="C158" s="2" t="s">
        <v>17</v>
      </c>
      <c r="D158" s="1" t="s">
        <v>593</v>
      </c>
      <c r="E158" s="2"/>
      <c r="F158" s="2" t="s">
        <v>277</v>
      </c>
      <c r="G158" s="29"/>
      <c r="H158" s="3" t="s">
        <v>594</v>
      </c>
      <c r="I158" s="4" t="s">
        <v>595</v>
      </c>
      <c r="J158" s="30">
        <f t="shared" si="2"/>
        <v>494.5</v>
      </c>
      <c r="K158" s="30">
        <v>0</v>
      </c>
      <c r="L158" s="30">
        <v>426.29</v>
      </c>
      <c r="M158" s="30">
        <v>68.209999999999994</v>
      </c>
      <c r="N158" s="30">
        <v>0</v>
      </c>
      <c r="O158" s="30">
        <v>0</v>
      </c>
      <c r="P158" s="30">
        <v>0</v>
      </c>
      <c r="Q158" s="29"/>
    </row>
    <row r="159" spans="1:17" s="31" customFormat="1" x14ac:dyDescent="0.2">
      <c r="A159" s="29" t="s">
        <v>1186</v>
      </c>
      <c r="B159" s="9">
        <v>44792</v>
      </c>
      <c r="C159" s="2" t="s">
        <v>17</v>
      </c>
      <c r="D159" s="1" t="s">
        <v>596</v>
      </c>
      <c r="E159" s="2"/>
      <c r="F159" s="2" t="s">
        <v>277</v>
      </c>
      <c r="G159" s="29"/>
      <c r="H159" s="3" t="s">
        <v>491</v>
      </c>
      <c r="I159" s="4" t="s">
        <v>492</v>
      </c>
      <c r="J159" s="30">
        <f t="shared" si="2"/>
        <v>3113.59</v>
      </c>
      <c r="K159" s="30">
        <v>3113.59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29"/>
    </row>
    <row r="160" spans="1:17" s="31" customFormat="1" x14ac:dyDescent="0.2">
      <c r="A160" s="29" t="s">
        <v>1187</v>
      </c>
      <c r="B160" s="9">
        <v>44795</v>
      </c>
      <c r="C160" s="2" t="s">
        <v>17</v>
      </c>
      <c r="D160" s="1" t="s">
        <v>597</v>
      </c>
      <c r="E160" s="2"/>
      <c r="F160" s="2" t="s">
        <v>277</v>
      </c>
      <c r="G160" s="29"/>
      <c r="H160" s="3" t="s">
        <v>435</v>
      </c>
      <c r="I160" s="4" t="s">
        <v>436</v>
      </c>
      <c r="J160" s="30">
        <f t="shared" si="2"/>
        <v>417.38</v>
      </c>
      <c r="K160" s="30">
        <v>417.38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29"/>
    </row>
    <row r="161" spans="1:17" s="31" customFormat="1" x14ac:dyDescent="0.2">
      <c r="A161" s="29" t="s">
        <v>1188</v>
      </c>
      <c r="B161" s="9">
        <v>44795</v>
      </c>
      <c r="C161" s="2" t="s">
        <v>17</v>
      </c>
      <c r="D161" s="1" t="s">
        <v>598</v>
      </c>
      <c r="E161" s="2"/>
      <c r="F161" s="2" t="s">
        <v>277</v>
      </c>
      <c r="G161" s="29"/>
      <c r="H161" s="3" t="s">
        <v>382</v>
      </c>
      <c r="I161" s="4" t="s">
        <v>383</v>
      </c>
      <c r="J161" s="30">
        <f t="shared" si="2"/>
        <v>889.61</v>
      </c>
      <c r="K161" s="30">
        <v>889.61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29"/>
    </row>
    <row r="162" spans="1:17" s="31" customFormat="1" x14ac:dyDescent="0.2">
      <c r="A162" s="29" t="s">
        <v>1189</v>
      </c>
      <c r="B162" s="9">
        <v>44795</v>
      </c>
      <c r="C162" s="2" t="s">
        <v>17</v>
      </c>
      <c r="D162" s="1" t="s">
        <v>599</v>
      </c>
      <c r="E162" s="2"/>
      <c r="F162" s="2" t="s">
        <v>277</v>
      </c>
      <c r="G162" s="29"/>
      <c r="H162" s="3" t="s">
        <v>291</v>
      </c>
      <c r="I162" s="4" t="s">
        <v>292</v>
      </c>
      <c r="J162" s="30">
        <f t="shared" si="2"/>
        <v>526.15</v>
      </c>
      <c r="K162" s="30">
        <v>526.15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29"/>
    </row>
    <row r="163" spans="1:17" s="31" customFormat="1" x14ac:dyDescent="0.2">
      <c r="A163" s="29" t="s">
        <v>1190</v>
      </c>
      <c r="B163" s="9">
        <v>44795</v>
      </c>
      <c r="C163" s="2" t="s">
        <v>17</v>
      </c>
      <c r="D163" s="1" t="s">
        <v>600</v>
      </c>
      <c r="E163" s="2"/>
      <c r="F163" s="2" t="s">
        <v>277</v>
      </c>
      <c r="G163" s="29"/>
      <c r="H163" s="3" t="s">
        <v>491</v>
      </c>
      <c r="I163" s="4" t="s">
        <v>492</v>
      </c>
      <c r="J163" s="30">
        <f t="shared" si="2"/>
        <v>332.24</v>
      </c>
      <c r="K163" s="30">
        <v>332.24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29"/>
    </row>
    <row r="164" spans="1:17" s="31" customFormat="1" x14ac:dyDescent="0.2">
      <c r="A164" s="29" t="s">
        <v>1191</v>
      </c>
      <c r="B164" s="9">
        <v>44795</v>
      </c>
      <c r="C164" s="2" t="s">
        <v>17</v>
      </c>
      <c r="D164" s="1" t="s">
        <v>601</v>
      </c>
      <c r="E164" s="2"/>
      <c r="F164" s="2" t="s">
        <v>277</v>
      </c>
      <c r="G164" s="29"/>
      <c r="H164" s="3" t="s">
        <v>313</v>
      </c>
      <c r="I164" s="4" t="s">
        <v>314</v>
      </c>
      <c r="J164" s="30">
        <f t="shared" si="2"/>
        <v>431.13</v>
      </c>
      <c r="K164" s="30">
        <v>430.84</v>
      </c>
      <c r="L164" s="30">
        <v>0.25</v>
      </c>
      <c r="M164" s="30">
        <v>0.04</v>
      </c>
      <c r="N164" s="30">
        <v>0</v>
      </c>
      <c r="O164" s="30">
        <v>0</v>
      </c>
      <c r="P164" s="30">
        <v>0</v>
      </c>
      <c r="Q164" s="29"/>
    </row>
    <row r="165" spans="1:17" s="31" customFormat="1" x14ac:dyDescent="0.2">
      <c r="A165" s="29" t="s">
        <v>1192</v>
      </c>
      <c r="B165" s="9">
        <v>44796</v>
      </c>
      <c r="C165" s="2" t="s">
        <v>17</v>
      </c>
      <c r="D165" s="1" t="s">
        <v>602</v>
      </c>
      <c r="E165" s="2"/>
      <c r="F165" s="2" t="s">
        <v>603</v>
      </c>
      <c r="G165" s="29"/>
      <c r="H165" s="3" t="s">
        <v>604</v>
      </c>
      <c r="I165" s="4" t="s">
        <v>605</v>
      </c>
      <c r="J165" s="30">
        <f t="shared" si="2"/>
        <v>2693.4700000000003</v>
      </c>
      <c r="K165" s="30">
        <v>0</v>
      </c>
      <c r="L165" s="30">
        <v>2321.96</v>
      </c>
      <c r="M165" s="30">
        <v>371.51</v>
      </c>
      <c r="N165" s="30">
        <v>0</v>
      </c>
      <c r="O165" s="30">
        <v>0</v>
      </c>
      <c r="P165" s="30">
        <v>0</v>
      </c>
      <c r="Q165" s="29"/>
    </row>
    <row r="166" spans="1:17" s="31" customFormat="1" x14ac:dyDescent="0.2">
      <c r="A166" s="29" t="s">
        <v>1193</v>
      </c>
      <c r="B166" s="9">
        <v>44797</v>
      </c>
      <c r="C166" s="2" t="s">
        <v>17</v>
      </c>
      <c r="D166" s="1" t="s">
        <v>606</v>
      </c>
      <c r="E166" s="2"/>
      <c r="F166" s="2" t="s">
        <v>277</v>
      </c>
      <c r="G166" s="29"/>
      <c r="H166" s="3" t="s">
        <v>316</v>
      </c>
      <c r="I166" s="4" t="s">
        <v>317</v>
      </c>
      <c r="J166" s="30">
        <f t="shared" si="2"/>
        <v>701.99</v>
      </c>
      <c r="K166" s="30">
        <v>0</v>
      </c>
      <c r="L166" s="30">
        <v>605.16999999999996</v>
      </c>
      <c r="M166" s="30">
        <v>96.82</v>
      </c>
      <c r="N166" s="30">
        <v>0</v>
      </c>
      <c r="O166" s="30">
        <v>0</v>
      </c>
      <c r="P166" s="30">
        <v>0</v>
      </c>
      <c r="Q166" s="29"/>
    </row>
    <row r="167" spans="1:17" s="31" customFormat="1" x14ac:dyDescent="0.2">
      <c r="A167" s="29" t="s">
        <v>1194</v>
      </c>
      <c r="B167" s="9">
        <v>44797</v>
      </c>
      <c r="C167" s="2" t="s">
        <v>17</v>
      </c>
      <c r="D167" s="1" t="s">
        <v>607</v>
      </c>
      <c r="E167" s="2"/>
      <c r="F167" s="2" t="s">
        <v>608</v>
      </c>
      <c r="G167" s="29"/>
      <c r="H167" s="3" t="s">
        <v>609</v>
      </c>
      <c r="I167" s="4" t="s">
        <v>610</v>
      </c>
      <c r="J167" s="30">
        <f t="shared" si="2"/>
        <v>340.76</v>
      </c>
      <c r="K167" s="30">
        <v>0</v>
      </c>
      <c r="L167" s="30">
        <v>293.76</v>
      </c>
      <c r="M167" s="30">
        <v>47</v>
      </c>
      <c r="N167" s="30">
        <v>0</v>
      </c>
      <c r="O167" s="30">
        <v>0</v>
      </c>
      <c r="P167" s="30">
        <v>0</v>
      </c>
      <c r="Q167" s="29"/>
    </row>
    <row r="168" spans="1:17" s="31" customFormat="1" x14ac:dyDescent="0.2">
      <c r="A168" s="29" t="s">
        <v>1195</v>
      </c>
      <c r="B168" s="9">
        <v>44797</v>
      </c>
      <c r="C168" s="2" t="s">
        <v>17</v>
      </c>
      <c r="D168" s="1" t="s">
        <v>611</v>
      </c>
      <c r="E168" s="2"/>
      <c r="F168" s="2" t="s">
        <v>277</v>
      </c>
      <c r="G168" s="29"/>
      <c r="H168" s="3" t="s">
        <v>612</v>
      </c>
      <c r="I168" s="4" t="s">
        <v>613</v>
      </c>
      <c r="J168" s="30">
        <f t="shared" si="2"/>
        <v>162.35000000000002</v>
      </c>
      <c r="K168" s="30">
        <v>0</v>
      </c>
      <c r="L168" s="30">
        <v>139.96</v>
      </c>
      <c r="M168" s="30">
        <v>22.39</v>
      </c>
      <c r="N168" s="30">
        <v>0</v>
      </c>
      <c r="O168" s="30">
        <v>0</v>
      </c>
      <c r="P168" s="30">
        <v>0</v>
      </c>
      <c r="Q168" s="29"/>
    </row>
    <row r="169" spans="1:17" s="31" customFormat="1" x14ac:dyDescent="0.2">
      <c r="A169" s="29" t="s">
        <v>1196</v>
      </c>
      <c r="B169" s="9">
        <v>44797</v>
      </c>
      <c r="C169" s="2" t="s">
        <v>17</v>
      </c>
      <c r="D169" s="1" t="s">
        <v>1624</v>
      </c>
      <c r="E169" s="2"/>
      <c r="F169" s="2" t="s">
        <v>627</v>
      </c>
      <c r="G169" s="29"/>
      <c r="H169" s="3" t="s">
        <v>588</v>
      </c>
      <c r="I169" s="4" t="s">
        <v>589</v>
      </c>
      <c r="J169" s="30">
        <f t="shared" si="2"/>
        <v>674.68</v>
      </c>
      <c r="K169" s="30">
        <v>674.68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29"/>
    </row>
    <row r="170" spans="1:17" s="31" customFormat="1" x14ac:dyDescent="0.2">
      <c r="A170" s="29" t="s">
        <v>1197</v>
      </c>
      <c r="B170" s="9">
        <v>44798</v>
      </c>
      <c r="C170" s="2" t="s">
        <v>17</v>
      </c>
      <c r="D170" s="1" t="s">
        <v>614</v>
      </c>
      <c r="E170" s="2"/>
      <c r="F170" s="2" t="s">
        <v>615</v>
      </c>
      <c r="G170" s="29"/>
      <c r="H170" s="3" t="s">
        <v>616</v>
      </c>
      <c r="I170" s="4" t="s">
        <v>617</v>
      </c>
      <c r="J170" s="30">
        <f t="shared" si="2"/>
        <v>4766.8</v>
      </c>
      <c r="K170" s="30">
        <v>4766.8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29"/>
    </row>
    <row r="171" spans="1:17" s="31" customFormat="1" x14ac:dyDescent="0.2">
      <c r="A171" s="29" t="s">
        <v>1198</v>
      </c>
      <c r="B171" s="9">
        <v>44798</v>
      </c>
      <c r="C171" s="2" t="s">
        <v>17</v>
      </c>
      <c r="D171" s="1" t="s">
        <v>618</v>
      </c>
      <c r="E171" s="2"/>
      <c r="F171" s="2" t="s">
        <v>619</v>
      </c>
      <c r="G171" s="29"/>
      <c r="H171" s="3" t="s">
        <v>524</v>
      </c>
      <c r="I171" s="4" t="s">
        <v>120</v>
      </c>
      <c r="J171" s="30">
        <f t="shared" si="2"/>
        <v>598.39</v>
      </c>
      <c r="K171" s="30">
        <v>598.39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29"/>
    </row>
    <row r="172" spans="1:17" s="31" customFormat="1" x14ac:dyDescent="0.2">
      <c r="A172" s="29" t="s">
        <v>1199</v>
      </c>
      <c r="B172" s="9">
        <v>44798</v>
      </c>
      <c r="C172" s="2" t="s">
        <v>17</v>
      </c>
      <c r="D172" s="1" t="s">
        <v>620</v>
      </c>
      <c r="E172" s="2"/>
      <c r="F172" s="2" t="s">
        <v>277</v>
      </c>
      <c r="G172" s="29"/>
      <c r="H172" s="3" t="s">
        <v>382</v>
      </c>
      <c r="I172" s="4" t="s">
        <v>383</v>
      </c>
      <c r="J172" s="30">
        <f t="shared" si="2"/>
        <v>657.5</v>
      </c>
      <c r="K172" s="30">
        <v>657.5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29"/>
    </row>
    <row r="173" spans="1:17" s="31" customFormat="1" x14ac:dyDescent="0.2">
      <c r="A173" s="29" t="s">
        <v>1200</v>
      </c>
      <c r="B173" s="9">
        <v>44798</v>
      </c>
      <c r="C173" s="2" t="s">
        <v>17</v>
      </c>
      <c r="D173" s="1" t="s">
        <v>621</v>
      </c>
      <c r="E173" s="2"/>
      <c r="F173" s="2" t="s">
        <v>277</v>
      </c>
      <c r="G173" s="29"/>
      <c r="H173" s="3" t="s">
        <v>334</v>
      </c>
      <c r="I173" s="4" t="s">
        <v>335</v>
      </c>
      <c r="J173" s="30">
        <f t="shared" si="2"/>
        <v>287.90000000000003</v>
      </c>
      <c r="K173" s="30">
        <v>82.37</v>
      </c>
      <c r="L173" s="30">
        <v>177.18</v>
      </c>
      <c r="M173" s="30">
        <v>28.35</v>
      </c>
      <c r="N173" s="30">
        <v>0</v>
      </c>
      <c r="O173" s="30">
        <v>0</v>
      </c>
      <c r="P173" s="30">
        <v>0</v>
      </c>
      <c r="Q173" s="29"/>
    </row>
    <row r="174" spans="1:17" s="31" customFormat="1" x14ac:dyDescent="0.2">
      <c r="A174" s="29" t="s">
        <v>1201</v>
      </c>
      <c r="B174" s="9">
        <v>44798</v>
      </c>
      <c r="C174" s="2" t="s">
        <v>17</v>
      </c>
      <c r="D174" s="1" t="s">
        <v>622</v>
      </c>
      <c r="E174" s="2"/>
      <c r="F174" s="2" t="s">
        <v>277</v>
      </c>
      <c r="G174" s="29"/>
      <c r="H174" s="3" t="s">
        <v>623</v>
      </c>
      <c r="I174" s="4" t="s">
        <v>624</v>
      </c>
      <c r="J174" s="30">
        <f t="shared" si="2"/>
        <v>280.45</v>
      </c>
      <c r="K174" s="30">
        <v>0</v>
      </c>
      <c r="L174" s="30">
        <v>241.77</v>
      </c>
      <c r="M174" s="30">
        <v>38.68</v>
      </c>
      <c r="N174" s="30">
        <v>0</v>
      </c>
      <c r="O174" s="30">
        <v>0</v>
      </c>
      <c r="P174" s="30">
        <v>0</v>
      </c>
      <c r="Q174" s="29"/>
    </row>
    <row r="175" spans="1:17" s="31" customFormat="1" x14ac:dyDescent="0.2">
      <c r="A175" s="29" t="s">
        <v>1202</v>
      </c>
      <c r="B175" s="9">
        <v>44798</v>
      </c>
      <c r="C175" s="2" t="s">
        <v>17</v>
      </c>
      <c r="D175" s="1" t="s">
        <v>625</v>
      </c>
      <c r="E175" s="2"/>
      <c r="F175" s="2" t="s">
        <v>277</v>
      </c>
      <c r="G175" s="29"/>
      <c r="H175" s="3" t="s">
        <v>491</v>
      </c>
      <c r="I175" s="4" t="s">
        <v>492</v>
      </c>
      <c r="J175" s="30">
        <f t="shared" si="2"/>
        <v>423.82</v>
      </c>
      <c r="K175" s="30">
        <v>423.82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29"/>
    </row>
    <row r="176" spans="1:17" s="31" customFormat="1" x14ac:dyDescent="0.2">
      <c r="A176" s="29" t="s">
        <v>1203</v>
      </c>
      <c r="B176" s="9">
        <v>44798</v>
      </c>
      <c r="C176" s="2" t="s">
        <v>17</v>
      </c>
      <c r="D176" s="1" t="s">
        <v>626</v>
      </c>
      <c r="E176" s="2"/>
      <c r="F176" s="2" t="s">
        <v>277</v>
      </c>
      <c r="G176" s="29"/>
      <c r="H176" s="3" t="s">
        <v>313</v>
      </c>
      <c r="I176" s="4" t="s">
        <v>314</v>
      </c>
      <c r="J176" s="30">
        <f t="shared" si="2"/>
        <v>214.98000000000002</v>
      </c>
      <c r="K176" s="30">
        <v>214.65</v>
      </c>
      <c r="L176" s="30">
        <v>0.28000000000000114</v>
      </c>
      <c r="M176" s="30">
        <v>0.05</v>
      </c>
      <c r="N176" s="30">
        <v>0</v>
      </c>
      <c r="O176" s="30">
        <v>0</v>
      </c>
      <c r="P176" s="30">
        <v>0</v>
      </c>
      <c r="Q176" s="29"/>
    </row>
    <row r="177" spans="1:17" s="31" customFormat="1" x14ac:dyDescent="0.2">
      <c r="A177" s="29" t="s">
        <v>1204</v>
      </c>
      <c r="B177" s="9">
        <v>44799</v>
      </c>
      <c r="C177" s="2" t="s">
        <v>17</v>
      </c>
      <c r="D177" s="1" t="s">
        <v>1625</v>
      </c>
      <c r="E177" s="2"/>
      <c r="F177" s="2" t="s">
        <v>628</v>
      </c>
      <c r="G177" s="29"/>
      <c r="H177" s="3" t="s">
        <v>588</v>
      </c>
      <c r="I177" s="4" t="s">
        <v>589</v>
      </c>
      <c r="J177" s="30">
        <f t="shared" si="2"/>
        <v>881.34</v>
      </c>
      <c r="K177" s="30">
        <v>881.34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29"/>
    </row>
    <row r="178" spans="1:17" s="31" customFormat="1" x14ac:dyDescent="0.2">
      <c r="A178" s="29" t="s">
        <v>1205</v>
      </c>
      <c r="B178" s="9">
        <v>44799</v>
      </c>
      <c r="C178" s="2" t="s">
        <v>17</v>
      </c>
      <c r="D178" s="1" t="s">
        <v>629</v>
      </c>
      <c r="E178" s="2"/>
      <c r="F178" s="2" t="s">
        <v>277</v>
      </c>
      <c r="G178" s="29"/>
      <c r="H178" s="3" t="s">
        <v>334</v>
      </c>
      <c r="I178" s="4" t="s">
        <v>335</v>
      </c>
      <c r="J178" s="30">
        <f t="shared" si="2"/>
        <v>49.04</v>
      </c>
      <c r="K178" s="30">
        <v>0</v>
      </c>
      <c r="L178" s="30">
        <v>42.28</v>
      </c>
      <c r="M178" s="30">
        <v>6.76</v>
      </c>
      <c r="N178" s="30">
        <v>0</v>
      </c>
      <c r="O178" s="30">
        <v>0</v>
      </c>
      <c r="P178" s="30">
        <v>0</v>
      </c>
      <c r="Q178" s="29"/>
    </row>
    <row r="179" spans="1:17" s="31" customFormat="1" x14ac:dyDescent="0.2">
      <c r="A179" s="29" t="s">
        <v>1206</v>
      </c>
      <c r="B179" s="9">
        <v>44799</v>
      </c>
      <c r="C179" s="2" t="s">
        <v>17</v>
      </c>
      <c r="D179" s="1" t="s">
        <v>630</v>
      </c>
      <c r="E179" s="2"/>
      <c r="F179" s="2" t="s">
        <v>631</v>
      </c>
      <c r="G179" s="29"/>
      <c r="H179" s="3" t="s">
        <v>464</v>
      </c>
      <c r="I179" s="4" t="s">
        <v>465</v>
      </c>
      <c r="J179" s="30">
        <f t="shared" si="2"/>
        <v>1256.5899999999999</v>
      </c>
      <c r="K179" s="30">
        <v>0</v>
      </c>
      <c r="L179" s="30">
        <v>1083.27</v>
      </c>
      <c r="M179" s="30">
        <v>173.32</v>
      </c>
      <c r="N179" s="30">
        <v>0</v>
      </c>
      <c r="O179" s="30">
        <v>0</v>
      </c>
      <c r="P179" s="30">
        <v>0</v>
      </c>
      <c r="Q179" s="29"/>
    </row>
    <row r="180" spans="1:17" s="31" customFormat="1" x14ac:dyDescent="0.2">
      <c r="A180" s="29" t="s">
        <v>1207</v>
      </c>
      <c r="B180" s="9">
        <v>44799</v>
      </c>
      <c r="C180" s="2" t="s">
        <v>17</v>
      </c>
      <c r="D180" s="1" t="s">
        <v>632</v>
      </c>
      <c r="E180" s="2"/>
      <c r="F180" s="2" t="s">
        <v>633</v>
      </c>
      <c r="G180" s="29"/>
      <c r="H180" s="3" t="s">
        <v>464</v>
      </c>
      <c r="I180" s="4" t="s">
        <v>465</v>
      </c>
      <c r="J180" s="30">
        <f t="shared" si="2"/>
        <v>1188.57</v>
      </c>
      <c r="K180" s="30">
        <v>1188.57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29"/>
    </row>
    <row r="181" spans="1:17" s="31" customFormat="1" x14ac:dyDescent="0.2">
      <c r="A181" s="29" t="s">
        <v>1208</v>
      </c>
      <c r="B181" s="9">
        <v>44799</v>
      </c>
      <c r="C181" s="2" t="s">
        <v>17</v>
      </c>
      <c r="D181" s="1" t="s">
        <v>634</v>
      </c>
      <c r="E181" s="2"/>
      <c r="F181" s="2" t="s">
        <v>635</v>
      </c>
      <c r="G181" s="29"/>
      <c r="H181" s="3" t="s">
        <v>464</v>
      </c>
      <c r="I181" s="4" t="s">
        <v>465</v>
      </c>
      <c r="J181" s="30">
        <f t="shared" si="2"/>
        <v>263.29000000000002</v>
      </c>
      <c r="K181" s="30">
        <v>263.29000000000002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29"/>
    </row>
    <row r="182" spans="1:17" s="31" customFormat="1" x14ac:dyDescent="0.2">
      <c r="A182" s="29" t="s">
        <v>1209</v>
      </c>
      <c r="B182" s="9">
        <v>44799</v>
      </c>
      <c r="C182" s="2" t="s">
        <v>17</v>
      </c>
      <c r="D182" s="1" t="s">
        <v>636</v>
      </c>
      <c r="E182" s="2"/>
      <c r="F182" s="2" t="s">
        <v>637</v>
      </c>
      <c r="G182" s="29"/>
      <c r="H182" s="3" t="s">
        <v>464</v>
      </c>
      <c r="I182" s="4" t="s">
        <v>465</v>
      </c>
      <c r="J182" s="30">
        <f t="shared" si="2"/>
        <v>112.84</v>
      </c>
      <c r="K182" s="30">
        <v>112.84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29"/>
    </row>
    <row r="183" spans="1:17" s="31" customFormat="1" x14ac:dyDescent="0.2">
      <c r="A183" s="29" t="s">
        <v>1210</v>
      </c>
      <c r="B183" s="9">
        <v>44800</v>
      </c>
      <c r="C183" s="2" t="s">
        <v>17</v>
      </c>
      <c r="D183" s="1" t="s">
        <v>638</v>
      </c>
      <c r="E183" s="2"/>
      <c r="F183" s="2" t="s">
        <v>277</v>
      </c>
      <c r="G183" s="29"/>
      <c r="H183" s="3" t="s">
        <v>491</v>
      </c>
      <c r="I183" s="4" t="s">
        <v>492</v>
      </c>
      <c r="J183" s="30">
        <f t="shared" si="2"/>
        <v>438.45</v>
      </c>
      <c r="K183" s="30">
        <v>438.45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29"/>
    </row>
    <row r="184" spans="1:17" s="31" customFormat="1" x14ac:dyDescent="0.2">
      <c r="A184" s="29" t="s">
        <v>1211</v>
      </c>
      <c r="B184" s="9">
        <v>44800</v>
      </c>
      <c r="C184" s="2" t="s">
        <v>17</v>
      </c>
      <c r="D184" s="1" t="s">
        <v>639</v>
      </c>
      <c r="E184" s="2"/>
      <c r="F184" s="2" t="s">
        <v>277</v>
      </c>
      <c r="G184" s="29"/>
      <c r="H184" s="3" t="s">
        <v>313</v>
      </c>
      <c r="I184" s="4" t="s">
        <v>314</v>
      </c>
      <c r="J184" s="30">
        <f t="shared" si="2"/>
        <v>1596.18</v>
      </c>
      <c r="K184" s="30">
        <v>207.41</v>
      </c>
      <c r="L184" s="30">
        <v>0.63</v>
      </c>
      <c r="M184" s="30">
        <v>0.1</v>
      </c>
      <c r="N184" s="30">
        <v>1285.22</v>
      </c>
      <c r="O184" s="30">
        <v>102.82</v>
      </c>
      <c r="P184" s="30">
        <v>0</v>
      </c>
      <c r="Q184" s="29"/>
    </row>
    <row r="185" spans="1:17" s="31" customFormat="1" x14ac:dyDescent="0.2">
      <c r="A185" s="29" t="s">
        <v>1212</v>
      </c>
      <c r="B185" s="9">
        <v>44800</v>
      </c>
      <c r="C185" s="2" t="s">
        <v>17</v>
      </c>
      <c r="D185" s="1" t="s">
        <v>640</v>
      </c>
      <c r="E185" s="2"/>
      <c r="F185" s="2" t="s">
        <v>277</v>
      </c>
      <c r="G185" s="29"/>
      <c r="H185" s="3" t="s">
        <v>291</v>
      </c>
      <c r="I185" s="4" t="s">
        <v>292</v>
      </c>
      <c r="J185" s="30">
        <f t="shared" si="2"/>
        <v>1017.9</v>
      </c>
      <c r="K185" s="30">
        <v>1017.9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29"/>
    </row>
    <row r="186" spans="1:17" s="31" customFormat="1" x14ac:dyDescent="0.2">
      <c r="A186" s="29" t="s">
        <v>1213</v>
      </c>
      <c r="B186" s="9">
        <v>44801</v>
      </c>
      <c r="C186" s="2" t="s">
        <v>17</v>
      </c>
      <c r="D186" s="1" t="s">
        <v>641</v>
      </c>
      <c r="E186" s="2"/>
      <c r="F186" s="2" t="s">
        <v>277</v>
      </c>
      <c r="G186" s="29"/>
      <c r="H186" s="3" t="s">
        <v>382</v>
      </c>
      <c r="I186" s="4" t="s">
        <v>383</v>
      </c>
      <c r="J186" s="30">
        <f t="shared" si="2"/>
        <v>375</v>
      </c>
      <c r="K186" s="30">
        <v>375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29"/>
    </row>
    <row r="187" spans="1:17" s="31" customFormat="1" x14ac:dyDescent="0.2">
      <c r="A187" s="29" t="s">
        <v>1214</v>
      </c>
      <c r="B187" s="9">
        <v>44802</v>
      </c>
      <c r="C187" s="2" t="s">
        <v>17</v>
      </c>
      <c r="D187" s="1" t="s">
        <v>642</v>
      </c>
      <c r="E187" s="2"/>
      <c r="F187" s="2" t="s">
        <v>277</v>
      </c>
      <c r="G187" s="29"/>
      <c r="H187" s="3" t="s">
        <v>382</v>
      </c>
      <c r="I187" s="4" t="s">
        <v>383</v>
      </c>
      <c r="J187" s="30">
        <f t="shared" si="2"/>
        <v>392.36</v>
      </c>
      <c r="K187" s="30">
        <v>72.36</v>
      </c>
      <c r="L187" s="30">
        <v>275.86</v>
      </c>
      <c r="M187" s="30">
        <v>44.14</v>
      </c>
      <c r="N187" s="30">
        <v>0</v>
      </c>
      <c r="O187" s="30">
        <v>0</v>
      </c>
      <c r="P187" s="30">
        <v>0</v>
      </c>
      <c r="Q187" s="29"/>
    </row>
    <row r="188" spans="1:17" s="31" customFormat="1" x14ac:dyDescent="0.2">
      <c r="A188" s="29" t="s">
        <v>1215</v>
      </c>
      <c r="B188" s="9">
        <v>44802</v>
      </c>
      <c r="C188" s="2" t="s">
        <v>17</v>
      </c>
      <c r="D188" s="1" t="s">
        <v>643</v>
      </c>
      <c r="E188" s="2"/>
      <c r="F188" s="2" t="s">
        <v>277</v>
      </c>
      <c r="G188" s="29"/>
      <c r="H188" s="3" t="s">
        <v>644</v>
      </c>
      <c r="I188" s="4" t="s">
        <v>645</v>
      </c>
      <c r="J188" s="30">
        <f t="shared" si="2"/>
        <v>22.34</v>
      </c>
      <c r="K188" s="30">
        <v>22.34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29"/>
    </row>
    <row r="189" spans="1:17" s="31" customFormat="1" x14ac:dyDescent="0.2">
      <c r="A189" s="29" t="s">
        <v>1216</v>
      </c>
      <c r="B189" s="9">
        <v>44802</v>
      </c>
      <c r="C189" s="2" t="s">
        <v>17</v>
      </c>
      <c r="D189" s="1" t="s">
        <v>646</v>
      </c>
      <c r="E189" s="2"/>
      <c r="F189" s="2" t="s">
        <v>647</v>
      </c>
      <c r="G189" s="29"/>
      <c r="H189" s="3" t="s">
        <v>609</v>
      </c>
      <c r="I189" s="4" t="s">
        <v>610</v>
      </c>
      <c r="J189" s="30">
        <f t="shared" si="2"/>
        <v>284.25</v>
      </c>
      <c r="K189" s="30">
        <v>0</v>
      </c>
      <c r="L189" s="30">
        <v>245.04</v>
      </c>
      <c r="M189" s="30">
        <v>39.21</v>
      </c>
      <c r="N189" s="30">
        <v>0</v>
      </c>
      <c r="O189" s="30">
        <v>0</v>
      </c>
      <c r="P189" s="30">
        <v>0</v>
      </c>
      <c r="Q189" s="29"/>
    </row>
    <row r="190" spans="1:17" s="31" customFormat="1" x14ac:dyDescent="0.2">
      <c r="A190" s="29" t="s">
        <v>1217</v>
      </c>
      <c r="B190" s="9">
        <v>44802</v>
      </c>
      <c r="C190" s="2" t="s">
        <v>17</v>
      </c>
      <c r="D190" s="1" t="s">
        <v>648</v>
      </c>
      <c r="E190" s="2"/>
      <c r="F190" s="2" t="s">
        <v>649</v>
      </c>
      <c r="G190" s="29"/>
      <c r="H190" s="3" t="s">
        <v>650</v>
      </c>
      <c r="I190" s="4" t="s">
        <v>651</v>
      </c>
      <c r="J190" s="30">
        <f t="shared" si="2"/>
        <v>156.97999999999999</v>
      </c>
      <c r="K190" s="30">
        <v>156.97999999999999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29"/>
    </row>
    <row r="191" spans="1:17" s="31" customFormat="1" x14ac:dyDescent="0.2">
      <c r="A191" s="29" t="s">
        <v>1218</v>
      </c>
      <c r="B191" s="9">
        <v>44803</v>
      </c>
      <c r="C191" s="2" t="s">
        <v>17</v>
      </c>
      <c r="D191" s="1" t="s">
        <v>652</v>
      </c>
      <c r="E191" s="2"/>
      <c r="F191" s="2" t="s">
        <v>277</v>
      </c>
      <c r="G191" s="29"/>
      <c r="H191" s="3" t="s">
        <v>393</v>
      </c>
      <c r="I191" s="4" t="s">
        <v>394</v>
      </c>
      <c r="J191" s="30">
        <f t="shared" si="2"/>
        <v>140.80000000000001</v>
      </c>
      <c r="K191" s="30">
        <v>0</v>
      </c>
      <c r="L191" s="30">
        <v>121.38</v>
      </c>
      <c r="M191" s="30">
        <v>19.420000000000002</v>
      </c>
      <c r="N191" s="30">
        <v>0</v>
      </c>
      <c r="O191" s="30">
        <v>0</v>
      </c>
      <c r="P191" s="30">
        <v>0</v>
      </c>
      <c r="Q191" s="29"/>
    </row>
    <row r="192" spans="1:17" s="31" customFormat="1" x14ac:dyDescent="0.2">
      <c r="A192" s="29" t="s">
        <v>1219</v>
      </c>
      <c r="B192" s="9">
        <v>44803</v>
      </c>
      <c r="C192" s="2" t="s">
        <v>17</v>
      </c>
      <c r="D192" s="1" t="s">
        <v>653</v>
      </c>
      <c r="E192" s="2"/>
      <c r="F192" s="2" t="s">
        <v>654</v>
      </c>
      <c r="G192" s="29"/>
      <c r="H192" s="3" t="s">
        <v>655</v>
      </c>
      <c r="I192" s="4" t="s">
        <v>656</v>
      </c>
      <c r="J192" s="30">
        <f t="shared" si="2"/>
        <v>1281.0999999999999</v>
      </c>
      <c r="K192" s="30">
        <v>1281.0999999999999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29"/>
    </row>
    <row r="193" spans="1:17" s="31" customFormat="1" x14ac:dyDescent="0.2">
      <c r="A193" s="29" t="s">
        <v>1220</v>
      </c>
      <c r="B193" s="9">
        <v>44803</v>
      </c>
      <c r="C193" s="2" t="s">
        <v>17</v>
      </c>
      <c r="D193" s="1" t="s">
        <v>657</v>
      </c>
      <c r="E193" s="2"/>
      <c r="F193" s="2" t="s">
        <v>658</v>
      </c>
      <c r="G193" s="29"/>
      <c r="H193" s="3" t="s">
        <v>655</v>
      </c>
      <c r="I193" s="4" t="s">
        <v>656</v>
      </c>
      <c r="J193" s="30">
        <f t="shared" si="2"/>
        <v>637.70000000000005</v>
      </c>
      <c r="K193" s="30">
        <v>0</v>
      </c>
      <c r="L193" s="30">
        <v>549.74</v>
      </c>
      <c r="M193" s="30">
        <v>87.96</v>
      </c>
      <c r="N193" s="30">
        <v>0</v>
      </c>
      <c r="O193" s="30">
        <v>0</v>
      </c>
      <c r="P193" s="30">
        <v>0</v>
      </c>
      <c r="Q193" s="29"/>
    </row>
    <row r="194" spans="1:17" s="31" customFormat="1" x14ac:dyDescent="0.2">
      <c r="A194" s="29" t="s">
        <v>1221</v>
      </c>
      <c r="B194" s="9">
        <v>44804</v>
      </c>
      <c r="C194" s="2" t="s">
        <v>17</v>
      </c>
      <c r="D194" s="1" t="s">
        <v>659</v>
      </c>
      <c r="E194" s="2"/>
      <c r="F194" s="2" t="s">
        <v>660</v>
      </c>
      <c r="G194" s="29"/>
      <c r="H194" s="3" t="s">
        <v>661</v>
      </c>
      <c r="I194" s="4" t="s">
        <v>662</v>
      </c>
      <c r="J194" s="30">
        <f t="shared" si="2"/>
        <v>2704.95</v>
      </c>
      <c r="K194" s="30">
        <v>2704.95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29"/>
    </row>
    <row r="195" spans="1:17" s="31" customFormat="1" x14ac:dyDescent="0.2">
      <c r="A195" s="29" t="s">
        <v>1222</v>
      </c>
      <c r="B195" s="9">
        <v>44804</v>
      </c>
      <c r="C195" s="2" t="s">
        <v>17</v>
      </c>
      <c r="D195" s="1" t="s">
        <v>663</v>
      </c>
      <c r="E195" s="2"/>
      <c r="F195" s="2" t="s">
        <v>664</v>
      </c>
      <c r="G195" s="29"/>
      <c r="H195" s="3" t="s">
        <v>502</v>
      </c>
      <c r="I195" s="4" t="s">
        <v>503</v>
      </c>
      <c r="J195" s="30">
        <f t="shared" si="2"/>
        <v>1464.1100000000001</v>
      </c>
      <c r="K195" s="30">
        <v>0</v>
      </c>
      <c r="L195" s="30">
        <v>1262.1600000000001</v>
      </c>
      <c r="M195" s="30">
        <v>201.95</v>
      </c>
      <c r="N195" s="30">
        <v>0</v>
      </c>
      <c r="O195" s="30">
        <v>0</v>
      </c>
      <c r="P195" s="30">
        <v>0</v>
      </c>
      <c r="Q195" s="29"/>
    </row>
    <row r="196" spans="1:17" s="31" customFormat="1" x14ac:dyDescent="0.2">
      <c r="A196" s="29" t="s">
        <v>1223</v>
      </c>
      <c r="B196" s="9">
        <v>44805</v>
      </c>
      <c r="C196" s="2" t="s">
        <v>17</v>
      </c>
      <c r="D196" s="1" t="s">
        <v>1626</v>
      </c>
      <c r="E196" s="2"/>
      <c r="F196" s="2" t="s">
        <v>665</v>
      </c>
      <c r="G196" s="29"/>
      <c r="H196" s="3" t="s">
        <v>588</v>
      </c>
      <c r="I196" s="4" t="s">
        <v>589</v>
      </c>
      <c r="J196" s="30">
        <f t="shared" si="2"/>
        <v>933.54</v>
      </c>
      <c r="K196" s="30">
        <v>933.54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29"/>
    </row>
    <row r="197" spans="1:17" s="31" customFormat="1" x14ac:dyDescent="0.2">
      <c r="A197" s="29" t="s">
        <v>1224</v>
      </c>
      <c r="B197" s="9">
        <v>44805</v>
      </c>
      <c r="C197" s="2" t="s">
        <v>17</v>
      </c>
      <c r="D197" s="1" t="s">
        <v>666</v>
      </c>
      <c r="E197" s="2"/>
      <c r="F197" s="2" t="s">
        <v>667</v>
      </c>
      <c r="G197" s="29"/>
      <c r="H197" s="3" t="s">
        <v>524</v>
      </c>
      <c r="I197" s="4" t="s">
        <v>120</v>
      </c>
      <c r="J197" s="30">
        <f t="shared" si="2"/>
        <v>1222.6300000000001</v>
      </c>
      <c r="K197" s="30">
        <v>1222.6300000000001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29"/>
    </row>
    <row r="198" spans="1:17" s="31" customFormat="1" x14ac:dyDescent="0.2">
      <c r="A198" s="29" t="s">
        <v>1225</v>
      </c>
      <c r="B198" s="9">
        <v>44805</v>
      </c>
      <c r="C198" s="2" t="s">
        <v>17</v>
      </c>
      <c r="D198" s="1" t="s">
        <v>1617</v>
      </c>
      <c r="E198" s="2"/>
      <c r="F198" s="2" t="s">
        <v>668</v>
      </c>
      <c r="G198" s="29"/>
      <c r="H198" s="3" t="s">
        <v>669</v>
      </c>
      <c r="I198" s="4" t="s">
        <v>670</v>
      </c>
      <c r="J198" s="30">
        <f t="shared" si="2"/>
        <v>157.80000000000001</v>
      </c>
      <c r="K198" s="30">
        <v>157.80000000000001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29"/>
    </row>
    <row r="199" spans="1:17" s="31" customFormat="1" x14ac:dyDescent="0.2">
      <c r="A199" s="29" t="s">
        <v>1226</v>
      </c>
      <c r="B199" s="9">
        <v>44805</v>
      </c>
      <c r="C199" s="2" t="s">
        <v>17</v>
      </c>
      <c r="D199" s="1" t="s">
        <v>671</v>
      </c>
      <c r="E199" s="2"/>
      <c r="F199" s="2" t="s">
        <v>277</v>
      </c>
      <c r="G199" s="29"/>
      <c r="H199" s="3" t="s">
        <v>382</v>
      </c>
      <c r="I199" s="4" t="s">
        <v>383</v>
      </c>
      <c r="J199" s="30">
        <f t="shared" si="2"/>
        <v>1537.66</v>
      </c>
      <c r="K199" s="30">
        <v>1246.5</v>
      </c>
      <c r="L199" s="30">
        <v>251</v>
      </c>
      <c r="M199" s="30">
        <v>40.159999999999997</v>
      </c>
      <c r="N199" s="30">
        <v>0</v>
      </c>
      <c r="O199" s="30">
        <v>0</v>
      </c>
      <c r="P199" s="30">
        <v>0</v>
      </c>
      <c r="Q199" s="29"/>
    </row>
    <row r="200" spans="1:17" s="31" customFormat="1" x14ac:dyDescent="0.2">
      <c r="A200" s="29" t="s">
        <v>1227</v>
      </c>
      <c r="B200" s="9">
        <v>44805</v>
      </c>
      <c r="C200" s="2" t="s">
        <v>17</v>
      </c>
      <c r="D200" s="1" t="s">
        <v>672</v>
      </c>
      <c r="E200" s="2"/>
      <c r="F200" s="2" t="s">
        <v>673</v>
      </c>
      <c r="G200" s="29"/>
      <c r="H200" s="3" t="s">
        <v>674</v>
      </c>
      <c r="I200" s="4" t="s">
        <v>675</v>
      </c>
      <c r="J200" s="30">
        <f t="shared" si="2"/>
        <v>2104.35</v>
      </c>
      <c r="K200" s="30">
        <v>2104.35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29"/>
    </row>
    <row r="201" spans="1:17" s="31" customFormat="1" x14ac:dyDescent="0.2">
      <c r="A201" s="29" t="s">
        <v>1228</v>
      </c>
      <c r="B201" s="9">
        <v>44805</v>
      </c>
      <c r="C201" s="2" t="s">
        <v>17</v>
      </c>
      <c r="D201" s="1" t="s">
        <v>676</v>
      </c>
      <c r="E201" s="2"/>
      <c r="F201" s="2" t="s">
        <v>277</v>
      </c>
      <c r="G201" s="29"/>
      <c r="H201" s="3" t="s">
        <v>313</v>
      </c>
      <c r="I201" s="4" t="s">
        <v>314</v>
      </c>
      <c r="J201" s="30">
        <f t="shared" ref="J201:J264" si="3">+K201+L201+M201+N201+O201</f>
        <v>297.09999999999997</v>
      </c>
      <c r="K201" s="30">
        <v>142.88</v>
      </c>
      <c r="L201" s="30">
        <v>132.94999999999999</v>
      </c>
      <c r="M201" s="30">
        <v>21.27</v>
      </c>
      <c r="N201" s="30">
        <v>0</v>
      </c>
      <c r="O201" s="30">
        <v>0</v>
      </c>
      <c r="P201" s="30">
        <v>0</v>
      </c>
      <c r="Q201" s="29"/>
    </row>
    <row r="202" spans="1:17" s="31" customFormat="1" x14ac:dyDescent="0.2">
      <c r="A202" s="29" t="s">
        <v>1229</v>
      </c>
      <c r="B202" s="9">
        <v>44805</v>
      </c>
      <c r="C202" s="2" t="s">
        <v>17</v>
      </c>
      <c r="D202" s="1" t="s">
        <v>677</v>
      </c>
      <c r="E202" s="2"/>
      <c r="F202" s="2" t="s">
        <v>277</v>
      </c>
      <c r="G202" s="29"/>
      <c r="H202" s="3" t="s">
        <v>491</v>
      </c>
      <c r="I202" s="4" t="s">
        <v>492</v>
      </c>
      <c r="J202" s="30">
        <f t="shared" si="3"/>
        <v>1447.75</v>
      </c>
      <c r="K202" s="30">
        <v>1132.98</v>
      </c>
      <c r="L202" s="30">
        <v>0</v>
      </c>
      <c r="M202" s="30">
        <v>0</v>
      </c>
      <c r="N202" s="30">
        <v>291.45000000000005</v>
      </c>
      <c r="O202" s="30">
        <v>23.32</v>
      </c>
      <c r="P202" s="30">
        <v>0</v>
      </c>
      <c r="Q202" s="29"/>
    </row>
    <row r="203" spans="1:17" s="31" customFormat="1" x14ac:dyDescent="0.2">
      <c r="A203" s="29" t="s">
        <v>1230</v>
      </c>
      <c r="B203" s="10">
        <v>44806</v>
      </c>
      <c r="C203" s="8" t="s">
        <v>1019</v>
      </c>
      <c r="D203" s="7" t="s">
        <v>1020</v>
      </c>
      <c r="E203" s="8">
        <v>43492</v>
      </c>
      <c r="F203" s="2" t="s">
        <v>1021</v>
      </c>
      <c r="G203" s="29" t="s">
        <v>1022</v>
      </c>
      <c r="H203" s="5" t="s">
        <v>937</v>
      </c>
      <c r="I203" s="6" t="s">
        <v>938</v>
      </c>
      <c r="J203" s="30">
        <f t="shared" si="3"/>
        <v>-24.5</v>
      </c>
      <c r="K203" s="30">
        <v>-24.5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29"/>
    </row>
    <row r="204" spans="1:17" s="31" customFormat="1" x14ac:dyDescent="0.2">
      <c r="A204" s="29" t="s">
        <v>1231</v>
      </c>
      <c r="B204" s="9">
        <v>44809</v>
      </c>
      <c r="C204" s="2" t="s">
        <v>17</v>
      </c>
      <c r="D204" s="1" t="s">
        <v>678</v>
      </c>
      <c r="E204" s="2"/>
      <c r="F204" s="2" t="s">
        <v>277</v>
      </c>
      <c r="G204" s="29"/>
      <c r="H204" s="3" t="s">
        <v>331</v>
      </c>
      <c r="I204" s="4" t="s">
        <v>332</v>
      </c>
      <c r="J204" s="30">
        <f t="shared" si="3"/>
        <v>479.20000000000005</v>
      </c>
      <c r="K204" s="30">
        <v>0</v>
      </c>
      <c r="L204" s="30">
        <v>413.1</v>
      </c>
      <c r="M204" s="30">
        <v>66.099999999999994</v>
      </c>
      <c r="N204" s="30">
        <v>0</v>
      </c>
      <c r="O204" s="30">
        <v>0</v>
      </c>
      <c r="P204" s="30">
        <v>0</v>
      </c>
      <c r="Q204" s="29"/>
    </row>
    <row r="205" spans="1:17" s="31" customFormat="1" x14ac:dyDescent="0.2">
      <c r="A205" s="29" t="s">
        <v>1232</v>
      </c>
      <c r="B205" s="9">
        <v>44809</v>
      </c>
      <c r="C205" s="2" t="s">
        <v>17</v>
      </c>
      <c r="D205" s="1" t="s">
        <v>679</v>
      </c>
      <c r="E205" s="2"/>
      <c r="F205" s="2" t="s">
        <v>277</v>
      </c>
      <c r="G205" s="29"/>
      <c r="H205" s="3" t="s">
        <v>382</v>
      </c>
      <c r="I205" s="4" t="s">
        <v>383</v>
      </c>
      <c r="J205" s="30">
        <f t="shared" si="3"/>
        <v>755.13</v>
      </c>
      <c r="K205" s="30">
        <v>348</v>
      </c>
      <c r="L205" s="30">
        <v>350.97</v>
      </c>
      <c r="M205" s="30">
        <v>56.16</v>
      </c>
      <c r="N205" s="30">
        <v>0</v>
      </c>
      <c r="O205" s="30">
        <v>0</v>
      </c>
      <c r="P205" s="30">
        <v>0</v>
      </c>
      <c r="Q205" s="29"/>
    </row>
    <row r="206" spans="1:17" s="31" customFormat="1" x14ac:dyDescent="0.2">
      <c r="A206" s="29" t="s">
        <v>1233</v>
      </c>
      <c r="B206" s="9">
        <v>44809</v>
      </c>
      <c r="C206" s="2" t="s">
        <v>17</v>
      </c>
      <c r="D206" s="1" t="s">
        <v>680</v>
      </c>
      <c r="E206" s="2"/>
      <c r="F206" s="2" t="s">
        <v>681</v>
      </c>
      <c r="G206" s="29"/>
      <c r="H206" s="3" t="s">
        <v>682</v>
      </c>
      <c r="I206" s="4" t="s">
        <v>45</v>
      </c>
      <c r="J206" s="30">
        <f t="shared" si="3"/>
        <v>236.64</v>
      </c>
      <c r="K206" s="30">
        <v>0</v>
      </c>
      <c r="L206" s="30">
        <v>204</v>
      </c>
      <c r="M206" s="30">
        <v>32.64</v>
      </c>
      <c r="N206" s="30">
        <v>0</v>
      </c>
      <c r="O206" s="30">
        <v>0</v>
      </c>
      <c r="P206" s="30">
        <v>0</v>
      </c>
      <c r="Q206" s="29"/>
    </row>
    <row r="207" spans="1:17" s="31" customFormat="1" x14ac:dyDescent="0.2">
      <c r="A207" s="29" t="s">
        <v>1234</v>
      </c>
      <c r="B207" s="9">
        <v>44809</v>
      </c>
      <c r="C207" s="2" t="s">
        <v>17</v>
      </c>
      <c r="D207" s="1" t="s">
        <v>683</v>
      </c>
      <c r="E207" s="2"/>
      <c r="F207" s="2" t="s">
        <v>277</v>
      </c>
      <c r="G207" s="29"/>
      <c r="H207" s="3" t="s">
        <v>313</v>
      </c>
      <c r="I207" s="4" t="s">
        <v>314</v>
      </c>
      <c r="J207" s="30">
        <f t="shared" si="3"/>
        <v>41.559999999999995</v>
      </c>
      <c r="K207" s="30">
        <v>41.19</v>
      </c>
      <c r="L207" s="30">
        <v>0.32000000000000028</v>
      </c>
      <c r="M207" s="30">
        <v>0.05</v>
      </c>
      <c r="N207" s="30">
        <v>0</v>
      </c>
      <c r="O207" s="30">
        <v>0</v>
      </c>
      <c r="P207" s="30">
        <v>0</v>
      </c>
      <c r="Q207" s="29"/>
    </row>
    <row r="208" spans="1:17" s="31" customFormat="1" x14ac:dyDescent="0.2">
      <c r="A208" s="29" t="s">
        <v>1235</v>
      </c>
      <c r="B208" s="9">
        <v>44809</v>
      </c>
      <c r="C208" s="2" t="s">
        <v>17</v>
      </c>
      <c r="D208" s="1" t="s">
        <v>684</v>
      </c>
      <c r="E208" s="2"/>
      <c r="F208" s="2" t="s">
        <v>277</v>
      </c>
      <c r="G208" s="29"/>
      <c r="H208" s="3" t="s">
        <v>491</v>
      </c>
      <c r="I208" s="4" t="s">
        <v>492</v>
      </c>
      <c r="J208" s="30">
        <f t="shared" si="3"/>
        <v>1348.29</v>
      </c>
      <c r="K208" s="30">
        <v>1348.29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29"/>
    </row>
    <row r="209" spans="1:17" s="31" customFormat="1" x14ac:dyDescent="0.2">
      <c r="A209" s="29" t="s">
        <v>1236</v>
      </c>
      <c r="B209" s="9">
        <v>44810</v>
      </c>
      <c r="C209" s="2" t="s">
        <v>17</v>
      </c>
      <c r="D209" s="1" t="s">
        <v>685</v>
      </c>
      <c r="E209" s="2"/>
      <c r="F209" s="2" t="s">
        <v>686</v>
      </c>
      <c r="G209" s="29"/>
      <c r="H209" s="3" t="s">
        <v>687</v>
      </c>
      <c r="I209" s="4" t="s">
        <v>688</v>
      </c>
      <c r="J209" s="30">
        <f t="shared" si="3"/>
        <v>1247.21</v>
      </c>
      <c r="K209" s="30">
        <v>1247.21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29"/>
    </row>
    <row r="210" spans="1:17" s="31" customFormat="1" x14ac:dyDescent="0.2">
      <c r="A210" s="29" t="s">
        <v>1237</v>
      </c>
      <c r="B210" s="9">
        <v>44810</v>
      </c>
      <c r="C210" s="2" t="s">
        <v>17</v>
      </c>
      <c r="D210" s="1" t="s">
        <v>689</v>
      </c>
      <c r="E210" s="2"/>
      <c r="F210" s="2" t="s">
        <v>690</v>
      </c>
      <c r="G210" s="29"/>
      <c r="H210" s="3" t="s">
        <v>609</v>
      </c>
      <c r="I210" s="4" t="s">
        <v>610</v>
      </c>
      <c r="J210" s="30">
        <f t="shared" si="3"/>
        <v>309.60000000000002</v>
      </c>
      <c r="K210" s="30">
        <v>309.60000000000002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29"/>
    </row>
    <row r="211" spans="1:17" s="31" customFormat="1" x14ac:dyDescent="0.2">
      <c r="A211" s="29" t="s">
        <v>1238</v>
      </c>
      <c r="B211" s="9">
        <v>44810</v>
      </c>
      <c r="C211" s="2" t="s">
        <v>17</v>
      </c>
      <c r="D211" s="1" t="s">
        <v>691</v>
      </c>
      <c r="E211" s="2"/>
      <c r="F211" s="2" t="s">
        <v>277</v>
      </c>
      <c r="G211" s="29"/>
      <c r="H211" s="3" t="s">
        <v>692</v>
      </c>
      <c r="I211" s="4" t="s">
        <v>693</v>
      </c>
      <c r="J211" s="30">
        <f t="shared" si="3"/>
        <v>555.79999999999995</v>
      </c>
      <c r="K211" s="30">
        <v>0</v>
      </c>
      <c r="L211" s="30">
        <v>479.14</v>
      </c>
      <c r="M211" s="30">
        <v>76.66</v>
      </c>
      <c r="N211" s="30">
        <v>0</v>
      </c>
      <c r="O211" s="30">
        <v>0</v>
      </c>
      <c r="P211" s="30">
        <v>0</v>
      </c>
      <c r="Q211" s="29"/>
    </row>
    <row r="212" spans="1:17" s="31" customFormat="1" ht="14.25" customHeight="1" x14ac:dyDescent="0.2">
      <c r="A212" s="29" t="s">
        <v>1239</v>
      </c>
      <c r="B212" s="9">
        <v>44811</v>
      </c>
      <c r="C212" s="2" t="s">
        <v>17</v>
      </c>
      <c r="D212" s="1" t="s">
        <v>694</v>
      </c>
      <c r="E212" s="2"/>
      <c r="F212" s="2" t="s">
        <v>695</v>
      </c>
      <c r="G212" s="29"/>
      <c r="H212" s="3" t="s">
        <v>696</v>
      </c>
      <c r="I212" s="4" t="s">
        <v>697</v>
      </c>
      <c r="J212" s="30">
        <f t="shared" si="3"/>
        <v>109.62</v>
      </c>
      <c r="K212" s="30">
        <v>109.62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29"/>
    </row>
    <row r="213" spans="1:17" s="31" customFormat="1" x14ac:dyDescent="0.2">
      <c r="A213" s="29" t="s">
        <v>1240</v>
      </c>
      <c r="B213" s="9">
        <v>44811</v>
      </c>
      <c r="C213" s="2" t="s">
        <v>17</v>
      </c>
      <c r="D213" s="1" t="s">
        <v>698</v>
      </c>
      <c r="E213" s="2"/>
      <c r="F213" s="2" t="s">
        <v>277</v>
      </c>
      <c r="G213" s="29"/>
      <c r="H213" s="3" t="s">
        <v>320</v>
      </c>
      <c r="I213" s="4" t="s">
        <v>321</v>
      </c>
      <c r="J213" s="30">
        <f t="shared" si="3"/>
        <v>74.239999999999995</v>
      </c>
      <c r="K213" s="30">
        <v>0</v>
      </c>
      <c r="L213" s="30">
        <v>64</v>
      </c>
      <c r="M213" s="30">
        <v>10.24</v>
      </c>
      <c r="N213" s="30">
        <v>0</v>
      </c>
      <c r="O213" s="30">
        <v>0</v>
      </c>
      <c r="P213" s="30">
        <v>0</v>
      </c>
      <c r="Q213" s="29"/>
    </row>
    <row r="214" spans="1:17" s="31" customFormat="1" x14ac:dyDescent="0.2">
      <c r="A214" s="29" t="s">
        <v>1241</v>
      </c>
      <c r="B214" s="9">
        <v>44811</v>
      </c>
      <c r="C214" s="2" t="s">
        <v>17</v>
      </c>
      <c r="D214" s="1" t="s">
        <v>699</v>
      </c>
      <c r="E214" s="2"/>
      <c r="F214" s="2" t="s">
        <v>700</v>
      </c>
      <c r="G214" s="29"/>
      <c r="H214" s="3" t="s">
        <v>701</v>
      </c>
      <c r="I214" s="4" t="s">
        <v>702</v>
      </c>
      <c r="J214" s="30">
        <f t="shared" si="3"/>
        <v>304.71000000000004</v>
      </c>
      <c r="K214" s="30">
        <v>0</v>
      </c>
      <c r="L214" s="30">
        <v>262.68</v>
      </c>
      <c r="M214" s="30">
        <v>42.03</v>
      </c>
      <c r="N214" s="30">
        <v>0</v>
      </c>
      <c r="O214" s="30">
        <v>0</v>
      </c>
      <c r="P214" s="30">
        <v>0</v>
      </c>
      <c r="Q214" s="29"/>
    </row>
    <row r="215" spans="1:17" s="31" customFormat="1" x14ac:dyDescent="0.2">
      <c r="A215" s="29" t="s">
        <v>1242</v>
      </c>
      <c r="B215" s="9">
        <v>44812</v>
      </c>
      <c r="C215" s="2" t="s">
        <v>17</v>
      </c>
      <c r="D215" s="1" t="s">
        <v>1627</v>
      </c>
      <c r="E215" s="2"/>
      <c r="F215" s="2" t="s">
        <v>703</v>
      </c>
      <c r="G215" s="29"/>
      <c r="H215" s="3" t="s">
        <v>588</v>
      </c>
      <c r="I215" s="4" t="s">
        <v>589</v>
      </c>
      <c r="J215" s="30">
        <f t="shared" si="3"/>
        <v>991.11</v>
      </c>
      <c r="K215" s="30">
        <v>991.11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29"/>
    </row>
    <row r="216" spans="1:17" s="31" customFormat="1" x14ac:dyDescent="0.2">
      <c r="A216" s="29" t="s">
        <v>1243</v>
      </c>
      <c r="B216" s="9">
        <v>44812</v>
      </c>
      <c r="C216" s="2" t="s">
        <v>17</v>
      </c>
      <c r="D216" s="1" t="s">
        <v>704</v>
      </c>
      <c r="E216" s="2"/>
      <c r="F216" s="2" t="s">
        <v>705</v>
      </c>
      <c r="G216" s="29"/>
      <c r="H216" s="3" t="s">
        <v>524</v>
      </c>
      <c r="I216" s="4" t="s">
        <v>120</v>
      </c>
      <c r="J216" s="30">
        <f t="shared" si="3"/>
        <v>1096.77</v>
      </c>
      <c r="K216" s="30">
        <v>1096.77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29"/>
    </row>
    <row r="217" spans="1:17" s="31" customFormat="1" x14ac:dyDescent="0.2">
      <c r="A217" s="29" t="s">
        <v>1244</v>
      </c>
      <c r="B217" s="9">
        <v>44812</v>
      </c>
      <c r="C217" s="2" t="s">
        <v>17</v>
      </c>
      <c r="D217" s="1" t="s">
        <v>706</v>
      </c>
      <c r="E217" s="2"/>
      <c r="F217" s="2" t="s">
        <v>277</v>
      </c>
      <c r="G217" s="29"/>
      <c r="H217" s="3" t="s">
        <v>382</v>
      </c>
      <c r="I217" s="4" t="s">
        <v>383</v>
      </c>
      <c r="J217" s="30">
        <f t="shared" si="3"/>
        <v>257.05</v>
      </c>
      <c r="K217" s="30">
        <v>257.05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29"/>
    </row>
    <row r="218" spans="1:17" s="31" customFormat="1" x14ac:dyDescent="0.2">
      <c r="A218" s="29" t="s">
        <v>1245</v>
      </c>
      <c r="B218" s="9">
        <v>44812</v>
      </c>
      <c r="C218" s="2" t="s">
        <v>17</v>
      </c>
      <c r="D218" s="1" t="s">
        <v>707</v>
      </c>
      <c r="E218" s="2"/>
      <c r="F218" s="2" t="s">
        <v>708</v>
      </c>
      <c r="G218" s="29"/>
      <c r="H218" s="3" t="s">
        <v>508</v>
      </c>
      <c r="I218" s="4" t="s">
        <v>509</v>
      </c>
      <c r="J218" s="30">
        <f t="shared" si="3"/>
        <v>6491.81</v>
      </c>
      <c r="K218" s="30"/>
      <c r="L218" s="30">
        <v>5691.56</v>
      </c>
      <c r="M218" s="30">
        <v>800.25</v>
      </c>
      <c r="N218" s="30">
        <v>0</v>
      </c>
      <c r="O218" s="30">
        <v>0</v>
      </c>
      <c r="P218" s="30">
        <v>0</v>
      </c>
      <c r="Q218" s="29"/>
    </row>
    <row r="219" spans="1:17" s="31" customFormat="1" x14ac:dyDescent="0.2">
      <c r="A219" s="29" t="s">
        <v>1246</v>
      </c>
      <c r="B219" s="9">
        <v>44812</v>
      </c>
      <c r="C219" s="2" t="s">
        <v>17</v>
      </c>
      <c r="D219" s="1" t="s">
        <v>709</v>
      </c>
      <c r="E219" s="2"/>
      <c r="F219" s="2" t="s">
        <v>277</v>
      </c>
      <c r="G219" s="29"/>
      <c r="H219" s="3" t="s">
        <v>291</v>
      </c>
      <c r="I219" s="4" t="s">
        <v>292</v>
      </c>
      <c r="J219" s="30">
        <f t="shared" si="3"/>
        <v>949.62</v>
      </c>
      <c r="K219" s="30">
        <v>949.62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29"/>
    </row>
    <row r="220" spans="1:17" s="31" customFormat="1" x14ac:dyDescent="0.2">
      <c r="A220" s="29" t="s">
        <v>1247</v>
      </c>
      <c r="B220" s="9">
        <v>44812</v>
      </c>
      <c r="C220" s="2" t="s">
        <v>17</v>
      </c>
      <c r="D220" s="1" t="s">
        <v>1651</v>
      </c>
      <c r="E220" s="2"/>
      <c r="F220" s="2" t="s">
        <v>277</v>
      </c>
      <c r="G220" s="29"/>
      <c r="H220" s="3" t="s">
        <v>491</v>
      </c>
      <c r="I220" s="4" t="s">
        <v>492</v>
      </c>
      <c r="J220" s="30">
        <f t="shared" si="3"/>
        <v>571.04999999999995</v>
      </c>
      <c r="K220" s="30">
        <v>571.04999999999995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29"/>
    </row>
    <row r="221" spans="1:17" s="31" customFormat="1" x14ac:dyDescent="0.2">
      <c r="A221" s="29" t="s">
        <v>1248</v>
      </c>
      <c r="B221" s="9">
        <v>44813</v>
      </c>
      <c r="C221" s="2" t="s">
        <v>17</v>
      </c>
      <c r="D221" s="1" t="s">
        <v>710</v>
      </c>
      <c r="E221" s="2"/>
      <c r="F221" s="2" t="s">
        <v>711</v>
      </c>
      <c r="G221" s="29"/>
      <c r="H221" s="3" t="s">
        <v>682</v>
      </c>
      <c r="I221" s="4" t="s">
        <v>45</v>
      </c>
      <c r="J221" s="30">
        <f t="shared" si="3"/>
        <v>239.42000000000002</v>
      </c>
      <c r="K221" s="30">
        <v>0</v>
      </c>
      <c r="L221" s="30">
        <v>206.4</v>
      </c>
      <c r="M221" s="30">
        <v>33.020000000000003</v>
      </c>
      <c r="N221" s="30">
        <v>0</v>
      </c>
      <c r="O221" s="30">
        <v>0</v>
      </c>
      <c r="P221" s="30">
        <v>0</v>
      </c>
      <c r="Q221" s="29"/>
    </row>
    <row r="222" spans="1:17" s="31" customFormat="1" x14ac:dyDescent="0.2">
      <c r="A222" s="29" t="s">
        <v>1249</v>
      </c>
      <c r="B222" s="9">
        <v>44813</v>
      </c>
      <c r="C222" s="2" t="s">
        <v>17</v>
      </c>
      <c r="D222" s="1" t="s">
        <v>1530</v>
      </c>
      <c r="E222" s="2"/>
      <c r="F222" s="2" t="s">
        <v>712</v>
      </c>
      <c r="G222" s="29"/>
      <c r="H222" s="3" t="s">
        <v>713</v>
      </c>
      <c r="I222" s="4" t="s">
        <v>250</v>
      </c>
      <c r="J222" s="30">
        <f t="shared" si="3"/>
        <v>2575.2199999999998</v>
      </c>
      <c r="K222" s="30">
        <v>0</v>
      </c>
      <c r="L222" s="30">
        <v>2220.02</v>
      </c>
      <c r="M222" s="30">
        <v>355.2</v>
      </c>
      <c r="N222" s="30">
        <v>0</v>
      </c>
      <c r="O222" s="30">
        <v>0</v>
      </c>
      <c r="P222" s="30">
        <v>0</v>
      </c>
      <c r="Q222" s="29"/>
    </row>
    <row r="223" spans="1:17" s="31" customFormat="1" x14ac:dyDescent="0.2">
      <c r="A223" s="29" t="s">
        <v>1250</v>
      </c>
      <c r="B223" s="9">
        <v>44816</v>
      </c>
      <c r="C223" s="2" t="s">
        <v>17</v>
      </c>
      <c r="D223" s="1" t="s">
        <v>714</v>
      </c>
      <c r="E223" s="2"/>
      <c r="F223" s="2" t="s">
        <v>277</v>
      </c>
      <c r="G223" s="29"/>
      <c r="H223" s="3" t="s">
        <v>382</v>
      </c>
      <c r="I223" s="4" t="s">
        <v>383</v>
      </c>
      <c r="J223" s="30">
        <f t="shared" si="3"/>
        <v>620.02</v>
      </c>
      <c r="K223" s="30">
        <v>432.1</v>
      </c>
      <c r="L223" s="30">
        <v>162</v>
      </c>
      <c r="M223" s="30">
        <v>25.92</v>
      </c>
      <c r="N223" s="30">
        <v>0</v>
      </c>
      <c r="O223" s="30">
        <v>0</v>
      </c>
      <c r="P223" s="30">
        <v>0</v>
      </c>
      <c r="Q223" s="29"/>
    </row>
    <row r="224" spans="1:17" s="31" customFormat="1" x14ac:dyDescent="0.2">
      <c r="A224" s="29" t="s">
        <v>1251</v>
      </c>
      <c r="B224" s="9">
        <v>44816</v>
      </c>
      <c r="C224" s="2" t="s">
        <v>17</v>
      </c>
      <c r="D224" s="1" t="s">
        <v>715</v>
      </c>
      <c r="E224" s="2"/>
      <c r="F224" s="2" t="s">
        <v>716</v>
      </c>
      <c r="G224" s="29"/>
      <c r="H224" s="3" t="s">
        <v>717</v>
      </c>
      <c r="I224" s="4" t="s">
        <v>718</v>
      </c>
      <c r="J224" s="30">
        <f t="shared" si="3"/>
        <v>1666.24</v>
      </c>
      <c r="K224" s="30">
        <v>1666.24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29"/>
    </row>
    <row r="225" spans="1:17" s="31" customFormat="1" x14ac:dyDescent="0.2">
      <c r="A225" s="29" t="s">
        <v>1252</v>
      </c>
      <c r="B225" s="9">
        <v>44816</v>
      </c>
      <c r="C225" s="2" t="s">
        <v>17</v>
      </c>
      <c r="D225" s="1" t="s">
        <v>719</v>
      </c>
      <c r="E225" s="2"/>
      <c r="F225" s="2" t="s">
        <v>277</v>
      </c>
      <c r="G225" s="29"/>
      <c r="H225" s="3" t="s">
        <v>491</v>
      </c>
      <c r="I225" s="4" t="s">
        <v>492</v>
      </c>
      <c r="J225" s="30">
        <f t="shared" si="3"/>
        <v>2526.5500000000002</v>
      </c>
      <c r="K225" s="30">
        <v>515.79999999999995</v>
      </c>
      <c r="L225" s="30">
        <v>383.91</v>
      </c>
      <c r="M225" s="30">
        <v>61.43</v>
      </c>
      <c r="N225" s="30">
        <v>1449.45</v>
      </c>
      <c r="O225" s="30">
        <v>115.96</v>
      </c>
      <c r="P225" s="30">
        <v>0</v>
      </c>
      <c r="Q225" s="29"/>
    </row>
    <row r="226" spans="1:17" s="31" customFormat="1" x14ac:dyDescent="0.2">
      <c r="A226" s="29" t="s">
        <v>1253</v>
      </c>
      <c r="B226" s="9">
        <v>44817</v>
      </c>
      <c r="C226" s="2" t="s">
        <v>17</v>
      </c>
      <c r="D226" s="1" t="s">
        <v>720</v>
      </c>
      <c r="E226" s="2"/>
      <c r="F226" s="2" t="s">
        <v>721</v>
      </c>
      <c r="G226" s="29"/>
      <c r="H226" s="3" t="s">
        <v>687</v>
      </c>
      <c r="I226" s="4" t="s">
        <v>688</v>
      </c>
      <c r="J226" s="30">
        <f t="shared" si="3"/>
        <v>1336.54</v>
      </c>
      <c r="K226" s="30">
        <v>1336.54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29"/>
    </row>
    <row r="227" spans="1:17" s="31" customFormat="1" x14ac:dyDescent="0.2">
      <c r="A227" s="29" t="s">
        <v>1254</v>
      </c>
      <c r="B227" s="9">
        <v>44817</v>
      </c>
      <c r="C227" s="2" t="s">
        <v>17</v>
      </c>
      <c r="D227" s="1" t="s">
        <v>722</v>
      </c>
      <c r="E227" s="2"/>
      <c r="F227" s="2" t="s">
        <v>723</v>
      </c>
      <c r="G227" s="29"/>
      <c r="H227" s="3" t="s">
        <v>609</v>
      </c>
      <c r="I227" s="4" t="s">
        <v>610</v>
      </c>
      <c r="J227" s="30">
        <f t="shared" si="3"/>
        <v>649.58000000000004</v>
      </c>
      <c r="K227" s="30">
        <v>0</v>
      </c>
      <c r="L227" s="30">
        <v>559.98</v>
      </c>
      <c r="M227" s="30">
        <v>89.6</v>
      </c>
      <c r="N227" s="30">
        <v>0</v>
      </c>
      <c r="O227" s="30">
        <v>0</v>
      </c>
      <c r="P227" s="30">
        <v>0</v>
      </c>
      <c r="Q227" s="29"/>
    </row>
    <row r="228" spans="1:17" s="31" customFormat="1" x14ac:dyDescent="0.2">
      <c r="A228" s="29" t="s">
        <v>1255</v>
      </c>
      <c r="B228" s="9">
        <v>44817</v>
      </c>
      <c r="C228" s="2" t="s">
        <v>17</v>
      </c>
      <c r="D228" s="1" t="s">
        <v>724</v>
      </c>
      <c r="E228" s="2"/>
      <c r="F228" s="2" t="s">
        <v>277</v>
      </c>
      <c r="G228" s="29"/>
      <c r="H228" s="3" t="s">
        <v>491</v>
      </c>
      <c r="I228" s="4" t="s">
        <v>492</v>
      </c>
      <c r="J228" s="30">
        <f t="shared" si="3"/>
        <v>1333.68</v>
      </c>
      <c r="K228" s="30">
        <v>0</v>
      </c>
      <c r="L228" s="30">
        <v>0</v>
      </c>
      <c r="M228" s="30">
        <v>0</v>
      </c>
      <c r="N228" s="30">
        <v>1234.8900000000001</v>
      </c>
      <c r="O228" s="30">
        <v>98.79</v>
      </c>
      <c r="P228" s="30">
        <v>0</v>
      </c>
      <c r="Q228" s="29"/>
    </row>
    <row r="229" spans="1:17" s="31" customFormat="1" x14ac:dyDescent="0.2">
      <c r="A229" s="29" t="s">
        <v>1256</v>
      </c>
      <c r="B229" s="9">
        <v>44818</v>
      </c>
      <c r="C229" s="2" t="s">
        <v>17</v>
      </c>
      <c r="D229" s="1" t="s">
        <v>725</v>
      </c>
      <c r="E229" s="2"/>
      <c r="F229" s="2" t="s">
        <v>726</v>
      </c>
      <c r="G229" s="29"/>
      <c r="H229" s="3" t="s">
        <v>701</v>
      </c>
      <c r="I229" s="4" t="s">
        <v>702</v>
      </c>
      <c r="J229" s="30">
        <f t="shared" si="3"/>
        <v>306.24</v>
      </c>
      <c r="K229" s="30">
        <v>0</v>
      </c>
      <c r="L229" s="30">
        <v>264</v>
      </c>
      <c r="M229" s="30">
        <v>42.24</v>
      </c>
      <c r="N229" s="30">
        <v>0</v>
      </c>
      <c r="O229" s="30">
        <v>0</v>
      </c>
      <c r="P229" s="30">
        <v>0</v>
      </c>
      <c r="Q229" s="29"/>
    </row>
    <row r="230" spans="1:17" s="31" customFormat="1" x14ac:dyDescent="0.2">
      <c r="A230" s="29" t="s">
        <v>1257</v>
      </c>
      <c r="B230" s="9">
        <v>44818</v>
      </c>
      <c r="C230" s="2" t="s">
        <v>17</v>
      </c>
      <c r="D230" s="1" t="s">
        <v>727</v>
      </c>
      <c r="E230" s="2"/>
      <c r="F230" s="2" t="s">
        <v>728</v>
      </c>
      <c r="G230" s="29"/>
      <c r="H230" s="3" t="s">
        <v>655</v>
      </c>
      <c r="I230" s="4" t="s">
        <v>656</v>
      </c>
      <c r="J230" s="30">
        <f t="shared" si="3"/>
        <v>846.4</v>
      </c>
      <c r="K230" s="30">
        <v>846.4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29"/>
    </row>
    <row r="231" spans="1:17" s="31" customFormat="1" x14ac:dyDescent="0.2">
      <c r="A231" s="29" t="s">
        <v>1258</v>
      </c>
      <c r="B231" s="9">
        <v>44818</v>
      </c>
      <c r="C231" s="2" t="s">
        <v>17</v>
      </c>
      <c r="D231" s="1" t="s">
        <v>729</v>
      </c>
      <c r="E231" s="2"/>
      <c r="F231" s="2" t="s">
        <v>730</v>
      </c>
      <c r="G231" s="29"/>
      <c r="H231" s="3" t="s">
        <v>655</v>
      </c>
      <c r="I231" s="4" t="s">
        <v>656</v>
      </c>
      <c r="J231" s="30">
        <f t="shared" si="3"/>
        <v>334.06</v>
      </c>
      <c r="K231" s="30">
        <v>0</v>
      </c>
      <c r="L231" s="30">
        <v>287.98</v>
      </c>
      <c r="M231" s="30">
        <v>46.08</v>
      </c>
      <c r="N231" s="30">
        <v>0</v>
      </c>
      <c r="O231" s="30">
        <v>0</v>
      </c>
      <c r="P231" s="30">
        <v>0</v>
      </c>
      <c r="Q231" s="29"/>
    </row>
    <row r="232" spans="1:17" s="31" customFormat="1" x14ac:dyDescent="0.2">
      <c r="A232" s="29" t="s">
        <v>1259</v>
      </c>
      <c r="B232" s="9">
        <v>44818</v>
      </c>
      <c r="C232" s="2" t="s">
        <v>17</v>
      </c>
      <c r="D232" s="1" t="s">
        <v>731</v>
      </c>
      <c r="E232" s="2"/>
      <c r="F232" s="2" t="s">
        <v>732</v>
      </c>
      <c r="G232" s="29"/>
      <c r="H232" s="3" t="s">
        <v>733</v>
      </c>
      <c r="I232" s="4" t="s">
        <v>734</v>
      </c>
      <c r="J232" s="30">
        <f t="shared" si="3"/>
        <v>1047.03</v>
      </c>
      <c r="K232" s="30">
        <v>0</v>
      </c>
      <c r="L232" s="30">
        <v>902.61</v>
      </c>
      <c r="M232" s="30">
        <v>144.41999999999999</v>
      </c>
      <c r="N232" s="30">
        <v>0</v>
      </c>
      <c r="O232" s="30">
        <v>0</v>
      </c>
      <c r="P232" s="30">
        <v>0</v>
      </c>
      <c r="Q232" s="29"/>
    </row>
    <row r="233" spans="1:17" s="31" customFormat="1" x14ac:dyDescent="0.2">
      <c r="A233" s="29" t="s">
        <v>1260</v>
      </c>
      <c r="B233" s="9">
        <v>44818</v>
      </c>
      <c r="C233" s="2" t="s">
        <v>17</v>
      </c>
      <c r="D233" s="1" t="s">
        <v>735</v>
      </c>
      <c r="E233" s="2"/>
      <c r="F233" s="2" t="s">
        <v>736</v>
      </c>
      <c r="G233" s="29"/>
      <c r="H233" s="3" t="s">
        <v>733</v>
      </c>
      <c r="I233" s="4" t="s">
        <v>734</v>
      </c>
      <c r="J233" s="30">
        <f t="shared" si="3"/>
        <v>992.07</v>
      </c>
      <c r="K233" s="30">
        <v>0</v>
      </c>
      <c r="L233" s="30">
        <v>855.23</v>
      </c>
      <c r="M233" s="30">
        <v>136.84</v>
      </c>
      <c r="N233" s="30">
        <v>0</v>
      </c>
      <c r="O233" s="30">
        <v>0</v>
      </c>
      <c r="P233" s="30">
        <v>0</v>
      </c>
      <c r="Q233" s="29"/>
    </row>
    <row r="234" spans="1:17" s="31" customFormat="1" x14ac:dyDescent="0.2">
      <c r="A234" s="29" t="s">
        <v>1261</v>
      </c>
      <c r="B234" s="9">
        <v>44818</v>
      </c>
      <c r="C234" s="2" t="s">
        <v>17</v>
      </c>
      <c r="D234" s="1" t="s">
        <v>737</v>
      </c>
      <c r="E234" s="2"/>
      <c r="F234" s="2" t="s">
        <v>738</v>
      </c>
      <c r="G234" s="29"/>
      <c r="H234" s="3" t="s">
        <v>733</v>
      </c>
      <c r="I234" s="4" t="s">
        <v>734</v>
      </c>
      <c r="J234" s="30">
        <f t="shared" si="3"/>
        <v>80.960000000000008</v>
      </c>
      <c r="K234" s="30">
        <v>0</v>
      </c>
      <c r="L234" s="30">
        <v>69.790000000000006</v>
      </c>
      <c r="M234" s="30">
        <v>11.17</v>
      </c>
      <c r="N234" s="30">
        <v>0</v>
      </c>
      <c r="O234" s="30">
        <v>0</v>
      </c>
      <c r="P234" s="30">
        <v>0</v>
      </c>
      <c r="Q234" s="29"/>
    </row>
    <row r="235" spans="1:17" s="31" customFormat="1" x14ac:dyDescent="0.2">
      <c r="A235" s="29" t="s">
        <v>1262</v>
      </c>
      <c r="B235" s="9">
        <v>44818</v>
      </c>
      <c r="C235" s="2" t="s">
        <v>17</v>
      </c>
      <c r="D235" s="1" t="s">
        <v>739</v>
      </c>
      <c r="E235" s="2"/>
      <c r="F235" s="2" t="s">
        <v>740</v>
      </c>
      <c r="G235" s="29"/>
      <c r="H235" s="3" t="s">
        <v>741</v>
      </c>
      <c r="I235" s="4" t="s">
        <v>742</v>
      </c>
      <c r="J235" s="30">
        <f t="shared" si="3"/>
        <v>4238.83</v>
      </c>
      <c r="K235" s="30">
        <v>0</v>
      </c>
      <c r="L235" s="30">
        <v>3654.16</v>
      </c>
      <c r="M235" s="30">
        <v>584.66999999999996</v>
      </c>
      <c r="N235" s="30">
        <v>0</v>
      </c>
      <c r="O235" s="30">
        <v>0</v>
      </c>
      <c r="P235" s="30">
        <v>0</v>
      </c>
      <c r="Q235" s="29"/>
    </row>
    <row r="236" spans="1:17" s="31" customFormat="1" x14ac:dyDescent="0.2">
      <c r="A236" s="29" t="s">
        <v>1263</v>
      </c>
      <c r="B236" s="9">
        <v>44819</v>
      </c>
      <c r="C236" s="2" t="s">
        <v>17</v>
      </c>
      <c r="D236" s="1" t="s">
        <v>1628</v>
      </c>
      <c r="E236" s="2"/>
      <c r="F236" s="2" t="s">
        <v>743</v>
      </c>
      <c r="G236" s="29"/>
      <c r="H236" s="3" t="s">
        <v>588</v>
      </c>
      <c r="I236" s="4" t="s">
        <v>589</v>
      </c>
      <c r="J236" s="30">
        <f t="shared" si="3"/>
        <v>964</v>
      </c>
      <c r="K236" s="30">
        <v>964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29"/>
    </row>
    <row r="237" spans="1:17" s="31" customFormat="1" x14ac:dyDescent="0.2">
      <c r="A237" s="29" t="s">
        <v>1264</v>
      </c>
      <c r="B237" s="9">
        <v>44819</v>
      </c>
      <c r="C237" s="2" t="s">
        <v>17</v>
      </c>
      <c r="D237" s="1" t="s">
        <v>744</v>
      </c>
      <c r="E237" s="2"/>
      <c r="F237" s="2" t="s">
        <v>745</v>
      </c>
      <c r="G237" s="29"/>
      <c r="H237" s="3" t="s">
        <v>524</v>
      </c>
      <c r="I237" s="4" t="s">
        <v>120</v>
      </c>
      <c r="J237" s="30">
        <f t="shared" si="3"/>
        <v>1141.6600000000001</v>
      </c>
      <c r="K237" s="30">
        <v>1141.6600000000001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29"/>
    </row>
    <row r="238" spans="1:17" s="31" customFormat="1" x14ac:dyDescent="0.2">
      <c r="A238" s="29" t="s">
        <v>1265</v>
      </c>
      <c r="B238" s="9">
        <v>44819</v>
      </c>
      <c r="C238" s="2" t="s">
        <v>17</v>
      </c>
      <c r="D238" s="1" t="s">
        <v>746</v>
      </c>
      <c r="E238" s="2"/>
      <c r="F238" s="2" t="s">
        <v>277</v>
      </c>
      <c r="G238" s="29"/>
      <c r="H238" s="3" t="s">
        <v>747</v>
      </c>
      <c r="I238" s="4" t="s">
        <v>748</v>
      </c>
      <c r="J238" s="30">
        <f t="shared" si="3"/>
        <v>713.6</v>
      </c>
      <c r="K238" s="30">
        <v>713.6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29"/>
    </row>
    <row r="239" spans="1:17" s="31" customFormat="1" x14ac:dyDescent="0.2">
      <c r="A239" s="29" t="s">
        <v>1266</v>
      </c>
      <c r="B239" s="9">
        <v>44819</v>
      </c>
      <c r="C239" s="2" t="s">
        <v>17</v>
      </c>
      <c r="D239" s="1" t="s">
        <v>749</v>
      </c>
      <c r="E239" s="2"/>
      <c r="F239" s="2" t="s">
        <v>277</v>
      </c>
      <c r="G239" s="29"/>
      <c r="H239" s="3" t="s">
        <v>291</v>
      </c>
      <c r="I239" s="4" t="s">
        <v>292</v>
      </c>
      <c r="J239" s="30">
        <f t="shared" si="3"/>
        <v>674.48</v>
      </c>
      <c r="K239" s="30">
        <v>674.48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29"/>
    </row>
    <row r="240" spans="1:17" s="31" customFormat="1" x14ac:dyDescent="0.2">
      <c r="A240" s="29" t="s">
        <v>1267</v>
      </c>
      <c r="B240" s="9">
        <v>44819</v>
      </c>
      <c r="C240" s="2" t="s">
        <v>17</v>
      </c>
      <c r="D240" s="1" t="s">
        <v>750</v>
      </c>
      <c r="E240" s="2"/>
      <c r="F240" s="2" t="s">
        <v>277</v>
      </c>
      <c r="G240" s="29"/>
      <c r="H240" s="3" t="s">
        <v>491</v>
      </c>
      <c r="I240" s="4" t="s">
        <v>492</v>
      </c>
      <c r="J240" s="30">
        <f t="shared" si="3"/>
        <v>308.92</v>
      </c>
      <c r="K240" s="30">
        <v>308.92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29"/>
    </row>
    <row r="241" spans="1:17" s="31" customFormat="1" x14ac:dyDescent="0.2">
      <c r="A241" s="29" t="s">
        <v>1268</v>
      </c>
      <c r="B241" s="9">
        <v>44820</v>
      </c>
      <c r="C241" s="2" t="s">
        <v>17</v>
      </c>
      <c r="D241" s="1" t="s">
        <v>751</v>
      </c>
      <c r="E241" s="2"/>
      <c r="F241" s="2" t="s">
        <v>752</v>
      </c>
      <c r="G241" s="29"/>
      <c r="H241" s="3" t="s">
        <v>328</v>
      </c>
      <c r="I241" s="4" t="s">
        <v>329</v>
      </c>
      <c r="J241" s="30">
        <f t="shared" si="3"/>
        <v>561.4</v>
      </c>
      <c r="K241" s="30">
        <v>561.4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29"/>
    </row>
    <row r="242" spans="1:17" s="31" customFormat="1" x14ac:dyDescent="0.2">
      <c r="A242" s="29" t="s">
        <v>1269</v>
      </c>
      <c r="B242" s="9">
        <v>44820</v>
      </c>
      <c r="C242" s="2" t="s">
        <v>17</v>
      </c>
      <c r="D242" s="1" t="s">
        <v>753</v>
      </c>
      <c r="E242" s="2"/>
      <c r="F242" s="2" t="s">
        <v>277</v>
      </c>
      <c r="G242" s="29"/>
      <c r="H242" s="3" t="s">
        <v>316</v>
      </c>
      <c r="I242" s="4" t="s">
        <v>317</v>
      </c>
      <c r="J242" s="30">
        <f t="shared" si="3"/>
        <v>176.44</v>
      </c>
      <c r="K242" s="30">
        <v>0</v>
      </c>
      <c r="L242" s="30">
        <v>152.1</v>
      </c>
      <c r="M242" s="30">
        <v>24.34</v>
      </c>
      <c r="N242" s="30">
        <v>0</v>
      </c>
      <c r="O242" s="30">
        <v>0</v>
      </c>
      <c r="P242" s="30">
        <v>0</v>
      </c>
      <c r="Q242" s="29"/>
    </row>
    <row r="243" spans="1:17" s="31" customFormat="1" x14ac:dyDescent="0.2">
      <c r="A243" s="29" t="s">
        <v>1270</v>
      </c>
      <c r="B243" s="9">
        <v>44820</v>
      </c>
      <c r="C243" s="2" t="s">
        <v>17</v>
      </c>
      <c r="D243" s="1" t="s">
        <v>754</v>
      </c>
      <c r="E243" s="2"/>
      <c r="F243" s="2" t="s">
        <v>277</v>
      </c>
      <c r="G243" s="29"/>
      <c r="H243" s="3" t="s">
        <v>755</v>
      </c>
      <c r="I243" s="4" t="s">
        <v>756</v>
      </c>
      <c r="J243" s="30">
        <f t="shared" si="3"/>
        <v>289.12</v>
      </c>
      <c r="K243" s="30">
        <v>0</v>
      </c>
      <c r="L243" s="30">
        <v>249.24</v>
      </c>
      <c r="M243" s="30">
        <v>39.880000000000003</v>
      </c>
      <c r="N243" s="30">
        <v>0</v>
      </c>
      <c r="O243" s="30">
        <v>0</v>
      </c>
      <c r="P243" s="30">
        <v>0</v>
      </c>
      <c r="Q243" s="29"/>
    </row>
    <row r="244" spans="1:17" s="31" customFormat="1" x14ac:dyDescent="0.2">
      <c r="A244" s="29" t="s">
        <v>1271</v>
      </c>
      <c r="B244" s="9">
        <v>44820</v>
      </c>
      <c r="C244" s="2" t="s">
        <v>17</v>
      </c>
      <c r="D244" s="1" t="s">
        <v>757</v>
      </c>
      <c r="E244" s="2"/>
      <c r="F244" s="2" t="s">
        <v>758</v>
      </c>
      <c r="G244" s="29"/>
      <c r="H244" s="3" t="s">
        <v>682</v>
      </c>
      <c r="I244" s="4" t="s">
        <v>45</v>
      </c>
      <c r="J244" s="30">
        <f t="shared" si="3"/>
        <v>240.47000000000003</v>
      </c>
      <c r="K244" s="30">
        <v>0</v>
      </c>
      <c r="L244" s="30">
        <v>207.3</v>
      </c>
      <c r="M244" s="30">
        <v>33.17</v>
      </c>
      <c r="N244" s="30">
        <v>0</v>
      </c>
      <c r="O244" s="30">
        <v>0</v>
      </c>
      <c r="P244" s="30">
        <v>0</v>
      </c>
      <c r="Q244" s="29"/>
    </row>
    <row r="245" spans="1:17" s="31" customFormat="1" x14ac:dyDescent="0.2">
      <c r="A245" s="29" t="s">
        <v>1272</v>
      </c>
      <c r="B245" s="9">
        <v>44821</v>
      </c>
      <c r="C245" s="2" t="s">
        <v>17</v>
      </c>
      <c r="D245" s="1" t="s">
        <v>759</v>
      </c>
      <c r="E245" s="2"/>
      <c r="F245" s="2" t="s">
        <v>760</v>
      </c>
      <c r="G245" s="29"/>
      <c r="H245" s="3" t="s">
        <v>701</v>
      </c>
      <c r="I245" s="4" t="s">
        <v>702</v>
      </c>
      <c r="J245" s="30">
        <f t="shared" si="3"/>
        <v>112.01</v>
      </c>
      <c r="K245" s="30">
        <v>0</v>
      </c>
      <c r="L245" s="30">
        <v>96.56</v>
      </c>
      <c r="M245" s="30">
        <v>15.45</v>
      </c>
      <c r="N245" s="30">
        <v>0</v>
      </c>
      <c r="O245" s="30">
        <v>0</v>
      </c>
      <c r="P245" s="30">
        <v>0</v>
      </c>
      <c r="Q245" s="29"/>
    </row>
    <row r="246" spans="1:17" s="31" customFormat="1" x14ac:dyDescent="0.2">
      <c r="A246" s="29" t="s">
        <v>1273</v>
      </c>
      <c r="B246" s="9">
        <v>44823</v>
      </c>
      <c r="C246" s="2" t="s">
        <v>17</v>
      </c>
      <c r="D246" s="1" t="s">
        <v>761</v>
      </c>
      <c r="E246" s="2"/>
      <c r="F246" s="2" t="s">
        <v>762</v>
      </c>
      <c r="G246" s="29"/>
      <c r="H246" s="3" t="s">
        <v>763</v>
      </c>
      <c r="I246" s="4" t="s">
        <v>764</v>
      </c>
      <c r="J246" s="30">
        <f t="shared" si="3"/>
        <v>699.12</v>
      </c>
      <c r="K246" s="30">
        <v>699.12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29"/>
    </row>
    <row r="247" spans="1:17" s="31" customFormat="1" x14ac:dyDescent="0.2">
      <c r="A247" s="29" t="s">
        <v>1274</v>
      </c>
      <c r="B247" s="9">
        <v>44823</v>
      </c>
      <c r="C247" s="2" t="s">
        <v>17</v>
      </c>
      <c r="D247" s="1" t="s">
        <v>765</v>
      </c>
      <c r="E247" s="2"/>
      <c r="F247" s="2" t="s">
        <v>277</v>
      </c>
      <c r="G247" s="29"/>
      <c r="H247" s="3" t="s">
        <v>382</v>
      </c>
      <c r="I247" s="4" t="s">
        <v>383</v>
      </c>
      <c r="J247" s="30">
        <f t="shared" si="3"/>
        <v>244.01</v>
      </c>
      <c r="K247" s="30">
        <v>160</v>
      </c>
      <c r="L247" s="30">
        <v>72.419999999999987</v>
      </c>
      <c r="M247" s="30">
        <v>11.59</v>
      </c>
      <c r="N247" s="30">
        <v>0</v>
      </c>
      <c r="O247" s="30">
        <v>0</v>
      </c>
      <c r="P247" s="30">
        <v>0</v>
      </c>
      <c r="Q247" s="29"/>
    </row>
    <row r="248" spans="1:17" s="31" customFormat="1" x14ac:dyDescent="0.2">
      <c r="A248" s="29" t="s">
        <v>1275</v>
      </c>
      <c r="B248" s="9">
        <v>44823</v>
      </c>
      <c r="C248" s="2" t="s">
        <v>17</v>
      </c>
      <c r="D248" s="1" t="s">
        <v>766</v>
      </c>
      <c r="E248" s="2"/>
      <c r="F248" s="2" t="s">
        <v>277</v>
      </c>
      <c r="G248" s="29"/>
      <c r="H248" s="3" t="s">
        <v>291</v>
      </c>
      <c r="I248" s="4" t="s">
        <v>292</v>
      </c>
      <c r="J248" s="30">
        <f t="shared" si="3"/>
        <v>1123.78</v>
      </c>
      <c r="K248" s="30">
        <v>1123.78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29"/>
    </row>
    <row r="249" spans="1:17" s="31" customFormat="1" x14ac:dyDescent="0.2">
      <c r="A249" s="29" t="s">
        <v>1276</v>
      </c>
      <c r="B249" s="9">
        <v>44823</v>
      </c>
      <c r="C249" s="2" t="s">
        <v>17</v>
      </c>
      <c r="D249" s="1" t="s">
        <v>767</v>
      </c>
      <c r="E249" s="2"/>
      <c r="F249" s="2" t="s">
        <v>768</v>
      </c>
      <c r="G249" s="29"/>
      <c r="H249" s="3" t="s">
        <v>769</v>
      </c>
      <c r="I249" s="4" t="s">
        <v>770</v>
      </c>
      <c r="J249" s="30">
        <f t="shared" si="3"/>
        <v>1801.2</v>
      </c>
      <c r="K249" s="30">
        <v>0</v>
      </c>
      <c r="L249" s="30">
        <v>1552.76</v>
      </c>
      <c r="M249" s="30">
        <v>248.44</v>
      </c>
      <c r="N249" s="30">
        <v>0</v>
      </c>
      <c r="O249" s="30">
        <v>0</v>
      </c>
      <c r="P249" s="30">
        <v>0</v>
      </c>
      <c r="Q249" s="29"/>
    </row>
    <row r="250" spans="1:17" s="31" customFormat="1" x14ac:dyDescent="0.2">
      <c r="A250" s="29" t="s">
        <v>1277</v>
      </c>
      <c r="B250" s="9">
        <v>44823</v>
      </c>
      <c r="C250" s="2" t="s">
        <v>17</v>
      </c>
      <c r="D250" s="1" t="s">
        <v>771</v>
      </c>
      <c r="E250" s="2"/>
      <c r="F250" s="2" t="s">
        <v>772</v>
      </c>
      <c r="G250" s="29"/>
      <c r="H250" s="3" t="s">
        <v>769</v>
      </c>
      <c r="I250" s="4" t="s">
        <v>770</v>
      </c>
      <c r="J250" s="30">
        <f t="shared" si="3"/>
        <v>2879.94</v>
      </c>
      <c r="K250" s="30">
        <v>0</v>
      </c>
      <c r="L250" s="30">
        <v>2482.71</v>
      </c>
      <c r="M250" s="30">
        <v>397.23</v>
      </c>
      <c r="N250" s="30">
        <v>0</v>
      </c>
      <c r="O250" s="30">
        <v>0</v>
      </c>
      <c r="P250" s="30">
        <v>0</v>
      </c>
      <c r="Q250" s="29"/>
    </row>
    <row r="251" spans="1:17" s="31" customFormat="1" x14ac:dyDescent="0.2">
      <c r="A251" s="29" t="s">
        <v>1278</v>
      </c>
      <c r="B251" s="9">
        <v>44824</v>
      </c>
      <c r="C251" s="2" t="s">
        <v>17</v>
      </c>
      <c r="D251" s="1" t="s">
        <v>1575</v>
      </c>
      <c r="E251" s="2"/>
      <c r="F251" s="2" t="s">
        <v>773</v>
      </c>
      <c r="G251" s="29"/>
      <c r="H251" s="3" t="s">
        <v>774</v>
      </c>
      <c r="I251" s="4" t="s">
        <v>775</v>
      </c>
      <c r="J251" s="30">
        <f t="shared" si="3"/>
        <v>1503.97</v>
      </c>
      <c r="K251" s="30">
        <v>1503.97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29"/>
    </row>
    <row r="252" spans="1:17" s="31" customFormat="1" x14ac:dyDescent="0.2">
      <c r="A252" s="29" t="s">
        <v>1279</v>
      </c>
      <c r="B252" s="9">
        <v>44824</v>
      </c>
      <c r="C252" s="2" t="s">
        <v>17</v>
      </c>
      <c r="D252" s="1" t="s">
        <v>776</v>
      </c>
      <c r="E252" s="2"/>
      <c r="F252" s="2" t="s">
        <v>777</v>
      </c>
      <c r="G252" s="29"/>
      <c r="H252" s="3" t="s">
        <v>616</v>
      </c>
      <c r="I252" s="4" t="s">
        <v>617</v>
      </c>
      <c r="J252" s="30">
        <f t="shared" si="3"/>
        <v>5460.4</v>
      </c>
      <c r="K252" s="30">
        <v>5460.4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29"/>
    </row>
    <row r="253" spans="1:17" s="31" customFormat="1" x14ac:dyDescent="0.2">
      <c r="A253" s="29" t="s">
        <v>1280</v>
      </c>
      <c r="B253" s="9">
        <v>44824</v>
      </c>
      <c r="C253" s="2" t="s">
        <v>17</v>
      </c>
      <c r="D253" s="1" t="s">
        <v>778</v>
      </c>
      <c r="E253" s="2"/>
      <c r="F253" s="2" t="s">
        <v>277</v>
      </c>
      <c r="G253" s="29"/>
      <c r="H253" s="3" t="s">
        <v>316</v>
      </c>
      <c r="I253" s="4" t="s">
        <v>317</v>
      </c>
      <c r="J253" s="30">
        <f t="shared" si="3"/>
        <v>40</v>
      </c>
      <c r="K253" s="30">
        <v>0</v>
      </c>
      <c r="L253" s="30">
        <v>34.479999999999997</v>
      </c>
      <c r="M253" s="30">
        <v>5.52</v>
      </c>
      <c r="N253" s="30">
        <v>0</v>
      </c>
      <c r="O253" s="30">
        <v>0</v>
      </c>
      <c r="P253" s="30">
        <v>0</v>
      </c>
      <c r="Q253" s="29"/>
    </row>
    <row r="254" spans="1:17" s="31" customFormat="1" x14ac:dyDescent="0.2">
      <c r="A254" s="29" t="s">
        <v>1281</v>
      </c>
      <c r="B254" s="9">
        <v>44825</v>
      </c>
      <c r="C254" s="2" t="s">
        <v>17</v>
      </c>
      <c r="D254" s="1" t="s">
        <v>779</v>
      </c>
      <c r="E254" s="2"/>
      <c r="F254" s="2" t="s">
        <v>277</v>
      </c>
      <c r="G254" s="29"/>
      <c r="H254" s="3" t="s">
        <v>780</v>
      </c>
      <c r="I254" s="4" t="s">
        <v>781</v>
      </c>
      <c r="J254" s="30">
        <f t="shared" si="3"/>
        <v>24566.219999999998</v>
      </c>
      <c r="K254" s="30">
        <v>0</v>
      </c>
      <c r="L254" s="30">
        <v>21177.78</v>
      </c>
      <c r="M254" s="30">
        <v>3388.44</v>
      </c>
      <c r="N254" s="30">
        <v>0</v>
      </c>
      <c r="O254" s="30">
        <v>0</v>
      </c>
      <c r="P254" s="30">
        <v>0</v>
      </c>
      <c r="Q254" s="29"/>
    </row>
    <row r="255" spans="1:17" s="31" customFormat="1" x14ac:dyDescent="0.2">
      <c r="A255" s="29" t="s">
        <v>1282</v>
      </c>
      <c r="B255" s="9">
        <v>44825</v>
      </c>
      <c r="C255" s="2" t="s">
        <v>17</v>
      </c>
      <c r="D255" s="1" t="s">
        <v>782</v>
      </c>
      <c r="E255" s="2"/>
      <c r="F255" s="2" t="s">
        <v>783</v>
      </c>
      <c r="G255" s="29"/>
      <c r="H255" s="3" t="s">
        <v>701</v>
      </c>
      <c r="I255" s="4" t="s">
        <v>702</v>
      </c>
      <c r="J255" s="30">
        <f t="shared" si="3"/>
        <v>168.01</v>
      </c>
      <c r="K255" s="30">
        <v>0</v>
      </c>
      <c r="L255" s="30">
        <v>144.84</v>
      </c>
      <c r="M255" s="30">
        <v>23.17</v>
      </c>
      <c r="N255" s="30">
        <v>0</v>
      </c>
      <c r="O255" s="30">
        <v>0</v>
      </c>
      <c r="P255" s="30">
        <v>0</v>
      </c>
      <c r="Q255" s="29"/>
    </row>
    <row r="256" spans="1:17" s="31" customFormat="1" x14ac:dyDescent="0.2">
      <c r="A256" s="29" t="s">
        <v>1283</v>
      </c>
      <c r="B256" s="9">
        <v>44825</v>
      </c>
      <c r="C256" s="2" t="s">
        <v>17</v>
      </c>
      <c r="D256" s="1" t="s">
        <v>57</v>
      </c>
      <c r="E256" s="2"/>
      <c r="F256" s="2" t="s">
        <v>784</v>
      </c>
      <c r="G256" s="29"/>
      <c r="H256" s="3" t="s">
        <v>669</v>
      </c>
      <c r="I256" s="4" t="s">
        <v>670</v>
      </c>
      <c r="J256" s="30">
        <f t="shared" si="3"/>
        <v>80.400000000000006</v>
      </c>
      <c r="K256" s="30">
        <v>80.400000000000006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29"/>
    </row>
    <row r="257" spans="1:17" s="31" customFormat="1" x14ac:dyDescent="0.2">
      <c r="A257" s="29" t="s">
        <v>1284</v>
      </c>
      <c r="B257" s="9">
        <v>44825</v>
      </c>
      <c r="C257" s="2" t="s">
        <v>17</v>
      </c>
      <c r="D257" s="1" t="s">
        <v>785</v>
      </c>
      <c r="E257" s="2"/>
      <c r="F257" s="2" t="s">
        <v>786</v>
      </c>
      <c r="G257" s="29"/>
      <c r="H257" s="3" t="s">
        <v>661</v>
      </c>
      <c r="I257" s="4" t="s">
        <v>662</v>
      </c>
      <c r="J257" s="30">
        <f t="shared" si="3"/>
        <v>945.9</v>
      </c>
      <c r="K257" s="30">
        <v>249.22</v>
      </c>
      <c r="L257" s="30">
        <v>600.58999999999992</v>
      </c>
      <c r="M257" s="30">
        <v>96.09</v>
      </c>
      <c r="N257" s="30">
        <v>0</v>
      </c>
      <c r="O257" s="30">
        <v>0</v>
      </c>
      <c r="P257" s="30">
        <v>0</v>
      </c>
      <c r="Q257" s="29"/>
    </row>
    <row r="258" spans="1:17" s="31" customFormat="1" x14ac:dyDescent="0.2">
      <c r="A258" s="29" t="s">
        <v>1285</v>
      </c>
      <c r="B258" s="9">
        <v>44825</v>
      </c>
      <c r="C258" s="2" t="s">
        <v>17</v>
      </c>
      <c r="D258" s="1" t="s">
        <v>787</v>
      </c>
      <c r="E258" s="2"/>
      <c r="F258" s="2" t="s">
        <v>788</v>
      </c>
      <c r="G258" s="29"/>
      <c r="H258" s="3" t="s">
        <v>733</v>
      </c>
      <c r="I258" s="4" t="s">
        <v>734</v>
      </c>
      <c r="J258" s="30">
        <f t="shared" si="3"/>
        <v>2132.79</v>
      </c>
      <c r="K258" s="30">
        <v>0</v>
      </c>
      <c r="L258" s="30">
        <v>1838.61</v>
      </c>
      <c r="M258" s="30">
        <v>294.18</v>
      </c>
      <c r="N258" s="30">
        <v>0</v>
      </c>
      <c r="O258" s="30">
        <v>0</v>
      </c>
      <c r="P258" s="30">
        <v>0</v>
      </c>
      <c r="Q258" s="29"/>
    </row>
    <row r="259" spans="1:17" s="31" customFormat="1" x14ac:dyDescent="0.2">
      <c r="A259" s="29" t="s">
        <v>1286</v>
      </c>
      <c r="B259" s="9">
        <v>44826</v>
      </c>
      <c r="C259" s="2" t="s">
        <v>17</v>
      </c>
      <c r="D259" s="1" t="s">
        <v>1629</v>
      </c>
      <c r="E259" s="2"/>
      <c r="F259" s="2" t="s">
        <v>789</v>
      </c>
      <c r="G259" s="29"/>
      <c r="H259" s="3" t="s">
        <v>588</v>
      </c>
      <c r="I259" s="4" t="s">
        <v>589</v>
      </c>
      <c r="J259" s="30">
        <f t="shared" si="3"/>
        <v>1329.99</v>
      </c>
      <c r="K259" s="30">
        <v>1329.99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</row>
    <row r="260" spans="1:17" s="31" customFormat="1" x14ac:dyDescent="0.2">
      <c r="A260" s="29" t="s">
        <v>1287</v>
      </c>
      <c r="B260" s="9">
        <v>44826</v>
      </c>
      <c r="C260" s="2" t="s">
        <v>17</v>
      </c>
      <c r="D260" s="1" t="s">
        <v>790</v>
      </c>
      <c r="E260" s="2"/>
      <c r="F260" s="2" t="s">
        <v>791</v>
      </c>
      <c r="G260" s="29"/>
      <c r="H260" s="3" t="s">
        <v>524</v>
      </c>
      <c r="I260" s="4" t="s">
        <v>120</v>
      </c>
      <c r="J260" s="30">
        <f t="shared" si="3"/>
        <v>1282.55</v>
      </c>
      <c r="K260" s="30">
        <v>1282.55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29"/>
    </row>
    <row r="261" spans="1:17" s="31" customFormat="1" x14ac:dyDescent="0.2">
      <c r="A261" s="29" t="s">
        <v>1288</v>
      </c>
      <c r="B261" s="9">
        <v>44826</v>
      </c>
      <c r="C261" s="2" t="s">
        <v>17</v>
      </c>
      <c r="D261" s="1" t="s">
        <v>792</v>
      </c>
      <c r="E261" s="2"/>
      <c r="F261" s="2" t="s">
        <v>793</v>
      </c>
      <c r="G261" s="29"/>
      <c r="H261" s="3" t="s">
        <v>604</v>
      </c>
      <c r="I261" s="4" t="s">
        <v>605</v>
      </c>
      <c r="J261" s="30">
        <f t="shared" si="3"/>
        <v>752.67000000000007</v>
      </c>
      <c r="K261" s="30">
        <v>0</v>
      </c>
      <c r="L261" s="30">
        <v>648.85</v>
      </c>
      <c r="M261" s="30">
        <v>103.82</v>
      </c>
      <c r="N261" s="30">
        <v>0</v>
      </c>
      <c r="O261" s="30">
        <v>0</v>
      </c>
      <c r="P261" s="30">
        <v>0</v>
      </c>
      <c r="Q261" s="29"/>
    </row>
    <row r="262" spans="1:17" s="31" customFormat="1" x14ac:dyDescent="0.2">
      <c r="A262" s="29" t="s">
        <v>1289</v>
      </c>
      <c r="B262" s="9">
        <v>44826</v>
      </c>
      <c r="C262" s="2" t="s">
        <v>17</v>
      </c>
      <c r="D262" s="1" t="s">
        <v>794</v>
      </c>
      <c r="E262" s="2"/>
      <c r="F262" s="2" t="s">
        <v>277</v>
      </c>
      <c r="G262" s="29"/>
      <c r="H262" s="3" t="s">
        <v>491</v>
      </c>
      <c r="I262" s="4" t="s">
        <v>492</v>
      </c>
      <c r="J262" s="30">
        <f t="shared" si="3"/>
        <v>779.84</v>
      </c>
      <c r="K262" s="30">
        <v>779.84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29"/>
    </row>
    <row r="263" spans="1:17" s="31" customFormat="1" x14ac:dyDescent="0.2">
      <c r="A263" s="29" t="s">
        <v>1290</v>
      </c>
      <c r="B263" s="9">
        <v>44826</v>
      </c>
      <c r="C263" s="2" t="s">
        <v>17</v>
      </c>
      <c r="D263" s="1" t="s">
        <v>795</v>
      </c>
      <c r="E263" s="2"/>
      <c r="F263" s="2" t="s">
        <v>796</v>
      </c>
      <c r="G263" s="29"/>
      <c r="H263" s="3" t="s">
        <v>797</v>
      </c>
      <c r="I263" s="4" t="s">
        <v>798</v>
      </c>
      <c r="J263" s="30">
        <f t="shared" si="3"/>
        <v>294</v>
      </c>
      <c r="K263" s="30">
        <v>294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29"/>
    </row>
    <row r="264" spans="1:17" s="31" customFormat="1" x14ac:dyDescent="0.2">
      <c r="A264" s="29" t="s">
        <v>1291</v>
      </c>
      <c r="B264" s="9">
        <v>44826</v>
      </c>
      <c r="C264" s="29" t="s">
        <v>17</v>
      </c>
      <c r="D264" s="29" t="s">
        <v>980</v>
      </c>
      <c r="E264" s="29"/>
      <c r="F264" s="29" t="s">
        <v>981</v>
      </c>
      <c r="G264" s="29"/>
      <c r="H264" s="40" t="s">
        <v>524</v>
      </c>
      <c r="I264" s="30" t="s">
        <v>120</v>
      </c>
      <c r="J264" s="30">
        <f t="shared" si="3"/>
        <v>1348.18</v>
      </c>
      <c r="K264" s="30">
        <v>1348.18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29"/>
    </row>
    <row r="265" spans="1:17" s="31" customFormat="1" x14ac:dyDescent="0.2">
      <c r="A265" s="29" t="s">
        <v>1292</v>
      </c>
      <c r="B265" s="9">
        <v>44827</v>
      </c>
      <c r="C265" s="2" t="s">
        <v>17</v>
      </c>
      <c r="D265" s="1" t="s">
        <v>799</v>
      </c>
      <c r="E265" s="2"/>
      <c r="F265" s="2" t="s">
        <v>800</v>
      </c>
      <c r="G265" s="29"/>
      <c r="H265" s="3" t="s">
        <v>655</v>
      </c>
      <c r="I265" s="4" t="s">
        <v>656</v>
      </c>
      <c r="J265" s="30">
        <f t="shared" ref="J265:J328" si="4">+K265+L265+M265+N265+O265</f>
        <v>1136.46</v>
      </c>
      <c r="K265" s="30">
        <v>1136.46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29"/>
    </row>
    <row r="266" spans="1:17" s="31" customFormat="1" x14ac:dyDescent="0.2">
      <c r="A266" s="29" t="s">
        <v>1293</v>
      </c>
      <c r="B266" s="9">
        <v>44827</v>
      </c>
      <c r="C266" s="2" t="s">
        <v>17</v>
      </c>
      <c r="D266" s="1" t="s">
        <v>801</v>
      </c>
      <c r="E266" s="2"/>
      <c r="F266" s="2" t="s">
        <v>802</v>
      </c>
      <c r="G266" s="29"/>
      <c r="H266" s="3" t="s">
        <v>655</v>
      </c>
      <c r="I266" s="4" t="s">
        <v>656</v>
      </c>
      <c r="J266" s="30">
        <f t="shared" si="4"/>
        <v>643.13</v>
      </c>
      <c r="K266" s="30">
        <v>0</v>
      </c>
      <c r="L266" s="30">
        <v>554.41999999999996</v>
      </c>
      <c r="M266" s="30">
        <v>88.71</v>
      </c>
      <c r="N266" s="30">
        <v>0</v>
      </c>
      <c r="O266" s="30">
        <v>0</v>
      </c>
      <c r="P266" s="30">
        <v>0</v>
      </c>
      <c r="Q266" s="29"/>
    </row>
    <row r="267" spans="1:17" s="31" customFormat="1" x14ac:dyDescent="0.2">
      <c r="A267" s="29" t="s">
        <v>1294</v>
      </c>
      <c r="B267" s="9">
        <v>44827</v>
      </c>
      <c r="C267" s="2" t="s">
        <v>17</v>
      </c>
      <c r="D267" s="1" t="s">
        <v>803</v>
      </c>
      <c r="E267" s="2"/>
      <c r="F267" s="2" t="s">
        <v>277</v>
      </c>
      <c r="G267" s="29"/>
      <c r="H267" s="3" t="s">
        <v>491</v>
      </c>
      <c r="I267" s="4" t="s">
        <v>492</v>
      </c>
      <c r="J267" s="30">
        <f t="shared" si="4"/>
        <v>794.62</v>
      </c>
      <c r="K267" s="30">
        <v>794.62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29"/>
    </row>
    <row r="268" spans="1:17" s="31" customFormat="1" x14ac:dyDescent="0.2">
      <c r="A268" s="29" t="s">
        <v>1295</v>
      </c>
      <c r="B268" s="9">
        <v>44827</v>
      </c>
      <c r="C268" s="2" t="s">
        <v>17</v>
      </c>
      <c r="D268" s="1" t="s">
        <v>804</v>
      </c>
      <c r="E268" s="2"/>
      <c r="F268" s="2" t="s">
        <v>805</v>
      </c>
      <c r="G268" s="29"/>
      <c r="H268" s="3" t="s">
        <v>674</v>
      </c>
      <c r="I268" s="4" t="s">
        <v>675</v>
      </c>
      <c r="J268" s="30">
        <f t="shared" si="4"/>
        <v>2971.6</v>
      </c>
      <c r="K268" s="30">
        <v>2971.6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29"/>
    </row>
    <row r="269" spans="1:17" s="31" customFormat="1" x14ac:dyDescent="0.2">
      <c r="A269" s="29" t="s">
        <v>1296</v>
      </c>
      <c r="B269" s="9">
        <v>44830</v>
      </c>
      <c r="C269" s="2" t="s">
        <v>17</v>
      </c>
      <c r="D269" s="1" t="s">
        <v>806</v>
      </c>
      <c r="E269" s="2"/>
      <c r="F269" s="2" t="s">
        <v>807</v>
      </c>
      <c r="G269" s="29"/>
      <c r="H269" s="3" t="s">
        <v>808</v>
      </c>
      <c r="I269" s="4" t="s">
        <v>809</v>
      </c>
      <c r="J269" s="30">
        <f t="shared" si="4"/>
        <v>1012.5</v>
      </c>
      <c r="K269" s="30">
        <v>1012.5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29"/>
    </row>
    <row r="270" spans="1:17" s="31" customFormat="1" x14ac:dyDescent="0.2">
      <c r="A270" s="29" t="s">
        <v>1297</v>
      </c>
      <c r="B270" s="9">
        <v>44830</v>
      </c>
      <c r="C270" s="2" t="s">
        <v>17</v>
      </c>
      <c r="D270" s="1" t="s">
        <v>1582</v>
      </c>
      <c r="E270" s="2"/>
      <c r="F270" s="2" t="s">
        <v>1583</v>
      </c>
      <c r="G270" s="29"/>
      <c r="H270" s="3" t="s">
        <v>567</v>
      </c>
      <c r="I270" s="4" t="s">
        <v>568</v>
      </c>
      <c r="J270" s="30">
        <f t="shared" si="4"/>
        <v>3618.4808000000003</v>
      </c>
      <c r="K270" s="30">
        <v>0</v>
      </c>
      <c r="L270" s="30">
        <v>3119.38</v>
      </c>
      <c r="M270" s="30">
        <f>+L270*16%</f>
        <v>499.10080000000005</v>
      </c>
      <c r="N270" s="30">
        <v>0</v>
      </c>
      <c r="O270" s="30">
        <v>0</v>
      </c>
      <c r="P270" s="30">
        <v>0</v>
      </c>
      <c r="Q270" s="29"/>
    </row>
    <row r="271" spans="1:17" s="31" customFormat="1" x14ac:dyDescent="0.2">
      <c r="A271" s="29" t="s">
        <v>1298</v>
      </c>
      <c r="B271" s="9">
        <v>44830</v>
      </c>
      <c r="C271" s="2" t="s">
        <v>17</v>
      </c>
      <c r="D271" s="1" t="s">
        <v>1584</v>
      </c>
      <c r="E271" s="2"/>
      <c r="F271" s="2" t="s">
        <v>1585</v>
      </c>
      <c r="G271" s="29"/>
      <c r="H271" s="3" t="s">
        <v>567</v>
      </c>
      <c r="I271" s="4" t="s">
        <v>568</v>
      </c>
      <c r="J271" s="30">
        <f t="shared" si="4"/>
        <v>902.92079999999999</v>
      </c>
      <c r="K271" s="30">
        <v>0</v>
      </c>
      <c r="L271" s="30">
        <v>778.38</v>
      </c>
      <c r="M271" s="30">
        <f>+L271*16%</f>
        <v>124.5408</v>
      </c>
      <c r="N271" s="30">
        <v>0</v>
      </c>
      <c r="O271" s="30">
        <v>0</v>
      </c>
      <c r="P271" s="30">
        <v>0</v>
      </c>
      <c r="Q271" s="29"/>
    </row>
    <row r="272" spans="1:17" s="31" customFormat="1" x14ac:dyDescent="0.2">
      <c r="A272" s="29" t="s">
        <v>1299</v>
      </c>
      <c r="B272" s="9">
        <v>44831</v>
      </c>
      <c r="C272" s="2" t="s">
        <v>17</v>
      </c>
      <c r="D272" s="1" t="s">
        <v>810</v>
      </c>
      <c r="E272" s="2"/>
      <c r="F272" s="2" t="s">
        <v>811</v>
      </c>
      <c r="G272" s="29"/>
      <c r="H272" s="3" t="s">
        <v>696</v>
      </c>
      <c r="I272" s="4" t="s">
        <v>697</v>
      </c>
      <c r="J272" s="30">
        <f t="shared" si="4"/>
        <v>114</v>
      </c>
      <c r="K272" s="30">
        <v>114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29"/>
    </row>
    <row r="273" spans="1:18" s="31" customFormat="1" x14ac:dyDescent="0.2">
      <c r="A273" s="29" t="s">
        <v>1300</v>
      </c>
      <c r="B273" s="9">
        <v>44831</v>
      </c>
      <c r="C273" s="2" t="s">
        <v>17</v>
      </c>
      <c r="D273" s="1" t="s">
        <v>812</v>
      </c>
      <c r="E273" s="2"/>
      <c r="F273" s="2" t="s">
        <v>277</v>
      </c>
      <c r="G273" s="29"/>
      <c r="H273" s="3" t="s">
        <v>363</v>
      </c>
      <c r="I273" s="4" t="s">
        <v>364</v>
      </c>
      <c r="J273" s="30">
        <f t="shared" si="4"/>
        <v>84.04</v>
      </c>
      <c r="K273" s="30">
        <v>0</v>
      </c>
      <c r="L273" s="30">
        <v>72.45</v>
      </c>
      <c r="M273" s="30">
        <v>11.59</v>
      </c>
      <c r="N273" s="30">
        <v>0</v>
      </c>
      <c r="O273" s="30">
        <v>0</v>
      </c>
      <c r="P273" s="30">
        <v>0</v>
      </c>
      <c r="Q273" s="29"/>
    </row>
    <row r="274" spans="1:18" s="31" customFormat="1" x14ac:dyDescent="0.2">
      <c r="A274" s="29" t="s">
        <v>1301</v>
      </c>
      <c r="B274" s="9">
        <v>44831</v>
      </c>
      <c r="C274" s="2" t="s">
        <v>17</v>
      </c>
      <c r="D274" s="1" t="s">
        <v>1618</v>
      </c>
      <c r="E274" s="2"/>
      <c r="F274" s="2" t="s">
        <v>813</v>
      </c>
      <c r="G274" s="29"/>
      <c r="H274" s="3" t="s">
        <v>669</v>
      </c>
      <c r="I274" s="4" t="s">
        <v>670</v>
      </c>
      <c r="J274" s="30">
        <f t="shared" si="4"/>
        <v>81</v>
      </c>
      <c r="K274" s="30">
        <v>81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29"/>
    </row>
    <row r="275" spans="1:18" s="31" customFormat="1" x14ac:dyDescent="0.2">
      <c r="A275" s="29" t="s">
        <v>1302</v>
      </c>
      <c r="B275" s="9">
        <v>44831</v>
      </c>
      <c r="C275" s="2" t="s">
        <v>17</v>
      </c>
      <c r="D275" s="1" t="s">
        <v>814</v>
      </c>
      <c r="E275" s="2"/>
      <c r="F275" s="2" t="s">
        <v>815</v>
      </c>
      <c r="G275" s="29"/>
      <c r="H275" s="3" t="s">
        <v>682</v>
      </c>
      <c r="I275" s="4" t="s">
        <v>45</v>
      </c>
      <c r="J275" s="30">
        <f t="shared" si="4"/>
        <v>323.41000000000003</v>
      </c>
      <c r="K275" s="30">
        <v>0</v>
      </c>
      <c r="L275" s="30">
        <v>278.8</v>
      </c>
      <c r="M275" s="30">
        <v>44.61</v>
      </c>
      <c r="N275" s="30">
        <v>0</v>
      </c>
      <c r="O275" s="30">
        <v>0</v>
      </c>
      <c r="P275" s="30">
        <v>0</v>
      </c>
      <c r="Q275" s="29"/>
    </row>
    <row r="276" spans="1:18" s="31" customFormat="1" x14ac:dyDescent="0.2">
      <c r="A276" s="29" t="s">
        <v>1303</v>
      </c>
      <c r="B276" s="9">
        <v>44831</v>
      </c>
      <c r="C276" s="2" t="s">
        <v>17</v>
      </c>
      <c r="D276" s="1" t="s">
        <v>816</v>
      </c>
      <c r="E276" s="2"/>
      <c r="F276" s="2" t="s">
        <v>817</v>
      </c>
      <c r="G276" s="29"/>
      <c r="H276" s="3" t="s">
        <v>818</v>
      </c>
      <c r="I276" s="4" t="s">
        <v>819</v>
      </c>
      <c r="J276" s="30">
        <f t="shared" si="4"/>
        <v>2000.52</v>
      </c>
      <c r="K276" s="30">
        <v>1458</v>
      </c>
      <c r="L276" s="30">
        <v>467.69000000000005</v>
      </c>
      <c r="M276" s="30">
        <v>74.83</v>
      </c>
      <c r="N276" s="30">
        <v>0</v>
      </c>
      <c r="O276" s="30">
        <v>0</v>
      </c>
      <c r="P276" s="30">
        <v>0</v>
      </c>
      <c r="Q276" s="29"/>
    </row>
    <row r="277" spans="1:18" s="31" customFormat="1" x14ac:dyDescent="0.2">
      <c r="A277" s="29" t="s">
        <v>1304</v>
      </c>
      <c r="B277" s="9">
        <v>44832</v>
      </c>
      <c r="C277" s="2" t="s">
        <v>17</v>
      </c>
      <c r="D277" s="1" t="s">
        <v>820</v>
      </c>
      <c r="E277" s="2"/>
      <c r="F277" s="2" t="s">
        <v>277</v>
      </c>
      <c r="G277" s="29"/>
      <c r="H277" s="3" t="s">
        <v>821</v>
      </c>
      <c r="I277" s="4" t="s">
        <v>822</v>
      </c>
      <c r="J277" s="30">
        <f t="shared" si="4"/>
        <v>488.52</v>
      </c>
      <c r="K277" s="30">
        <v>0</v>
      </c>
      <c r="L277" s="30">
        <v>421.14</v>
      </c>
      <c r="M277" s="30">
        <v>67.38</v>
      </c>
      <c r="N277" s="30">
        <v>0</v>
      </c>
      <c r="O277" s="30">
        <v>0</v>
      </c>
      <c r="P277" s="30">
        <v>0</v>
      </c>
      <c r="Q277" s="29"/>
    </row>
    <row r="278" spans="1:18" s="31" customFormat="1" x14ac:dyDescent="0.2">
      <c r="A278" s="29" t="s">
        <v>1305</v>
      </c>
      <c r="B278" s="9">
        <v>44832</v>
      </c>
      <c r="C278" s="2" t="s">
        <v>17</v>
      </c>
      <c r="D278" s="1" t="s">
        <v>823</v>
      </c>
      <c r="E278" s="2"/>
      <c r="F278" s="2" t="s">
        <v>824</v>
      </c>
      <c r="G278" s="29"/>
      <c r="H278" s="3" t="s">
        <v>825</v>
      </c>
      <c r="I278" s="4" t="s">
        <v>826</v>
      </c>
      <c r="J278" s="30">
        <f t="shared" si="4"/>
        <v>755.3900000000001</v>
      </c>
      <c r="K278" s="30">
        <v>0</v>
      </c>
      <c r="L278" s="30">
        <v>651.20000000000005</v>
      </c>
      <c r="M278" s="30">
        <v>104.19</v>
      </c>
      <c r="N278" s="30">
        <v>0</v>
      </c>
      <c r="O278" s="30">
        <v>0</v>
      </c>
      <c r="P278" s="30">
        <v>0</v>
      </c>
      <c r="Q278" s="29"/>
    </row>
    <row r="279" spans="1:18" s="31" customFormat="1" x14ac:dyDescent="0.2">
      <c r="A279" s="29" t="s">
        <v>1306</v>
      </c>
      <c r="B279" s="9">
        <v>44832</v>
      </c>
      <c r="C279" s="2" t="s">
        <v>17</v>
      </c>
      <c r="D279" s="1" t="s">
        <v>827</v>
      </c>
      <c r="E279" s="2"/>
      <c r="F279" s="2" t="s">
        <v>277</v>
      </c>
      <c r="G279" s="29"/>
      <c r="H279" s="3" t="s">
        <v>316</v>
      </c>
      <c r="I279" s="4" t="s">
        <v>317</v>
      </c>
      <c r="J279" s="30">
        <f t="shared" si="4"/>
        <v>488.42</v>
      </c>
      <c r="K279" s="30">
        <v>0</v>
      </c>
      <c r="L279" s="30">
        <v>421.06</v>
      </c>
      <c r="M279" s="30">
        <v>67.36</v>
      </c>
      <c r="N279" s="30">
        <v>0</v>
      </c>
      <c r="O279" s="30">
        <v>0</v>
      </c>
      <c r="P279" s="30">
        <v>0</v>
      </c>
      <c r="Q279" s="29"/>
    </row>
    <row r="280" spans="1:18" s="31" customFormat="1" x14ac:dyDescent="0.2">
      <c r="A280" s="29" t="s">
        <v>1307</v>
      </c>
      <c r="B280" s="9">
        <v>44832</v>
      </c>
      <c r="C280" s="2" t="s">
        <v>17</v>
      </c>
      <c r="D280" s="1" t="s">
        <v>828</v>
      </c>
      <c r="E280" s="2"/>
      <c r="F280" s="2" t="s">
        <v>277</v>
      </c>
      <c r="G280" s="29"/>
      <c r="H280" s="3" t="s">
        <v>829</v>
      </c>
      <c r="I280" s="4" t="s">
        <v>830</v>
      </c>
      <c r="J280" s="30">
        <f t="shared" si="4"/>
        <v>7024.83</v>
      </c>
      <c r="K280" s="30">
        <v>0</v>
      </c>
      <c r="L280" s="30">
        <v>6055.89</v>
      </c>
      <c r="M280" s="30">
        <v>968.94</v>
      </c>
      <c r="N280" s="30">
        <v>0</v>
      </c>
      <c r="O280" s="30">
        <v>0</v>
      </c>
      <c r="P280" s="30">
        <v>0</v>
      </c>
      <c r="Q280" s="29"/>
    </row>
    <row r="281" spans="1:18" s="31" customFormat="1" x14ac:dyDescent="0.2">
      <c r="A281" s="29" t="s">
        <v>1308</v>
      </c>
      <c r="B281" s="9">
        <v>44832</v>
      </c>
      <c r="C281" s="2" t="s">
        <v>17</v>
      </c>
      <c r="D281" s="1" t="s">
        <v>831</v>
      </c>
      <c r="E281" s="2"/>
      <c r="F281" s="2" t="s">
        <v>277</v>
      </c>
      <c r="G281" s="29"/>
      <c r="H281" s="3" t="s">
        <v>832</v>
      </c>
      <c r="I281" s="4" t="s">
        <v>833</v>
      </c>
      <c r="J281" s="30">
        <f t="shared" si="4"/>
        <v>244.38</v>
      </c>
      <c r="K281" s="30">
        <v>24.63</v>
      </c>
      <c r="L281" s="30">
        <v>189.44</v>
      </c>
      <c r="M281" s="30">
        <v>30.31</v>
      </c>
      <c r="N281" s="30">
        <v>0</v>
      </c>
      <c r="O281" s="30">
        <v>0</v>
      </c>
      <c r="P281" s="30">
        <v>0</v>
      </c>
      <c r="Q281" s="29"/>
    </row>
    <row r="282" spans="1:18" s="31" customFormat="1" ht="15" customHeight="1" x14ac:dyDescent="0.2">
      <c r="A282" s="29" t="s">
        <v>1309</v>
      </c>
      <c r="B282" s="9">
        <v>44832</v>
      </c>
      <c r="C282" s="2" t="s">
        <v>17</v>
      </c>
      <c r="D282" s="1" t="s">
        <v>834</v>
      </c>
      <c r="E282" s="2"/>
      <c r="F282" s="2" t="s">
        <v>835</v>
      </c>
      <c r="G282" s="29"/>
      <c r="H282" s="3" t="s">
        <v>609</v>
      </c>
      <c r="I282" s="4" t="s">
        <v>610</v>
      </c>
      <c r="J282" s="30">
        <f t="shared" si="4"/>
        <v>364.36</v>
      </c>
      <c r="K282" s="30">
        <v>0</v>
      </c>
      <c r="L282" s="30">
        <v>314.10000000000002</v>
      </c>
      <c r="M282" s="30">
        <v>50.26</v>
      </c>
      <c r="N282" s="30">
        <v>0</v>
      </c>
      <c r="O282" s="30">
        <v>0</v>
      </c>
      <c r="P282" s="30">
        <v>0</v>
      </c>
      <c r="Q282" s="29"/>
    </row>
    <row r="283" spans="1:18" s="31" customFormat="1" x14ac:dyDescent="0.2">
      <c r="A283" s="29" t="s">
        <v>1310</v>
      </c>
      <c r="B283" s="9">
        <v>44832</v>
      </c>
      <c r="C283" s="2" t="s">
        <v>17</v>
      </c>
      <c r="D283" s="1" t="s">
        <v>836</v>
      </c>
      <c r="E283" s="2"/>
      <c r="F283" s="2" t="s">
        <v>837</v>
      </c>
      <c r="G283" s="29"/>
      <c r="H283" s="3" t="s">
        <v>701</v>
      </c>
      <c r="I283" s="4" t="s">
        <v>702</v>
      </c>
      <c r="J283" s="30">
        <f t="shared" si="4"/>
        <v>226.06</v>
      </c>
      <c r="K283" s="30">
        <v>0</v>
      </c>
      <c r="L283" s="30">
        <v>194.88</v>
      </c>
      <c r="M283" s="30">
        <v>31.18</v>
      </c>
      <c r="N283" s="30">
        <v>0</v>
      </c>
      <c r="O283" s="30">
        <v>0</v>
      </c>
      <c r="P283" s="30">
        <v>0</v>
      </c>
      <c r="Q283" s="29"/>
    </row>
    <row r="284" spans="1:18" s="31" customFormat="1" ht="14.25" customHeight="1" x14ac:dyDescent="0.2">
      <c r="A284" s="29" t="s">
        <v>1311</v>
      </c>
      <c r="B284" s="32">
        <v>44832</v>
      </c>
      <c r="C284" s="29" t="s">
        <v>17</v>
      </c>
      <c r="D284" s="29" t="s">
        <v>1608</v>
      </c>
      <c r="E284" s="29" t="s">
        <v>19</v>
      </c>
      <c r="F284" s="29" t="s">
        <v>1609</v>
      </c>
      <c r="G284" s="29" t="s">
        <v>19</v>
      </c>
      <c r="H284" s="40" t="s">
        <v>40</v>
      </c>
      <c r="I284" s="30" t="s">
        <v>41</v>
      </c>
      <c r="J284" s="30">
        <f t="shared" si="4"/>
        <v>2387.12</v>
      </c>
      <c r="K284" s="30">
        <v>2387.12</v>
      </c>
      <c r="L284" s="30">
        <v>0</v>
      </c>
      <c r="M284" s="30">
        <f>+L284*16%</f>
        <v>0</v>
      </c>
      <c r="N284" s="30">
        <v>0</v>
      </c>
      <c r="O284" s="30">
        <v>0</v>
      </c>
      <c r="P284" s="30">
        <v>0</v>
      </c>
      <c r="Q284" s="30"/>
      <c r="R284" s="33" t="s">
        <v>19</v>
      </c>
    </row>
    <row r="285" spans="1:18" s="31" customFormat="1" x14ac:dyDescent="0.2">
      <c r="A285" s="29" t="s">
        <v>1312</v>
      </c>
      <c r="B285" s="9">
        <v>44832</v>
      </c>
      <c r="C285" s="2" t="s">
        <v>17</v>
      </c>
      <c r="D285" s="1" t="s">
        <v>1586</v>
      </c>
      <c r="E285" s="2"/>
      <c r="F285" s="2" t="s">
        <v>1587</v>
      </c>
      <c r="G285" s="29"/>
      <c r="H285" s="3" t="s">
        <v>567</v>
      </c>
      <c r="I285" s="4" t="s">
        <v>568</v>
      </c>
      <c r="J285" s="30">
        <f t="shared" si="4"/>
        <v>801.13400000000001</v>
      </c>
      <c r="K285" s="30">
        <v>283.60000000000002</v>
      </c>
      <c r="L285" s="30">
        <v>446.15</v>
      </c>
      <c r="M285" s="30">
        <f>+L285*16%</f>
        <v>71.384</v>
      </c>
      <c r="N285" s="30">
        <v>0</v>
      </c>
      <c r="O285" s="30">
        <v>0</v>
      </c>
      <c r="P285" s="30">
        <v>0</v>
      </c>
      <c r="Q285" s="29"/>
    </row>
    <row r="286" spans="1:18" s="31" customFormat="1" x14ac:dyDescent="0.2">
      <c r="A286" s="29" t="s">
        <v>1313</v>
      </c>
      <c r="B286" s="9">
        <v>44833</v>
      </c>
      <c r="C286" s="2" t="s">
        <v>17</v>
      </c>
      <c r="D286" s="1" t="s">
        <v>838</v>
      </c>
      <c r="E286" s="2"/>
      <c r="F286" s="2" t="s">
        <v>277</v>
      </c>
      <c r="G286" s="29"/>
      <c r="H286" s="3" t="s">
        <v>483</v>
      </c>
      <c r="I286" s="4" t="s">
        <v>484</v>
      </c>
      <c r="J286" s="30">
        <f t="shared" si="4"/>
        <v>122.68</v>
      </c>
      <c r="K286" s="30">
        <v>0</v>
      </c>
      <c r="L286" s="30">
        <v>105.76</v>
      </c>
      <c r="M286" s="30">
        <v>16.920000000000002</v>
      </c>
      <c r="N286" s="30">
        <v>0</v>
      </c>
      <c r="O286" s="30">
        <v>0</v>
      </c>
      <c r="P286" s="30">
        <v>0</v>
      </c>
      <c r="Q286" s="29"/>
    </row>
    <row r="287" spans="1:18" s="31" customFormat="1" x14ac:dyDescent="0.2">
      <c r="A287" s="29" t="s">
        <v>1314</v>
      </c>
      <c r="B287" s="9">
        <v>44833</v>
      </c>
      <c r="C287" s="2" t="s">
        <v>17</v>
      </c>
      <c r="D287" s="1" t="s">
        <v>839</v>
      </c>
      <c r="E287" s="2"/>
      <c r="F287" s="2" t="s">
        <v>277</v>
      </c>
      <c r="G287" s="29"/>
      <c r="H287" s="3" t="s">
        <v>840</v>
      </c>
      <c r="I287" s="4" t="s">
        <v>841</v>
      </c>
      <c r="J287" s="30">
        <f t="shared" si="4"/>
        <v>635.77</v>
      </c>
      <c r="K287" s="30">
        <v>0</v>
      </c>
      <c r="L287" s="30">
        <v>548.08000000000004</v>
      </c>
      <c r="M287" s="30">
        <v>87.69</v>
      </c>
      <c r="N287" s="30">
        <v>0</v>
      </c>
      <c r="O287" s="30">
        <v>0</v>
      </c>
      <c r="P287" s="30">
        <v>0</v>
      </c>
      <c r="Q287" s="29"/>
    </row>
    <row r="288" spans="1:18" s="31" customFormat="1" x14ac:dyDescent="0.2">
      <c r="A288" s="29" t="s">
        <v>1315</v>
      </c>
      <c r="B288" s="9">
        <v>44833</v>
      </c>
      <c r="C288" s="2" t="s">
        <v>17</v>
      </c>
      <c r="D288" s="1" t="s">
        <v>842</v>
      </c>
      <c r="E288" s="2"/>
      <c r="F288" s="2" t="s">
        <v>277</v>
      </c>
      <c r="G288" s="29"/>
      <c r="H288" s="3" t="s">
        <v>843</v>
      </c>
      <c r="I288" s="4" t="s">
        <v>844</v>
      </c>
      <c r="J288" s="30">
        <f t="shared" si="4"/>
        <v>6022.92</v>
      </c>
      <c r="K288" s="30">
        <v>0</v>
      </c>
      <c r="L288" s="30">
        <v>5192.17</v>
      </c>
      <c r="M288" s="30">
        <v>830.75</v>
      </c>
      <c r="N288" s="30">
        <v>0</v>
      </c>
      <c r="O288" s="30">
        <v>0</v>
      </c>
      <c r="P288" s="30">
        <v>0</v>
      </c>
      <c r="Q288" s="29"/>
    </row>
    <row r="289" spans="1:18" s="31" customFormat="1" x14ac:dyDescent="0.2">
      <c r="A289" s="29" t="s">
        <v>1316</v>
      </c>
      <c r="B289" s="9">
        <v>44833</v>
      </c>
      <c r="C289" s="2" t="s">
        <v>17</v>
      </c>
      <c r="D289" s="1" t="s">
        <v>845</v>
      </c>
      <c r="E289" s="2"/>
      <c r="F289" s="2" t="s">
        <v>277</v>
      </c>
      <c r="G289" s="29"/>
      <c r="H289" s="3" t="s">
        <v>382</v>
      </c>
      <c r="I289" s="4" t="s">
        <v>383</v>
      </c>
      <c r="J289" s="30">
        <f t="shared" si="4"/>
        <v>589.78</v>
      </c>
      <c r="K289" s="30">
        <v>40.76</v>
      </c>
      <c r="L289" s="30">
        <v>473.28999999999996</v>
      </c>
      <c r="M289" s="30">
        <v>75.73</v>
      </c>
      <c r="N289" s="30">
        <v>0</v>
      </c>
      <c r="O289" s="30">
        <v>0</v>
      </c>
      <c r="P289" s="30">
        <v>0</v>
      </c>
      <c r="Q289" s="29"/>
    </row>
    <row r="290" spans="1:18" s="31" customFormat="1" x14ac:dyDescent="0.2">
      <c r="A290" s="29" t="s">
        <v>1317</v>
      </c>
      <c r="B290" s="9">
        <v>44833</v>
      </c>
      <c r="C290" s="2" t="s">
        <v>17</v>
      </c>
      <c r="D290" s="1" t="s">
        <v>846</v>
      </c>
      <c r="E290" s="2"/>
      <c r="F290" s="2" t="s">
        <v>277</v>
      </c>
      <c r="G290" s="29"/>
      <c r="H290" s="3" t="s">
        <v>376</v>
      </c>
      <c r="I290" s="4" t="s">
        <v>377</v>
      </c>
      <c r="J290" s="30">
        <f t="shared" si="4"/>
        <v>49</v>
      </c>
      <c r="K290" s="30">
        <v>49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29"/>
    </row>
    <row r="291" spans="1:18" s="31" customFormat="1" x14ac:dyDescent="0.2">
      <c r="A291" s="29" t="s">
        <v>1318</v>
      </c>
      <c r="B291" s="9">
        <v>44833</v>
      </c>
      <c r="C291" s="2" t="s">
        <v>17</v>
      </c>
      <c r="D291" s="1" t="s">
        <v>847</v>
      </c>
      <c r="E291" s="2"/>
      <c r="F291" s="2" t="s">
        <v>848</v>
      </c>
      <c r="G291" s="29"/>
      <c r="H291" s="3" t="s">
        <v>849</v>
      </c>
      <c r="I291" s="4" t="s">
        <v>850</v>
      </c>
      <c r="J291" s="30">
        <f t="shared" si="4"/>
        <v>907.57999999999993</v>
      </c>
      <c r="K291" s="30">
        <v>0</v>
      </c>
      <c r="L291" s="30">
        <v>782.4</v>
      </c>
      <c r="M291" s="30">
        <v>125.18</v>
      </c>
      <c r="N291" s="30">
        <v>0</v>
      </c>
      <c r="O291" s="30">
        <v>0</v>
      </c>
      <c r="P291" s="30">
        <v>0</v>
      </c>
      <c r="Q291" s="29"/>
    </row>
    <row r="292" spans="1:18" s="31" customFormat="1" x14ac:dyDescent="0.2">
      <c r="A292" s="29" t="s">
        <v>1319</v>
      </c>
      <c r="B292" s="9">
        <v>44833</v>
      </c>
      <c r="C292" s="2" t="s">
        <v>17</v>
      </c>
      <c r="D292" s="1" t="s">
        <v>851</v>
      </c>
      <c r="E292" s="2"/>
      <c r="F292" s="2" t="s">
        <v>852</v>
      </c>
      <c r="G292" s="29"/>
      <c r="H292" s="3" t="s">
        <v>853</v>
      </c>
      <c r="I292" s="4" t="s">
        <v>854</v>
      </c>
      <c r="J292" s="30">
        <f t="shared" si="4"/>
        <v>191.25</v>
      </c>
      <c r="K292" s="30">
        <v>191.25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29"/>
    </row>
    <row r="293" spans="1:18" s="31" customFormat="1" x14ac:dyDescent="0.2">
      <c r="A293" s="29" t="s">
        <v>1320</v>
      </c>
      <c r="B293" s="32">
        <v>44833</v>
      </c>
      <c r="C293" s="29" t="s">
        <v>17</v>
      </c>
      <c r="D293" s="29" t="s">
        <v>1548</v>
      </c>
      <c r="E293" s="29" t="s">
        <v>19</v>
      </c>
      <c r="F293" s="29" t="s">
        <v>1549</v>
      </c>
      <c r="G293" s="29" t="s">
        <v>19</v>
      </c>
      <c r="H293" s="40" t="s">
        <v>1550</v>
      </c>
      <c r="I293" s="30" t="s">
        <v>1551</v>
      </c>
      <c r="J293" s="30">
        <f t="shared" si="4"/>
        <v>1360.4248</v>
      </c>
      <c r="K293" s="30">
        <v>0</v>
      </c>
      <c r="L293" s="30">
        <v>1172.78</v>
      </c>
      <c r="M293" s="30">
        <f>+L293*16%</f>
        <v>187.6448</v>
      </c>
      <c r="N293" s="30">
        <v>0</v>
      </c>
      <c r="O293" s="30">
        <v>0</v>
      </c>
      <c r="P293" s="30">
        <v>0</v>
      </c>
      <c r="Q293" s="30"/>
      <c r="R293" s="33" t="s">
        <v>19</v>
      </c>
    </row>
    <row r="294" spans="1:18" s="31" customFormat="1" x14ac:dyDescent="0.2">
      <c r="A294" s="29" t="s">
        <v>1321</v>
      </c>
      <c r="B294" s="9">
        <v>44834</v>
      </c>
      <c r="C294" s="2" t="s">
        <v>17</v>
      </c>
      <c r="D294" s="1" t="s">
        <v>855</v>
      </c>
      <c r="E294" s="2"/>
      <c r="F294" s="2" t="s">
        <v>856</v>
      </c>
      <c r="G294" s="29"/>
      <c r="H294" s="3" t="s">
        <v>701</v>
      </c>
      <c r="I294" s="4" t="s">
        <v>702</v>
      </c>
      <c r="J294" s="30">
        <f t="shared" si="4"/>
        <v>141.75</v>
      </c>
      <c r="K294" s="30">
        <v>0</v>
      </c>
      <c r="L294" s="30">
        <v>122.2</v>
      </c>
      <c r="M294" s="30">
        <v>19.55</v>
      </c>
      <c r="N294" s="30">
        <v>0</v>
      </c>
      <c r="O294" s="30">
        <v>0</v>
      </c>
      <c r="P294" s="30">
        <v>0</v>
      </c>
      <c r="Q294" s="29"/>
    </row>
    <row r="295" spans="1:18" s="31" customFormat="1" x14ac:dyDescent="0.2">
      <c r="A295" s="29" t="s">
        <v>1322</v>
      </c>
      <c r="B295" s="9">
        <v>44834</v>
      </c>
      <c r="C295" s="2" t="s">
        <v>17</v>
      </c>
      <c r="D295" s="1" t="s">
        <v>857</v>
      </c>
      <c r="E295" s="2"/>
      <c r="F295" s="2" t="s">
        <v>277</v>
      </c>
      <c r="G295" s="29"/>
      <c r="H295" s="3" t="s">
        <v>612</v>
      </c>
      <c r="I295" s="4" t="s">
        <v>613</v>
      </c>
      <c r="J295" s="30">
        <f t="shared" si="4"/>
        <v>255.06</v>
      </c>
      <c r="K295" s="30">
        <v>0</v>
      </c>
      <c r="L295" s="30">
        <v>219.88</v>
      </c>
      <c r="M295" s="30">
        <v>35.18</v>
      </c>
      <c r="N295" s="30">
        <v>0</v>
      </c>
      <c r="O295" s="30">
        <v>0</v>
      </c>
      <c r="P295" s="30">
        <v>0</v>
      </c>
      <c r="Q295" s="29"/>
    </row>
    <row r="296" spans="1:18" s="31" customFormat="1" x14ac:dyDescent="0.2">
      <c r="A296" s="29" t="s">
        <v>1323</v>
      </c>
      <c r="B296" s="9">
        <v>44834</v>
      </c>
      <c r="C296" s="2" t="s">
        <v>17</v>
      </c>
      <c r="D296" s="1" t="s">
        <v>858</v>
      </c>
      <c r="E296" s="2"/>
      <c r="F296" s="2" t="s">
        <v>277</v>
      </c>
      <c r="G296" s="29"/>
      <c r="H296" s="3" t="s">
        <v>859</v>
      </c>
      <c r="I296" s="4" t="s">
        <v>860</v>
      </c>
      <c r="J296" s="30">
        <f t="shared" si="4"/>
        <v>42.989999999999995</v>
      </c>
      <c r="K296" s="30">
        <v>1.23</v>
      </c>
      <c r="L296" s="30">
        <v>36</v>
      </c>
      <c r="M296" s="30">
        <v>5.76</v>
      </c>
      <c r="N296" s="30">
        <v>0</v>
      </c>
      <c r="O296" s="30">
        <v>0</v>
      </c>
      <c r="P296" s="30">
        <v>0</v>
      </c>
      <c r="Q296" s="29"/>
    </row>
    <row r="297" spans="1:18" s="31" customFormat="1" x14ac:dyDescent="0.2">
      <c r="A297" s="29" t="s">
        <v>1324</v>
      </c>
      <c r="B297" s="9">
        <v>44834</v>
      </c>
      <c r="C297" s="2" t="s">
        <v>17</v>
      </c>
      <c r="D297" s="1" t="s">
        <v>861</v>
      </c>
      <c r="E297" s="2"/>
      <c r="F297" s="2" t="s">
        <v>862</v>
      </c>
      <c r="G297" s="29"/>
      <c r="H297" s="3" t="s">
        <v>655</v>
      </c>
      <c r="I297" s="4" t="s">
        <v>656</v>
      </c>
      <c r="J297" s="30">
        <f t="shared" si="4"/>
        <v>314.08</v>
      </c>
      <c r="K297" s="30">
        <v>314.08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29"/>
    </row>
    <row r="298" spans="1:18" s="31" customFormat="1" x14ac:dyDescent="0.2">
      <c r="A298" s="29" t="s">
        <v>1325</v>
      </c>
      <c r="B298" s="9">
        <v>44834</v>
      </c>
      <c r="C298" s="2" t="s">
        <v>17</v>
      </c>
      <c r="D298" s="1" t="s">
        <v>863</v>
      </c>
      <c r="E298" s="2"/>
      <c r="F298" s="2" t="s">
        <v>864</v>
      </c>
      <c r="G298" s="29"/>
      <c r="H298" s="3" t="s">
        <v>655</v>
      </c>
      <c r="I298" s="4" t="s">
        <v>656</v>
      </c>
      <c r="J298" s="30">
        <f t="shared" si="4"/>
        <v>539.79</v>
      </c>
      <c r="K298" s="30">
        <v>0</v>
      </c>
      <c r="L298" s="30">
        <v>465.34</v>
      </c>
      <c r="M298" s="30">
        <v>74.45</v>
      </c>
      <c r="N298" s="30">
        <v>0</v>
      </c>
      <c r="O298" s="30">
        <v>0</v>
      </c>
      <c r="P298" s="30">
        <v>0</v>
      </c>
      <c r="Q298" s="29"/>
    </row>
    <row r="299" spans="1:18" s="31" customFormat="1" x14ac:dyDescent="0.2">
      <c r="A299" s="29" t="s">
        <v>1326</v>
      </c>
      <c r="B299" s="9">
        <v>44834</v>
      </c>
      <c r="C299" s="2" t="s">
        <v>17</v>
      </c>
      <c r="D299" s="1" t="s">
        <v>1588</v>
      </c>
      <c r="E299" s="2"/>
      <c r="F299" s="2" t="s">
        <v>1589</v>
      </c>
      <c r="G299" s="29"/>
      <c r="H299" s="3" t="s">
        <v>567</v>
      </c>
      <c r="I299" s="4" t="s">
        <v>568</v>
      </c>
      <c r="J299" s="30">
        <f t="shared" si="4"/>
        <v>1921.9576</v>
      </c>
      <c r="K299" s="30">
        <v>0</v>
      </c>
      <c r="L299" s="30">
        <v>1656.86</v>
      </c>
      <c r="M299" s="30">
        <f>+L299*16%</f>
        <v>265.0976</v>
      </c>
      <c r="N299" s="30">
        <v>0</v>
      </c>
      <c r="O299" s="30">
        <v>0</v>
      </c>
      <c r="P299" s="30">
        <v>0</v>
      </c>
      <c r="Q299" s="29"/>
    </row>
    <row r="300" spans="1:18" s="31" customFormat="1" x14ac:dyDescent="0.2">
      <c r="A300" s="29" t="s">
        <v>1327</v>
      </c>
      <c r="B300" s="9">
        <v>44835</v>
      </c>
      <c r="C300" s="2" t="s">
        <v>17</v>
      </c>
      <c r="D300" s="1" t="s">
        <v>865</v>
      </c>
      <c r="E300" s="2"/>
      <c r="F300" s="2" t="s">
        <v>277</v>
      </c>
      <c r="G300" s="29"/>
      <c r="H300" s="3" t="s">
        <v>382</v>
      </c>
      <c r="I300" s="4" t="s">
        <v>383</v>
      </c>
      <c r="J300" s="30">
        <f t="shared" si="4"/>
        <v>643.27</v>
      </c>
      <c r="K300" s="30">
        <v>260.06</v>
      </c>
      <c r="L300" s="30">
        <v>330.34999999999997</v>
      </c>
      <c r="M300" s="30">
        <v>52.86</v>
      </c>
      <c r="N300" s="30">
        <v>0</v>
      </c>
      <c r="O300" s="30">
        <v>0</v>
      </c>
      <c r="P300" s="30">
        <v>0</v>
      </c>
      <c r="Q300" s="29"/>
    </row>
    <row r="301" spans="1:18" s="31" customFormat="1" x14ac:dyDescent="0.2">
      <c r="A301" s="29" t="s">
        <v>1328</v>
      </c>
      <c r="B301" s="9">
        <v>44835</v>
      </c>
      <c r="C301" s="2" t="s">
        <v>17</v>
      </c>
      <c r="D301" s="1" t="s">
        <v>866</v>
      </c>
      <c r="E301" s="2"/>
      <c r="F301" s="2" t="s">
        <v>277</v>
      </c>
      <c r="G301" s="29"/>
      <c r="H301" s="3" t="s">
        <v>291</v>
      </c>
      <c r="I301" s="4" t="s">
        <v>292</v>
      </c>
      <c r="J301" s="30">
        <f t="shared" si="4"/>
        <v>818</v>
      </c>
      <c r="K301" s="30">
        <v>818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29"/>
    </row>
    <row r="302" spans="1:18" s="31" customFormat="1" x14ac:dyDescent="0.2">
      <c r="A302" s="29" t="s">
        <v>1329</v>
      </c>
      <c r="B302" s="9">
        <v>44837</v>
      </c>
      <c r="C302" s="2" t="s">
        <v>17</v>
      </c>
      <c r="D302" s="1" t="s">
        <v>867</v>
      </c>
      <c r="E302" s="2"/>
      <c r="F302" s="2" t="s">
        <v>277</v>
      </c>
      <c r="G302" s="29"/>
      <c r="H302" s="3" t="s">
        <v>840</v>
      </c>
      <c r="I302" s="4" t="s">
        <v>841</v>
      </c>
      <c r="J302" s="30">
        <f t="shared" si="4"/>
        <v>1558</v>
      </c>
      <c r="K302" s="30">
        <v>0</v>
      </c>
      <c r="L302" s="30">
        <v>1343.1</v>
      </c>
      <c r="M302" s="30">
        <v>214.9</v>
      </c>
      <c r="N302" s="30">
        <v>0</v>
      </c>
      <c r="O302" s="30">
        <v>0</v>
      </c>
      <c r="P302" s="30">
        <v>0</v>
      </c>
      <c r="Q302" s="29"/>
    </row>
    <row r="303" spans="1:18" s="31" customFormat="1" x14ac:dyDescent="0.2">
      <c r="A303" s="29" t="s">
        <v>1330</v>
      </c>
      <c r="B303" s="9">
        <v>44837</v>
      </c>
      <c r="C303" s="2" t="s">
        <v>17</v>
      </c>
      <c r="D303" s="1" t="s">
        <v>868</v>
      </c>
      <c r="E303" s="2"/>
      <c r="F303" s="2" t="s">
        <v>277</v>
      </c>
      <c r="G303" s="29"/>
      <c r="H303" s="3" t="s">
        <v>483</v>
      </c>
      <c r="I303" s="4" t="s">
        <v>484</v>
      </c>
      <c r="J303" s="30">
        <f t="shared" si="4"/>
        <v>1001.8499999999999</v>
      </c>
      <c r="K303" s="30">
        <v>0</v>
      </c>
      <c r="L303" s="30">
        <v>863.66</v>
      </c>
      <c r="M303" s="30">
        <v>138.19</v>
      </c>
      <c r="N303" s="30">
        <v>0</v>
      </c>
      <c r="O303" s="30">
        <v>0</v>
      </c>
      <c r="P303" s="30">
        <v>0</v>
      </c>
      <c r="Q303" s="29"/>
    </row>
    <row r="304" spans="1:18" s="31" customFormat="1" x14ac:dyDescent="0.2">
      <c r="A304" s="29" t="s">
        <v>1331</v>
      </c>
      <c r="B304" s="9">
        <v>44837</v>
      </c>
      <c r="C304" s="2" t="s">
        <v>17</v>
      </c>
      <c r="D304" s="1" t="s">
        <v>869</v>
      </c>
      <c r="E304" s="2"/>
      <c r="F304" s="2" t="s">
        <v>277</v>
      </c>
      <c r="G304" s="29"/>
      <c r="H304" s="3" t="s">
        <v>843</v>
      </c>
      <c r="I304" s="4" t="s">
        <v>844</v>
      </c>
      <c r="J304" s="30">
        <f t="shared" si="4"/>
        <v>3958.1400000000003</v>
      </c>
      <c r="K304" s="30">
        <v>0</v>
      </c>
      <c r="L304" s="30">
        <v>3412.19</v>
      </c>
      <c r="M304" s="30">
        <v>545.95000000000005</v>
      </c>
      <c r="N304" s="30">
        <v>0</v>
      </c>
      <c r="O304" s="30">
        <v>0</v>
      </c>
      <c r="P304" s="30">
        <v>0</v>
      </c>
      <c r="Q304" s="29"/>
    </row>
    <row r="305" spans="1:18" s="31" customFormat="1" x14ac:dyDescent="0.2">
      <c r="A305" s="29" t="s">
        <v>1332</v>
      </c>
      <c r="B305" s="9">
        <v>44837</v>
      </c>
      <c r="C305" s="2" t="s">
        <v>17</v>
      </c>
      <c r="D305" s="1" t="s">
        <v>870</v>
      </c>
      <c r="E305" s="2"/>
      <c r="F305" s="2" t="s">
        <v>277</v>
      </c>
      <c r="G305" s="29"/>
      <c r="H305" s="3" t="s">
        <v>382</v>
      </c>
      <c r="I305" s="4" t="s">
        <v>383</v>
      </c>
      <c r="J305" s="30">
        <f t="shared" si="4"/>
        <v>314.92</v>
      </c>
      <c r="K305" s="30">
        <v>314.92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29"/>
    </row>
    <row r="306" spans="1:18" s="31" customFormat="1" x14ac:dyDescent="0.2">
      <c r="A306" s="29" t="s">
        <v>1333</v>
      </c>
      <c r="B306" s="9">
        <v>44837</v>
      </c>
      <c r="C306" s="2" t="s">
        <v>17</v>
      </c>
      <c r="D306" s="1" t="s">
        <v>871</v>
      </c>
      <c r="E306" s="2"/>
      <c r="F306" s="2" t="s">
        <v>277</v>
      </c>
      <c r="G306" s="29"/>
      <c r="H306" s="3" t="s">
        <v>872</v>
      </c>
      <c r="I306" s="4" t="s">
        <v>873</v>
      </c>
      <c r="J306" s="30">
        <f t="shared" si="4"/>
        <v>893.79</v>
      </c>
      <c r="K306" s="30">
        <v>0</v>
      </c>
      <c r="L306" s="30">
        <v>770.51</v>
      </c>
      <c r="M306" s="30">
        <v>123.28</v>
      </c>
      <c r="N306" s="30">
        <v>0</v>
      </c>
      <c r="O306" s="30">
        <v>0</v>
      </c>
      <c r="P306" s="30">
        <v>0</v>
      </c>
      <c r="Q306" s="29"/>
    </row>
    <row r="307" spans="1:18" s="31" customFormat="1" x14ac:dyDescent="0.2">
      <c r="A307" s="29" t="s">
        <v>1334</v>
      </c>
      <c r="B307" s="9">
        <v>44837</v>
      </c>
      <c r="C307" s="2" t="s">
        <v>17</v>
      </c>
      <c r="D307" s="1" t="s">
        <v>874</v>
      </c>
      <c r="E307" s="2"/>
      <c r="F307" s="2" t="s">
        <v>277</v>
      </c>
      <c r="G307" s="29"/>
      <c r="H307" s="3" t="s">
        <v>491</v>
      </c>
      <c r="I307" s="4" t="s">
        <v>492</v>
      </c>
      <c r="J307" s="30">
        <f t="shared" si="4"/>
        <v>264.20999999999998</v>
      </c>
      <c r="K307" s="30">
        <v>264.20999999999998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29"/>
    </row>
    <row r="308" spans="1:18" s="31" customFormat="1" x14ac:dyDescent="0.2">
      <c r="A308" s="29" t="s">
        <v>1335</v>
      </c>
      <c r="B308" s="9">
        <v>44838</v>
      </c>
      <c r="C308" s="2" t="s">
        <v>17</v>
      </c>
      <c r="D308" s="1" t="s">
        <v>875</v>
      </c>
      <c r="E308" s="2"/>
      <c r="F308" s="2" t="s">
        <v>277</v>
      </c>
      <c r="G308" s="29"/>
      <c r="H308" s="3" t="s">
        <v>876</v>
      </c>
      <c r="I308" s="4" t="s">
        <v>877</v>
      </c>
      <c r="J308" s="30">
        <f t="shared" si="4"/>
        <v>898.7</v>
      </c>
      <c r="K308" s="30">
        <v>0</v>
      </c>
      <c r="L308" s="30">
        <v>774.74</v>
      </c>
      <c r="M308" s="30">
        <v>123.96</v>
      </c>
      <c r="N308" s="30">
        <v>0</v>
      </c>
      <c r="O308" s="30">
        <v>0</v>
      </c>
      <c r="P308" s="30">
        <v>0</v>
      </c>
      <c r="Q308" s="29"/>
    </row>
    <row r="309" spans="1:18" s="31" customFormat="1" x14ac:dyDescent="0.2">
      <c r="A309" s="29" t="s">
        <v>1336</v>
      </c>
      <c r="B309" s="9">
        <v>44839</v>
      </c>
      <c r="C309" s="2" t="s">
        <v>17</v>
      </c>
      <c r="D309" s="1" t="s">
        <v>878</v>
      </c>
      <c r="E309" s="2"/>
      <c r="F309" s="2" t="s">
        <v>277</v>
      </c>
      <c r="G309" s="29"/>
      <c r="H309" s="3" t="s">
        <v>879</v>
      </c>
      <c r="I309" s="4" t="s">
        <v>880</v>
      </c>
      <c r="J309" s="30">
        <f t="shared" si="4"/>
        <v>4585.75</v>
      </c>
      <c r="K309" s="30">
        <v>0</v>
      </c>
      <c r="L309" s="30">
        <v>3953.23</v>
      </c>
      <c r="M309" s="30">
        <v>632.52</v>
      </c>
      <c r="N309" s="30">
        <v>0</v>
      </c>
      <c r="O309" s="30">
        <v>0</v>
      </c>
      <c r="P309" s="30">
        <v>0</v>
      </c>
      <c r="Q309" s="29"/>
    </row>
    <row r="310" spans="1:18" s="31" customFormat="1" x14ac:dyDescent="0.2">
      <c r="A310" s="29" t="s">
        <v>1337</v>
      </c>
      <c r="B310" s="9">
        <v>44839</v>
      </c>
      <c r="C310" s="2" t="s">
        <v>17</v>
      </c>
      <c r="D310" s="1" t="s">
        <v>881</v>
      </c>
      <c r="E310" s="2"/>
      <c r="F310" s="2" t="s">
        <v>277</v>
      </c>
      <c r="G310" s="29"/>
      <c r="H310" s="3" t="s">
        <v>879</v>
      </c>
      <c r="I310" s="4" t="s">
        <v>880</v>
      </c>
      <c r="J310" s="30">
        <f t="shared" si="4"/>
        <v>4159.5200000000004</v>
      </c>
      <c r="K310" s="30">
        <v>0</v>
      </c>
      <c r="L310" s="30">
        <v>3585.79</v>
      </c>
      <c r="M310" s="30">
        <v>573.73</v>
      </c>
      <c r="N310" s="30">
        <v>0</v>
      </c>
      <c r="O310" s="30">
        <v>0</v>
      </c>
      <c r="P310" s="30">
        <v>0</v>
      </c>
      <c r="Q310" s="29"/>
    </row>
    <row r="311" spans="1:18" s="31" customFormat="1" x14ac:dyDescent="0.2">
      <c r="A311" s="29" t="s">
        <v>1338</v>
      </c>
      <c r="B311" s="9">
        <v>44839</v>
      </c>
      <c r="C311" s="2" t="s">
        <v>17</v>
      </c>
      <c r="D311" s="1" t="s">
        <v>882</v>
      </c>
      <c r="E311" s="2"/>
      <c r="F311" s="2" t="s">
        <v>277</v>
      </c>
      <c r="G311" s="29"/>
      <c r="H311" s="3" t="s">
        <v>883</v>
      </c>
      <c r="I311" s="4" t="s">
        <v>884</v>
      </c>
      <c r="J311" s="30">
        <f t="shared" si="4"/>
        <v>1260.1899999999998</v>
      </c>
      <c r="K311" s="30">
        <v>0</v>
      </c>
      <c r="L311" s="30">
        <v>1086.3699999999999</v>
      </c>
      <c r="M311" s="30">
        <v>173.82</v>
      </c>
      <c r="N311" s="30">
        <v>0</v>
      </c>
      <c r="O311" s="30">
        <v>0</v>
      </c>
      <c r="P311" s="30">
        <v>0</v>
      </c>
      <c r="Q311" s="29"/>
    </row>
    <row r="312" spans="1:18" s="31" customFormat="1" x14ac:dyDescent="0.2">
      <c r="A312" s="29" t="s">
        <v>1339</v>
      </c>
      <c r="B312" s="9">
        <v>44839</v>
      </c>
      <c r="C312" s="2" t="s">
        <v>17</v>
      </c>
      <c r="D312" s="1" t="s">
        <v>885</v>
      </c>
      <c r="E312" s="2"/>
      <c r="F312" s="2" t="s">
        <v>277</v>
      </c>
      <c r="G312" s="29"/>
      <c r="H312" s="3" t="s">
        <v>843</v>
      </c>
      <c r="I312" s="4" t="s">
        <v>844</v>
      </c>
      <c r="J312" s="30">
        <f t="shared" si="4"/>
        <v>6668.2800000000007</v>
      </c>
      <c r="K312" s="30">
        <v>0</v>
      </c>
      <c r="L312" s="30">
        <v>5748.52</v>
      </c>
      <c r="M312" s="30">
        <v>919.76</v>
      </c>
      <c r="N312" s="30">
        <v>0</v>
      </c>
      <c r="O312" s="30">
        <v>0</v>
      </c>
      <c r="P312" s="30">
        <v>0</v>
      </c>
      <c r="Q312" s="29"/>
    </row>
    <row r="313" spans="1:18" s="31" customFormat="1" x14ac:dyDescent="0.2">
      <c r="A313" s="29" t="s">
        <v>1340</v>
      </c>
      <c r="B313" s="9">
        <v>44839</v>
      </c>
      <c r="C313" s="2" t="s">
        <v>17</v>
      </c>
      <c r="D313" s="1" t="s">
        <v>886</v>
      </c>
      <c r="E313" s="2"/>
      <c r="F313" s="2" t="s">
        <v>277</v>
      </c>
      <c r="G313" s="29"/>
      <c r="H313" s="3" t="s">
        <v>887</v>
      </c>
      <c r="I313" s="4" t="s">
        <v>888</v>
      </c>
      <c r="J313" s="30">
        <f t="shared" si="4"/>
        <v>233.69</v>
      </c>
      <c r="K313" s="30">
        <v>0</v>
      </c>
      <c r="L313" s="30">
        <v>201.46</v>
      </c>
      <c r="M313" s="30">
        <v>32.229999999999997</v>
      </c>
      <c r="N313" s="30">
        <v>0</v>
      </c>
      <c r="O313" s="30">
        <v>0</v>
      </c>
      <c r="P313" s="30">
        <v>0</v>
      </c>
      <c r="Q313" s="29"/>
    </row>
    <row r="314" spans="1:18" s="31" customFormat="1" x14ac:dyDescent="0.2">
      <c r="A314" s="29" t="s">
        <v>1341</v>
      </c>
      <c r="B314" s="9">
        <v>44839</v>
      </c>
      <c r="C314" s="2" t="s">
        <v>17</v>
      </c>
      <c r="D314" s="1" t="s">
        <v>889</v>
      </c>
      <c r="E314" s="2"/>
      <c r="F314" s="2" t="s">
        <v>277</v>
      </c>
      <c r="G314" s="29"/>
      <c r="H314" s="3" t="s">
        <v>829</v>
      </c>
      <c r="I314" s="4" t="s">
        <v>830</v>
      </c>
      <c r="J314" s="30">
        <f t="shared" si="4"/>
        <v>1195.74</v>
      </c>
      <c r="K314" s="30">
        <v>0</v>
      </c>
      <c r="L314" s="30">
        <v>1030.81</v>
      </c>
      <c r="M314" s="30">
        <v>164.93</v>
      </c>
      <c r="N314" s="30">
        <v>0</v>
      </c>
      <c r="O314" s="30">
        <v>0</v>
      </c>
      <c r="P314" s="30">
        <v>0</v>
      </c>
      <c r="Q314" s="29"/>
    </row>
    <row r="315" spans="1:18" s="31" customFormat="1" x14ac:dyDescent="0.2">
      <c r="A315" s="29" t="s">
        <v>1342</v>
      </c>
      <c r="B315" s="9">
        <v>44839</v>
      </c>
      <c r="C315" s="2" t="s">
        <v>17</v>
      </c>
      <c r="D315" s="1" t="s">
        <v>890</v>
      </c>
      <c r="E315" s="2"/>
      <c r="F315" s="2" t="s">
        <v>277</v>
      </c>
      <c r="G315" s="29"/>
      <c r="H315" s="3" t="s">
        <v>891</v>
      </c>
      <c r="I315" s="4" t="s">
        <v>892</v>
      </c>
      <c r="J315" s="30">
        <f t="shared" si="4"/>
        <v>2177.06</v>
      </c>
      <c r="K315" s="30">
        <v>0</v>
      </c>
      <c r="L315" s="30">
        <v>1876.78</v>
      </c>
      <c r="M315" s="30">
        <v>300.27999999999997</v>
      </c>
      <c r="N315" s="30">
        <v>0</v>
      </c>
      <c r="O315" s="30">
        <v>0</v>
      </c>
      <c r="P315" s="30">
        <v>0</v>
      </c>
      <c r="Q315" s="29"/>
    </row>
    <row r="316" spans="1:18" s="31" customFormat="1" x14ac:dyDescent="0.2">
      <c r="A316" s="29" t="s">
        <v>1343</v>
      </c>
      <c r="B316" s="10">
        <v>44839</v>
      </c>
      <c r="C316" s="8" t="s">
        <v>1019</v>
      </c>
      <c r="D316" s="7" t="s">
        <v>1020</v>
      </c>
      <c r="E316" s="8">
        <v>43897</v>
      </c>
      <c r="F316" s="2" t="s">
        <v>1023</v>
      </c>
      <c r="G316" s="29" t="s">
        <v>1022</v>
      </c>
      <c r="H316" s="5" t="s">
        <v>937</v>
      </c>
      <c r="I316" s="6" t="s">
        <v>938</v>
      </c>
      <c r="J316" s="30">
        <f t="shared" si="4"/>
        <v>-124.38</v>
      </c>
      <c r="K316" s="30">
        <v>-124.38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29"/>
    </row>
    <row r="317" spans="1:18" s="31" customFormat="1" x14ac:dyDescent="0.2">
      <c r="A317" s="29" t="s">
        <v>1344</v>
      </c>
      <c r="B317" s="9">
        <v>44839</v>
      </c>
      <c r="C317" s="2" t="s">
        <v>17</v>
      </c>
      <c r="D317" s="1" t="s">
        <v>1590</v>
      </c>
      <c r="E317" s="2"/>
      <c r="F317" s="2" t="s">
        <v>1591</v>
      </c>
      <c r="G317" s="29"/>
      <c r="H317" s="3" t="s">
        <v>567</v>
      </c>
      <c r="I317" s="4" t="s">
        <v>568</v>
      </c>
      <c r="J317" s="30">
        <f t="shared" si="4"/>
        <v>1013.6892</v>
      </c>
      <c r="K317" s="30">
        <v>0</v>
      </c>
      <c r="L317" s="30">
        <v>873.87</v>
      </c>
      <c r="M317" s="30">
        <f>+L317*16%</f>
        <v>139.8192</v>
      </c>
      <c r="N317" s="30">
        <v>0</v>
      </c>
      <c r="O317" s="30">
        <v>0</v>
      </c>
      <c r="P317" s="30">
        <v>0</v>
      </c>
      <c r="Q317" s="29"/>
    </row>
    <row r="318" spans="1:18" s="31" customFormat="1" x14ac:dyDescent="0.2">
      <c r="A318" s="29" t="s">
        <v>1345</v>
      </c>
      <c r="B318" s="32">
        <v>44839</v>
      </c>
      <c r="C318" s="29" t="s">
        <v>17</v>
      </c>
      <c r="D318" s="29" t="s">
        <v>1610</v>
      </c>
      <c r="E318" s="29" t="s">
        <v>19</v>
      </c>
      <c r="F318" s="29" t="s">
        <v>1611</v>
      </c>
      <c r="G318" s="29" t="s">
        <v>19</v>
      </c>
      <c r="H318" s="40" t="s">
        <v>1612</v>
      </c>
      <c r="I318" s="30" t="s">
        <v>1613</v>
      </c>
      <c r="J318" s="30">
        <f t="shared" si="4"/>
        <v>3373.6744000000003</v>
      </c>
      <c r="K318" s="30">
        <v>0</v>
      </c>
      <c r="L318" s="30">
        <v>2908.34</v>
      </c>
      <c r="M318" s="30">
        <f>+L318*16%</f>
        <v>465.33440000000002</v>
      </c>
      <c r="N318" s="30">
        <v>0</v>
      </c>
      <c r="O318" s="30">
        <v>0</v>
      </c>
      <c r="P318" s="30">
        <v>0</v>
      </c>
      <c r="Q318" s="30"/>
      <c r="R318" s="33" t="s">
        <v>19</v>
      </c>
    </row>
    <row r="319" spans="1:18" s="31" customFormat="1" x14ac:dyDescent="0.2">
      <c r="A319" s="29" t="s">
        <v>1346</v>
      </c>
      <c r="B319" s="9">
        <v>44840</v>
      </c>
      <c r="C319" s="2" t="s">
        <v>17</v>
      </c>
      <c r="D319" s="1" t="s">
        <v>1524</v>
      </c>
      <c r="E319" s="2"/>
      <c r="F319" s="2" t="s">
        <v>1525</v>
      </c>
      <c r="G319" s="29"/>
      <c r="H319" s="3" t="s">
        <v>502</v>
      </c>
      <c r="I319" s="4" t="s">
        <v>503</v>
      </c>
      <c r="J319" s="30">
        <f t="shared" si="4"/>
        <v>3143.9132</v>
      </c>
      <c r="K319" s="30">
        <v>0</v>
      </c>
      <c r="L319" s="30">
        <v>2710.27</v>
      </c>
      <c r="M319" s="30">
        <f>+L319*16%</f>
        <v>433.64319999999998</v>
      </c>
      <c r="N319" s="30">
        <v>0</v>
      </c>
      <c r="O319" s="30">
        <v>0</v>
      </c>
      <c r="P319" s="30">
        <v>0</v>
      </c>
      <c r="Q319" s="29"/>
    </row>
    <row r="320" spans="1:18" s="31" customFormat="1" x14ac:dyDescent="0.2">
      <c r="A320" s="29" t="s">
        <v>1347</v>
      </c>
      <c r="B320" s="9">
        <v>44840</v>
      </c>
      <c r="C320" s="2" t="s">
        <v>17</v>
      </c>
      <c r="D320" s="1" t="s">
        <v>893</v>
      </c>
      <c r="E320" s="2"/>
      <c r="F320" s="2" t="s">
        <v>277</v>
      </c>
      <c r="G320" s="29"/>
      <c r="H320" s="3" t="s">
        <v>382</v>
      </c>
      <c r="I320" s="4" t="s">
        <v>383</v>
      </c>
      <c r="J320" s="30">
        <f t="shared" si="4"/>
        <v>939.95</v>
      </c>
      <c r="K320" s="30">
        <v>408.11</v>
      </c>
      <c r="L320" s="30">
        <v>458.48</v>
      </c>
      <c r="M320" s="30">
        <v>73.36</v>
      </c>
      <c r="N320" s="30">
        <v>0</v>
      </c>
      <c r="O320" s="30">
        <v>0</v>
      </c>
      <c r="P320" s="30">
        <v>0</v>
      </c>
      <c r="Q320" s="29"/>
    </row>
    <row r="321" spans="1:17" s="31" customFormat="1" x14ac:dyDescent="0.2">
      <c r="A321" s="29" t="s">
        <v>1348</v>
      </c>
      <c r="B321" s="9">
        <v>44840</v>
      </c>
      <c r="C321" s="2" t="s">
        <v>17</v>
      </c>
      <c r="D321" s="1" t="s">
        <v>894</v>
      </c>
      <c r="E321" s="2"/>
      <c r="F321" s="2" t="s">
        <v>277</v>
      </c>
      <c r="G321" s="29"/>
      <c r="H321" s="3" t="s">
        <v>382</v>
      </c>
      <c r="I321" s="4" t="s">
        <v>383</v>
      </c>
      <c r="J321" s="30">
        <f t="shared" si="4"/>
        <v>422.49</v>
      </c>
      <c r="K321" s="30">
        <v>70.92</v>
      </c>
      <c r="L321" s="30">
        <v>303.08</v>
      </c>
      <c r="M321" s="30">
        <v>48.49</v>
      </c>
      <c r="N321" s="30">
        <v>0</v>
      </c>
      <c r="O321" s="30">
        <v>0</v>
      </c>
      <c r="P321" s="30">
        <v>0</v>
      </c>
      <c r="Q321" s="29"/>
    </row>
    <row r="322" spans="1:17" s="31" customFormat="1" x14ac:dyDescent="0.2">
      <c r="A322" s="29" t="s">
        <v>1349</v>
      </c>
      <c r="B322" s="9">
        <v>44840</v>
      </c>
      <c r="C322" s="2" t="s">
        <v>17</v>
      </c>
      <c r="D322" s="1" t="s">
        <v>895</v>
      </c>
      <c r="E322" s="2"/>
      <c r="F322" s="2" t="s">
        <v>277</v>
      </c>
      <c r="G322" s="29"/>
      <c r="H322" s="3" t="s">
        <v>491</v>
      </c>
      <c r="I322" s="4" t="s">
        <v>492</v>
      </c>
      <c r="J322" s="30">
        <f t="shared" si="4"/>
        <v>1426.65</v>
      </c>
      <c r="K322" s="30">
        <v>211.56</v>
      </c>
      <c r="L322" s="30">
        <v>413.12</v>
      </c>
      <c r="M322" s="30">
        <v>66.099999999999994</v>
      </c>
      <c r="N322" s="30">
        <v>681.36</v>
      </c>
      <c r="O322" s="30">
        <v>54.51</v>
      </c>
      <c r="P322" s="30">
        <v>0</v>
      </c>
      <c r="Q322" s="29"/>
    </row>
    <row r="323" spans="1:17" s="31" customFormat="1" x14ac:dyDescent="0.2">
      <c r="A323" s="29" t="s">
        <v>1350</v>
      </c>
      <c r="B323" s="9">
        <v>44840</v>
      </c>
      <c r="C323" s="2" t="s">
        <v>17</v>
      </c>
      <c r="D323" s="1" t="s">
        <v>896</v>
      </c>
      <c r="E323" s="2"/>
      <c r="F323" s="2" t="s">
        <v>277</v>
      </c>
      <c r="G323" s="29"/>
      <c r="H323" s="3" t="s">
        <v>491</v>
      </c>
      <c r="I323" s="4" t="s">
        <v>492</v>
      </c>
      <c r="J323" s="30">
        <f t="shared" si="4"/>
        <v>519.63</v>
      </c>
      <c r="K323" s="30">
        <v>519.63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29"/>
    </row>
    <row r="324" spans="1:17" s="31" customFormat="1" x14ac:dyDescent="0.2">
      <c r="A324" s="29" t="s">
        <v>1351</v>
      </c>
      <c r="B324" s="9">
        <v>44841</v>
      </c>
      <c r="C324" s="2" t="s">
        <v>1019</v>
      </c>
      <c r="D324" s="1"/>
      <c r="E324" s="2" t="s">
        <v>1526</v>
      </c>
      <c r="F324" s="2" t="s">
        <v>1527</v>
      </c>
      <c r="G324" s="29" t="s">
        <v>1524</v>
      </c>
      <c r="H324" s="3" t="s">
        <v>502</v>
      </c>
      <c r="I324" s="4" t="s">
        <v>503</v>
      </c>
      <c r="J324" s="30">
        <f t="shared" si="4"/>
        <v>-595.12639999999999</v>
      </c>
      <c r="K324" s="30">
        <v>0</v>
      </c>
      <c r="L324" s="30">
        <v>-513.04</v>
      </c>
      <c r="M324" s="30">
        <f>+L324*16%</f>
        <v>-82.086399999999998</v>
      </c>
      <c r="N324" s="30">
        <v>0</v>
      </c>
      <c r="O324" s="30">
        <v>0</v>
      </c>
      <c r="P324" s="30">
        <v>0</v>
      </c>
      <c r="Q324" s="29"/>
    </row>
    <row r="325" spans="1:17" s="31" customFormat="1" x14ac:dyDescent="0.2">
      <c r="A325" s="29" t="s">
        <v>1352</v>
      </c>
      <c r="B325" s="9">
        <v>44841</v>
      </c>
      <c r="C325" s="2" t="s">
        <v>17</v>
      </c>
      <c r="D325" s="1" t="s">
        <v>897</v>
      </c>
      <c r="E325" s="2"/>
      <c r="F325" s="2" t="s">
        <v>277</v>
      </c>
      <c r="G325" s="29"/>
      <c r="H325" s="3" t="s">
        <v>898</v>
      </c>
      <c r="I325" s="4" t="s">
        <v>899</v>
      </c>
      <c r="J325" s="30">
        <f t="shared" si="4"/>
        <v>261.08</v>
      </c>
      <c r="K325" s="30">
        <v>0</v>
      </c>
      <c r="L325" s="30">
        <v>225.07</v>
      </c>
      <c r="M325" s="30">
        <v>36.01</v>
      </c>
      <c r="N325" s="30">
        <v>0</v>
      </c>
      <c r="O325" s="30">
        <v>0</v>
      </c>
      <c r="P325" s="30">
        <v>0</v>
      </c>
      <c r="Q325" s="29"/>
    </row>
    <row r="326" spans="1:17" s="31" customFormat="1" x14ac:dyDescent="0.2">
      <c r="A326" s="29" t="s">
        <v>1353</v>
      </c>
      <c r="B326" s="9">
        <v>44844</v>
      </c>
      <c r="C326" s="2" t="s">
        <v>17</v>
      </c>
      <c r="D326" s="1" t="s">
        <v>900</v>
      </c>
      <c r="E326" s="2"/>
      <c r="F326" s="2" t="s">
        <v>277</v>
      </c>
      <c r="G326" s="29"/>
      <c r="H326" s="3" t="s">
        <v>382</v>
      </c>
      <c r="I326" s="4" t="s">
        <v>383</v>
      </c>
      <c r="J326" s="30">
        <f t="shared" si="4"/>
        <v>1169.75</v>
      </c>
      <c r="K326" s="30">
        <v>331.35</v>
      </c>
      <c r="L326" s="30">
        <v>722.75999999999988</v>
      </c>
      <c r="M326" s="30">
        <v>115.64</v>
      </c>
      <c r="N326" s="30">
        <v>0</v>
      </c>
      <c r="O326" s="30">
        <v>0</v>
      </c>
      <c r="P326" s="30">
        <v>0</v>
      </c>
      <c r="Q326" s="29"/>
    </row>
    <row r="327" spans="1:17" s="31" customFormat="1" x14ac:dyDescent="0.2">
      <c r="A327" s="29" t="s">
        <v>1354</v>
      </c>
      <c r="B327" s="9">
        <v>44844</v>
      </c>
      <c r="C327" s="2" t="s">
        <v>17</v>
      </c>
      <c r="D327" s="1" t="s">
        <v>901</v>
      </c>
      <c r="E327" s="2"/>
      <c r="F327" s="2" t="s">
        <v>277</v>
      </c>
      <c r="G327" s="29"/>
      <c r="H327" s="3" t="s">
        <v>291</v>
      </c>
      <c r="I327" s="4" t="s">
        <v>292</v>
      </c>
      <c r="J327" s="30">
        <f t="shared" si="4"/>
        <v>1349.72</v>
      </c>
      <c r="K327" s="30">
        <v>1349.72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29"/>
    </row>
    <row r="328" spans="1:17" s="31" customFormat="1" x14ac:dyDescent="0.2">
      <c r="A328" s="29" t="s">
        <v>1355</v>
      </c>
      <c r="B328" s="9">
        <v>44844</v>
      </c>
      <c r="C328" s="2" t="s">
        <v>17</v>
      </c>
      <c r="D328" s="1" t="s">
        <v>902</v>
      </c>
      <c r="E328" s="2"/>
      <c r="F328" s="2" t="s">
        <v>277</v>
      </c>
      <c r="G328" s="29"/>
      <c r="H328" s="3" t="s">
        <v>491</v>
      </c>
      <c r="I328" s="4" t="s">
        <v>492</v>
      </c>
      <c r="J328" s="30">
        <f t="shared" si="4"/>
        <v>2012.1999999999998</v>
      </c>
      <c r="K328" s="30">
        <v>1851.84</v>
      </c>
      <c r="L328" s="30">
        <v>138.24</v>
      </c>
      <c r="M328" s="30">
        <v>22.12</v>
      </c>
      <c r="N328" s="30">
        <v>0</v>
      </c>
      <c r="O328" s="30">
        <v>0</v>
      </c>
      <c r="P328" s="30">
        <v>0</v>
      </c>
      <c r="Q328" s="29"/>
    </row>
    <row r="329" spans="1:17" s="31" customFormat="1" x14ac:dyDescent="0.2">
      <c r="A329" s="29" t="s">
        <v>1356</v>
      </c>
      <c r="B329" s="9">
        <v>44846</v>
      </c>
      <c r="C329" s="2" t="s">
        <v>17</v>
      </c>
      <c r="D329" s="1" t="s">
        <v>903</v>
      </c>
      <c r="E329" s="2"/>
      <c r="F329" s="2" t="s">
        <v>277</v>
      </c>
      <c r="G329" s="29"/>
      <c r="H329" s="3" t="s">
        <v>904</v>
      </c>
      <c r="I329" s="4" t="s">
        <v>905</v>
      </c>
      <c r="J329" s="30">
        <f t="shared" ref="J329:J392" si="5">+K329+L329+M329+N329+O329</f>
        <v>66.150000000000006</v>
      </c>
      <c r="K329" s="30">
        <v>0</v>
      </c>
      <c r="L329" s="30">
        <v>57.03</v>
      </c>
      <c r="M329" s="30">
        <v>9.1199999999999992</v>
      </c>
      <c r="N329" s="30">
        <v>0</v>
      </c>
      <c r="O329" s="30">
        <v>0</v>
      </c>
      <c r="P329" s="30">
        <v>0</v>
      </c>
      <c r="Q329" s="29"/>
    </row>
    <row r="330" spans="1:17" s="31" customFormat="1" x14ac:dyDescent="0.2">
      <c r="A330" s="29" t="s">
        <v>1357</v>
      </c>
      <c r="B330" s="9">
        <v>44847</v>
      </c>
      <c r="C330" s="2" t="s">
        <v>17</v>
      </c>
      <c r="D330" s="1" t="s">
        <v>906</v>
      </c>
      <c r="E330" s="2"/>
      <c r="F330" s="2" t="s">
        <v>277</v>
      </c>
      <c r="G330" s="29"/>
      <c r="H330" s="3" t="s">
        <v>859</v>
      </c>
      <c r="I330" s="4" t="s">
        <v>860</v>
      </c>
      <c r="J330" s="30">
        <f t="shared" si="5"/>
        <v>77.069999999999993</v>
      </c>
      <c r="K330" s="30">
        <v>2.23</v>
      </c>
      <c r="L330" s="30">
        <v>64.52</v>
      </c>
      <c r="M330" s="30">
        <v>10.32</v>
      </c>
      <c r="N330" s="30">
        <v>0</v>
      </c>
      <c r="O330" s="30">
        <v>0</v>
      </c>
      <c r="P330" s="30">
        <v>0</v>
      </c>
      <c r="Q330" s="29"/>
    </row>
    <row r="331" spans="1:17" s="31" customFormat="1" x14ac:dyDescent="0.2">
      <c r="A331" s="29" t="s">
        <v>1358</v>
      </c>
      <c r="B331" s="9">
        <v>44847</v>
      </c>
      <c r="C331" s="2" t="s">
        <v>17</v>
      </c>
      <c r="D331" s="1" t="s">
        <v>907</v>
      </c>
      <c r="E331" s="2"/>
      <c r="F331" s="2" t="s">
        <v>277</v>
      </c>
      <c r="G331" s="29"/>
      <c r="H331" s="3" t="s">
        <v>491</v>
      </c>
      <c r="I331" s="4" t="s">
        <v>492</v>
      </c>
      <c r="J331" s="30">
        <f t="shared" si="5"/>
        <v>2710.6300000000006</v>
      </c>
      <c r="K331" s="30">
        <v>1478.6</v>
      </c>
      <c r="L331" s="30">
        <v>785.34</v>
      </c>
      <c r="M331" s="30">
        <v>125.65</v>
      </c>
      <c r="N331" s="30">
        <v>297.26</v>
      </c>
      <c r="O331" s="30">
        <v>23.78</v>
      </c>
      <c r="P331" s="30">
        <v>0</v>
      </c>
      <c r="Q331" s="29"/>
    </row>
    <row r="332" spans="1:17" s="31" customFormat="1" x14ac:dyDescent="0.2">
      <c r="A332" s="29" t="s">
        <v>1359</v>
      </c>
      <c r="B332" s="9">
        <v>44848</v>
      </c>
      <c r="C332" s="2" t="s">
        <v>17</v>
      </c>
      <c r="D332" s="1" t="s">
        <v>908</v>
      </c>
      <c r="E332" s="2"/>
      <c r="F332" s="2" t="s">
        <v>277</v>
      </c>
      <c r="G332" s="29"/>
      <c r="H332" s="3" t="s">
        <v>909</v>
      </c>
      <c r="I332" s="4" t="s">
        <v>910</v>
      </c>
      <c r="J332" s="30">
        <f t="shared" si="5"/>
        <v>1573.54</v>
      </c>
      <c r="K332" s="30">
        <v>0</v>
      </c>
      <c r="L332" s="30">
        <v>1356.5</v>
      </c>
      <c r="M332" s="30">
        <v>217.04</v>
      </c>
      <c r="N332" s="30">
        <v>0</v>
      </c>
      <c r="O332" s="30">
        <v>0</v>
      </c>
      <c r="P332" s="30">
        <v>0</v>
      </c>
      <c r="Q332" s="29"/>
    </row>
    <row r="333" spans="1:17" s="31" customFormat="1" x14ac:dyDescent="0.2">
      <c r="A333" s="29" t="s">
        <v>1360</v>
      </c>
      <c r="B333" s="9">
        <v>44848</v>
      </c>
      <c r="C333" s="2" t="s">
        <v>17</v>
      </c>
      <c r="D333" s="1" t="s">
        <v>911</v>
      </c>
      <c r="E333" s="2"/>
      <c r="F333" s="2" t="s">
        <v>277</v>
      </c>
      <c r="G333" s="29"/>
      <c r="H333" s="3" t="s">
        <v>382</v>
      </c>
      <c r="I333" s="4" t="s">
        <v>383</v>
      </c>
      <c r="J333" s="30">
        <f t="shared" si="5"/>
        <v>1145.0899999999999</v>
      </c>
      <c r="K333" s="30">
        <v>622.79999999999995</v>
      </c>
      <c r="L333" s="30">
        <v>450.25</v>
      </c>
      <c r="M333" s="30">
        <v>72.040000000000006</v>
      </c>
      <c r="N333" s="30">
        <v>0</v>
      </c>
      <c r="O333" s="30">
        <v>0</v>
      </c>
      <c r="P333" s="30">
        <v>0</v>
      </c>
      <c r="Q333" s="29"/>
    </row>
    <row r="334" spans="1:17" s="31" customFormat="1" x14ac:dyDescent="0.2">
      <c r="A334" s="29" t="s">
        <v>1361</v>
      </c>
      <c r="B334" s="9">
        <v>44849</v>
      </c>
      <c r="C334" s="2" t="s">
        <v>17</v>
      </c>
      <c r="D334" s="1" t="s">
        <v>912</v>
      </c>
      <c r="E334" s="2"/>
      <c r="F334" s="2" t="s">
        <v>277</v>
      </c>
      <c r="G334" s="29"/>
      <c r="H334" s="3" t="s">
        <v>913</v>
      </c>
      <c r="I334" s="4" t="s">
        <v>914</v>
      </c>
      <c r="J334" s="30">
        <f t="shared" si="5"/>
        <v>562.79999999999995</v>
      </c>
      <c r="K334" s="30">
        <v>0</v>
      </c>
      <c r="L334" s="30">
        <v>0</v>
      </c>
      <c r="M334" s="30">
        <v>0</v>
      </c>
      <c r="N334" s="30">
        <v>521.11</v>
      </c>
      <c r="O334" s="30">
        <v>41.69</v>
      </c>
      <c r="P334" s="30">
        <v>0</v>
      </c>
      <c r="Q334" s="29"/>
    </row>
    <row r="335" spans="1:17" s="31" customFormat="1" x14ac:dyDescent="0.2">
      <c r="A335" s="29" t="s">
        <v>1362</v>
      </c>
      <c r="B335" s="9">
        <v>44849</v>
      </c>
      <c r="C335" s="2" t="s">
        <v>17</v>
      </c>
      <c r="D335" s="1" t="s">
        <v>915</v>
      </c>
      <c r="E335" s="2"/>
      <c r="F335" s="2" t="s">
        <v>277</v>
      </c>
      <c r="G335" s="29"/>
      <c r="H335" s="3" t="s">
        <v>747</v>
      </c>
      <c r="I335" s="4" t="s">
        <v>748</v>
      </c>
      <c r="J335" s="30">
        <f t="shared" si="5"/>
        <v>294.92</v>
      </c>
      <c r="K335" s="30">
        <v>294.92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29"/>
    </row>
    <row r="336" spans="1:17" s="31" customFormat="1" x14ac:dyDescent="0.2">
      <c r="A336" s="29" t="s">
        <v>1363</v>
      </c>
      <c r="B336" s="9">
        <v>44850</v>
      </c>
      <c r="C336" s="2" t="s">
        <v>17</v>
      </c>
      <c r="D336" s="1" t="s">
        <v>916</v>
      </c>
      <c r="E336" s="2"/>
      <c r="F336" s="2" t="s">
        <v>277</v>
      </c>
      <c r="G336" s="29"/>
      <c r="H336" s="3" t="s">
        <v>382</v>
      </c>
      <c r="I336" s="4" t="s">
        <v>383</v>
      </c>
      <c r="J336" s="30">
        <f t="shared" si="5"/>
        <v>283.55</v>
      </c>
      <c r="K336" s="30">
        <v>226.86</v>
      </c>
      <c r="L336" s="30">
        <v>48.870000000000005</v>
      </c>
      <c r="M336" s="30">
        <v>7.82</v>
      </c>
      <c r="N336" s="30">
        <v>0</v>
      </c>
      <c r="O336" s="30">
        <v>0</v>
      </c>
      <c r="P336" s="30">
        <v>0</v>
      </c>
      <c r="Q336" s="29"/>
    </row>
    <row r="337" spans="1:17" s="31" customFormat="1" x14ac:dyDescent="0.2">
      <c r="A337" s="29" t="s">
        <v>1364</v>
      </c>
      <c r="B337" s="9">
        <v>44851</v>
      </c>
      <c r="C337" s="2" t="s">
        <v>17</v>
      </c>
      <c r="D337" s="1" t="s">
        <v>917</v>
      </c>
      <c r="E337" s="2"/>
      <c r="F337" s="2" t="s">
        <v>277</v>
      </c>
      <c r="G337" s="29"/>
      <c r="H337" s="3" t="s">
        <v>295</v>
      </c>
      <c r="I337" s="4" t="s">
        <v>296</v>
      </c>
      <c r="J337" s="30">
        <f t="shared" si="5"/>
        <v>462.14</v>
      </c>
      <c r="K337" s="30">
        <v>0</v>
      </c>
      <c r="L337" s="30">
        <v>398.4</v>
      </c>
      <c r="M337" s="30">
        <v>63.74</v>
      </c>
      <c r="N337" s="30">
        <v>0</v>
      </c>
      <c r="O337" s="30">
        <v>0</v>
      </c>
      <c r="P337" s="30">
        <v>0</v>
      </c>
      <c r="Q337" s="29"/>
    </row>
    <row r="338" spans="1:17" s="31" customFormat="1" x14ac:dyDescent="0.2">
      <c r="A338" s="29" t="s">
        <v>1365</v>
      </c>
      <c r="B338" s="9">
        <v>44851</v>
      </c>
      <c r="C338" s="2" t="s">
        <v>17</v>
      </c>
      <c r="D338" s="1" t="s">
        <v>918</v>
      </c>
      <c r="E338" s="2"/>
      <c r="F338" s="2" t="s">
        <v>277</v>
      </c>
      <c r="G338" s="29"/>
      <c r="H338" s="3" t="s">
        <v>913</v>
      </c>
      <c r="I338" s="4" t="s">
        <v>914</v>
      </c>
      <c r="J338" s="30">
        <f t="shared" si="5"/>
        <v>645.41000000000008</v>
      </c>
      <c r="K338" s="30">
        <v>0</v>
      </c>
      <c r="L338" s="30">
        <v>0</v>
      </c>
      <c r="M338" s="30">
        <v>0</v>
      </c>
      <c r="N338" s="30">
        <v>597.6</v>
      </c>
      <c r="O338" s="30">
        <v>47.81</v>
      </c>
      <c r="P338" s="30">
        <v>0</v>
      </c>
      <c r="Q338" s="29"/>
    </row>
    <row r="339" spans="1:17" s="31" customFormat="1" x14ac:dyDescent="0.2">
      <c r="A339" s="29" t="s">
        <v>1366</v>
      </c>
      <c r="B339" s="9">
        <v>44851</v>
      </c>
      <c r="C339" s="2" t="s">
        <v>17</v>
      </c>
      <c r="D339" s="1" t="s">
        <v>919</v>
      </c>
      <c r="E339" s="2"/>
      <c r="F339" s="2" t="s">
        <v>277</v>
      </c>
      <c r="G339" s="29"/>
      <c r="H339" s="3" t="s">
        <v>316</v>
      </c>
      <c r="I339" s="4" t="s">
        <v>317</v>
      </c>
      <c r="J339" s="30">
        <f t="shared" si="5"/>
        <v>298.78999999999996</v>
      </c>
      <c r="K339" s="30">
        <v>0</v>
      </c>
      <c r="L339" s="30">
        <v>257.58</v>
      </c>
      <c r="M339" s="30">
        <v>41.21</v>
      </c>
      <c r="N339" s="30">
        <v>0</v>
      </c>
      <c r="O339" s="30">
        <v>0</v>
      </c>
      <c r="P339" s="30">
        <v>0</v>
      </c>
      <c r="Q339" s="29"/>
    </row>
    <row r="340" spans="1:17" s="31" customFormat="1" x14ac:dyDescent="0.2">
      <c r="A340" s="29" t="s">
        <v>1367</v>
      </c>
      <c r="B340" s="9">
        <v>44851</v>
      </c>
      <c r="C340" s="2" t="s">
        <v>17</v>
      </c>
      <c r="D340" s="1" t="s">
        <v>920</v>
      </c>
      <c r="E340" s="2"/>
      <c r="F340" s="2" t="s">
        <v>277</v>
      </c>
      <c r="G340" s="29"/>
      <c r="H340" s="3" t="s">
        <v>382</v>
      </c>
      <c r="I340" s="4" t="s">
        <v>383</v>
      </c>
      <c r="J340" s="30">
        <f t="shared" si="5"/>
        <v>66.69</v>
      </c>
      <c r="K340" s="30">
        <v>66.69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29"/>
    </row>
    <row r="341" spans="1:17" s="31" customFormat="1" x14ac:dyDescent="0.2">
      <c r="A341" s="29" t="s">
        <v>1368</v>
      </c>
      <c r="B341" s="9">
        <v>44851</v>
      </c>
      <c r="C341" s="2" t="s">
        <v>17</v>
      </c>
      <c r="D341" s="1" t="s">
        <v>921</v>
      </c>
      <c r="E341" s="2"/>
      <c r="F341" s="2" t="s">
        <v>277</v>
      </c>
      <c r="G341" s="29"/>
      <c r="H341" s="3" t="s">
        <v>376</v>
      </c>
      <c r="I341" s="4" t="s">
        <v>377</v>
      </c>
      <c r="J341" s="30">
        <f t="shared" si="5"/>
        <v>267.97000000000003</v>
      </c>
      <c r="K341" s="30">
        <v>240.43</v>
      </c>
      <c r="L341" s="30">
        <v>23.740000000000009</v>
      </c>
      <c r="M341" s="30">
        <v>3.8</v>
      </c>
      <c r="N341" s="30">
        <v>0</v>
      </c>
      <c r="O341" s="30">
        <v>0</v>
      </c>
      <c r="P341" s="30">
        <v>0</v>
      </c>
      <c r="Q341" s="29"/>
    </row>
    <row r="342" spans="1:17" s="31" customFormat="1" x14ac:dyDescent="0.2">
      <c r="A342" s="29" t="s">
        <v>1369</v>
      </c>
      <c r="B342" s="9">
        <v>44851</v>
      </c>
      <c r="C342" s="2" t="s">
        <v>17</v>
      </c>
      <c r="D342" s="1" t="s">
        <v>922</v>
      </c>
      <c r="E342" s="2"/>
      <c r="F342" s="2" t="s">
        <v>277</v>
      </c>
      <c r="G342" s="29"/>
      <c r="H342" s="3" t="s">
        <v>904</v>
      </c>
      <c r="I342" s="4" t="s">
        <v>905</v>
      </c>
      <c r="J342" s="30">
        <f t="shared" si="5"/>
        <v>70.64</v>
      </c>
      <c r="K342" s="30">
        <v>0</v>
      </c>
      <c r="L342" s="30">
        <v>60.9</v>
      </c>
      <c r="M342" s="30">
        <v>9.74</v>
      </c>
      <c r="N342" s="30">
        <v>0</v>
      </c>
      <c r="O342" s="30">
        <v>0</v>
      </c>
      <c r="P342" s="30">
        <v>0</v>
      </c>
      <c r="Q342" s="29"/>
    </row>
    <row r="343" spans="1:17" s="31" customFormat="1" x14ac:dyDescent="0.2">
      <c r="A343" s="29" t="s">
        <v>1370</v>
      </c>
      <c r="B343" s="9">
        <v>44852</v>
      </c>
      <c r="C343" s="2" t="s">
        <v>17</v>
      </c>
      <c r="D343" s="1" t="s">
        <v>923</v>
      </c>
      <c r="E343" s="2"/>
      <c r="F343" s="2" t="s">
        <v>277</v>
      </c>
      <c r="G343" s="29"/>
      <c r="H343" s="3" t="s">
        <v>316</v>
      </c>
      <c r="I343" s="4" t="s">
        <v>317</v>
      </c>
      <c r="J343" s="30">
        <f t="shared" si="5"/>
        <v>660.81</v>
      </c>
      <c r="K343" s="30">
        <v>0</v>
      </c>
      <c r="L343" s="30">
        <v>569.66</v>
      </c>
      <c r="M343" s="30">
        <v>91.15</v>
      </c>
      <c r="N343" s="30">
        <v>0</v>
      </c>
      <c r="O343" s="30">
        <v>0</v>
      </c>
      <c r="P343" s="30">
        <v>0</v>
      </c>
      <c r="Q343" s="29"/>
    </row>
    <row r="344" spans="1:17" s="31" customFormat="1" x14ac:dyDescent="0.2">
      <c r="A344" s="29" t="s">
        <v>1371</v>
      </c>
      <c r="B344" s="10">
        <v>44852</v>
      </c>
      <c r="C344" s="8" t="s">
        <v>17</v>
      </c>
      <c r="D344" s="7" t="s">
        <v>924</v>
      </c>
      <c r="E344" s="8"/>
      <c r="F344" s="2" t="s">
        <v>925</v>
      </c>
      <c r="G344" s="29"/>
      <c r="H344" s="5" t="s">
        <v>926</v>
      </c>
      <c r="I344" s="6" t="s">
        <v>927</v>
      </c>
      <c r="J344" s="30">
        <f t="shared" si="5"/>
        <v>9571.9009999999998</v>
      </c>
      <c r="K344" s="30">
        <v>0</v>
      </c>
      <c r="L344" s="30">
        <v>8251.6409999999996</v>
      </c>
      <c r="M344" s="30">
        <v>1320.26</v>
      </c>
      <c r="N344" s="30">
        <v>0</v>
      </c>
      <c r="O344" s="30">
        <v>0</v>
      </c>
      <c r="P344" s="30">
        <v>0</v>
      </c>
      <c r="Q344" s="29"/>
    </row>
    <row r="345" spans="1:17" s="31" customFormat="1" x14ac:dyDescent="0.2">
      <c r="A345" s="29" t="s">
        <v>1372</v>
      </c>
      <c r="B345" s="9">
        <v>44853</v>
      </c>
      <c r="C345" s="2" t="s">
        <v>17</v>
      </c>
      <c r="D345" s="1" t="s">
        <v>1732</v>
      </c>
      <c r="E345" s="29"/>
      <c r="F345" s="2" t="s">
        <v>1733</v>
      </c>
      <c r="G345" s="29"/>
      <c r="H345" s="3" t="s">
        <v>414</v>
      </c>
      <c r="I345" s="4" t="s">
        <v>415</v>
      </c>
      <c r="J345" s="30">
        <f t="shared" si="5"/>
        <v>9043.1628000000001</v>
      </c>
      <c r="K345" s="30">
        <v>0</v>
      </c>
      <c r="L345" s="30">
        <v>7795.83</v>
      </c>
      <c r="M345" s="30">
        <f>+L345*16%</f>
        <v>1247.3327999999999</v>
      </c>
      <c r="N345" s="30">
        <v>0</v>
      </c>
      <c r="O345" s="30">
        <v>0</v>
      </c>
      <c r="P345" s="30">
        <v>0</v>
      </c>
      <c r="Q345" s="29"/>
    </row>
    <row r="346" spans="1:17" s="31" customFormat="1" x14ac:dyDescent="0.2">
      <c r="A346" s="29" t="s">
        <v>1373</v>
      </c>
      <c r="B346" s="9">
        <v>44853</v>
      </c>
      <c r="C346" s="2" t="s">
        <v>17</v>
      </c>
      <c r="D346" s="1" t="s">
        <v>928</v>
      </c>
      <c r="E346" s="2"/>
      <c r="F346" s="2" t="s">
        <v>277</v>
      </c>
      <c r="G346" s="29"/>
      <c r="H346" s="3" t="s">
        <v>879</v>
      </c>
      <c r="I346" s="4" t="s">
        <v>880</v>
      </c>
      <c r="J346" s="30">
        <f t="shared" si="5"/>
        <v>1088.08</v>
      </c>
      <c r="K346" s="30">
        <v>0</v>
      </c>
      <c r="L346" s="30">
        <v>938</v>
      </c>
      <c r="M346" s="30">
        <v>150.08000000000001</v>
      </c>
      <c r="N346" s="30">
        <v>0</v>
      </c>
      <c r="O346" s="30">
        <v>0</v>
      </c>
      <c r="P346" s="30">
        <v>0</v>
      </c>
      <c r="Q346" s="29"/>
    </row>
    <row r="347" spans="1:17" s="31" customFormat="1" x14ac:dyDescent="0.2">
      <c r="A347" s="29" t="s">
        <v>1374</v>
      </c>
      <c r="B347" s="10">
        <v>44853</v>
      </c>
      <c r="C347" s="8" t="s">
        <v>17</v>
      </c>
      <c r="D347" s="7" t="s">
        <v>929</v>
      </c>
      <c r="E347" s="8"/>
      <c r="F347" s="2" t="s">
        <v>930</v>
      </c>
      <c r="G347" s="29"/>
      <c r="H347" s="5" t="s">
        <v>931</v>
      </c>
      <c r="I347" s="6" t="s">
        <v>932</v>
      </c>
      <c r="J347" s="30">
        <f t="shared" si="5"/>
        <v>3482.49</v>
      </c>
      <c r="K347" s="30">
        <v>-4.5474735088646412E-13</v>
      </c>
      <c r="L347" s="30">
        <v>3002.15</v>
      </c>
      <c r="M347" s="30">
        <v>480.34</v>
      </c>
      <c r="N347" s="30">
        <v>0</v>
      </c>
      <c r="O347" s="30">
        <v>0</v>
      </c>
      <c r="P347" s="30">
        <v>0</v>
      </c>
      <c r="Q347" s="29"/>
    </row>
    <row r="348" spans="1:17" s="31" customFormat="1" x14ac:dyDescent="0.2">
      <c r="A348" s="29" t="s">
        <v>1375</v>
      </c>
      <c r="B348" s="10">
        <v>44853</v>
      </c>
      <c r="C348" s="8" t="s">
        <v>17</v>
      </c>
      <c r="D348" s="7" t="s">
        <v>933</v>
      </c>
      <c r="E348" s="8"/>
      <c r="F348" s="2" t="s">
        <v>934</v>
      </c>
      <c r="G348" s="29"/>
      <c r="H348" s="5" t="s">
        <v>931</v>
      </c>
      <c r="I348" s="6" t="s">
        <v>932</v>
      </c>
      <c r="J348" s="30">
        <f t="shared" si="5"/>
        <v>1524.3099999999997</v>
      </c>
      <c r="K348" s="30">
        <v>-2.2737367544323206E-13</v>
      </c>
      <c r="L348" s="30">
        <v>1314.06</v>
      </c>
      <c r="M348" s="30">
        <v>210.25</v>
      </c>
      <c r="N348" s="30">
        <v>0</v>
      </c>
      <c r="O348" s="30">
        <v>0</v>
      </c>
      <c r="P348" s="30">
        <v>0</v>
      </c>
      <c r="Q348" s="29"/>
    </row>
    <row r="349" spans="1:17" s="31" customFormat="1" x14ac:dyDescent="0.2">
      <c r="A349" s="29" t="s">
        <v>1376</v>
      </c>
      <c r="B349" s="10">
        <v>44853</v>
      </c>
      <c r="C349" s="8" t="s">
        <v>17</v>
      </c>
      <c r="D349" s="7" t="s">
        <v>935</v>
      </c>
      <c r="E349" s="8"/>
      <c r="F349" s="2" t="s">
        <v>936</v>
      </c>
      <c r="G349" s="29"/>
      <c r="H349" s="5" t="s">
        <v>937</v>
      </c>
      <c r="I349" s="6" t="s">
        <v>938</v>
      </c>
      <c r="J349" s="30">
        <f t="shared" si="5"/>
        <v>8373.17</v>
      </c>
      <c r="K349" s="30">
        <v>8373.17</v>
      </c>
      <c r="L349" s="30">
        <v>0</v>
      </c>
      <c r="M349" s="30">
        <v>0</v>
      </c>
      <c r="N349" s="30">
        <v>0</v>
      </c>
      <c r="O349" s="30">
        <v>0</v>
      </c>
      <c r="P349" s="30">
        <v>0</v>
      </c>
      <c r="Q349" s="29"/>
    </row>
    <row r="350" spans="1:17" s="31" customFormat="1" x14ac:dyDescent="0.2">
      <c r="A350" s="29" t="s">
        <v>1377</v>
      </c>
      <c r="B350" s="10">
        <v>44853</v>
      </c>
      <c r="C350" s="8" t="s">
        <v>17</v>
      </c>
      <c r="D350" s="7" t="s">
        <v>1032</v>
      </c>
      <c r="E350" s="8"/>
      <c r="F350" s="2" t="s">
        <v>939</v>
      </c>
      <c r="G350" s="29"/>
      <c r="H350" s="5" t="s">
        <v>77</v>
      </c>
      <c r="I350" s="6" t="s">
        <v>78</v>
      </c>
      <c r="J350" s="30">
        <f t="shared" si="5"/>
        <v>335.20000000000005</v>
      </c>
      <c r="K350" s="30">
        <v>335.20000000000005</v>
      </c>
      <c r="L350" s="30">
        <v>0</v>
      </c>
      <c r="M350" s="30">
        <v>0</v>
      </c>
      <c r="N350" s="30">
        <v>0</v>
      </c>
      <c r="O350" s="30">
        <v>0</v>
      </c>
      <c r="P350" s="30">
        <v>0</v>
      </c>
      <c r="Q350" s="29"/>
    </row>
    <row r="351" spans="1:17" s="31" customFormat="1" x14ac:dyDescent="0.2">
      <c r="A351" s="29" t="s">
        <v>1378</v>
      </c>
      <c r="B351" s="9">
        <v>44854</v>
      </c>
      <c r="C351" s="2" t="s">
        <v>17</v>
      </c>
      <c r="D351" s="1" t="s">
        <v>940</v>
      </c>
      <c r="E351" s="2"/>
      <c r="F351" s="2" t="s">
        <v>941</v>
      </c>
      <c r="G351" s="29"/>
      <c r="H351" s="3" t="s">
        <v>616</v>
      </c>
      <c r="I351" s="4" t="s">
        <v>617</v>
      </c>
      <c r="J351" s="30">
        <f t="shared" si="5"/>
        <v>5691.6</v>
      </c>
      <c r="K351" s="30">
        <v>5691.6</v>
      </c>
      <c r="L351" s="30">
        <v>0</v>
      </c>
      <c r="M351" s="30">
        <v>0</v>
      </c>
      <c r="N351" s="30">
        <v>0</v>
      </c>
      <c r="O351" s="30">
        <v>0</v>
      </c>
      <c r="P351" s="30">
        <v>0</v>
      </c>
      <c r="Q351" s="29"/>
    </row>
    <row r="352" spans="1:17" s="31" customFormat="1" x14ac:dyDescent="0.2">
      <c r="A352" s="29" t="s">
        <v>1379</v>
      </c>
      <c r="B352" s="9">
        <v>44854</v>
      </c>
      <c r="C352" s="2" t="s">
        <v>17</v>
      </c>
      <c r="D352" s="1" t="s">
        <v>942</v>
      </c>
      <c r="E352" s="2"/>
      <c r="F352" s="2" t="s">
        <v>277</v>
      </c>
      <c r="G352" s="29"/>
      <c r="H352" s="3" t="s">
        <v>291</v>
      </c>
      <c r="I352" s="4" t="s">
        <v>292</v>
      </c>
      <c r="J352" s="30">
        <f t="shared" si="5"/>
        <v>1004.4</v>
      </c>
      <c r="K352" s="30">
        <v>1004.4</v>
      </c>
      <c r="L352" s="30">
        <v>0</v>
      </c>
      <c r="M352" s="30">
        <v>0</v>
      </c>
      <c r="N352" s="30">
        <v>0</v>
      </c>
      <c r="O352" s="30">
        <v>0</v>
      </c>
      <c r="P352" s="30">
        <v>0</v>
      </c>
      <c r="Q352" s="29"/>
    </row>
    <row r="353" spans="1:18" s="31" customFormat="1" x14ac:dyDescent="0.2">
      <c r="A353" s="29" t="s">
        <v>1380</v>
      </c>
      <c r="B353" s="9">
        <v>44854</v>
      </c>
      <c r="C353" s="2" t="s">
        <v>17</v>
      </c>
      <c r="D353" s="1" t="s">
        <v>943</v>
      </c>
      <c r="E353" s="2"/>
      <c r="F353" s="2" t="s">
        <v>277</v>
      </c>
      <c r="G353" s="29"/>
      <c r="H353" s="3" t="s">
        <v>382</v>
      </c>
      <c r="I353" s="4" t="s">
        <v>383</v>
      </c>
      <c r="J353" s="30">
        <f t="shared" si="5"/>
        <v>741.25</v>
      </c>
      <c r="K353" s="30">
        <v>559.32000000000005</v>
      </c>
      <c r="L353" s="30">
        <v>156.83999999999992</v>
      </c>
      <c r="M353" s="30">
        <v>25.09</v>
      </c>
      <c r="N353" s="30">
        <v>0</v>
      </c>
      <c r="O353" s="30">
        <v>0</v>
      </c>
      <c r="P353" s="30">
        <v>0</v>
      </c>
      <c r="Q353" s="29"/>
    </row>
    <row r="354" spans="1:18" s="31" customFormat="1" x14ac:dyDescent="0.2">
      <c r="A354" s="29" t="s">
        <v>1381</v>
      </c>
      <c r="B354" s="9">
        <v>44854</v>
      </c>
      <c r="C354" s="2" t="s">
        <v>17</v>
      </c>
      <c r="D354" s="1" t="s">
        <v>944</v>
      </c>
      <c r="E354" s="2"/>
      <c r="F354" s="2" t="s">
        <v>277</v>
      </c>
      <c r="G354" s="29"/>
      <c r="H354" s="3" t="s">
        <v>945</v>
      </c>
      <c r="I354" s="4" t="s">
        <v>946</v>
      </c>
      <c r="J354" s="30">
        <f t="shared" si="5"/>
        <v>406.84</v>
      </c>
      <c r="K354" s="30">
        <v>8.3699999999999992</v>
      </c>
      <c r="L354" s="30">
        <v>0</v>
      </c>
      <c r="M354" s="30">
        <v>0</v>
      </c>
      <c r="N354" s="30">
        <v>368.95</v>
      </c>
      <c r="O354" s="30">
        <v>29.52</v>
      </c>
      <c r="P354" s="30">
        <v>0</v>
      </c>
      <c r="Q354" s="29"/>
    </row>
    <row r="355" spans="1:18" s="31" customFormat="1" x14ac:dyDescent="0.2">
      <c r="A355" s="29" t="s">
        <v>1382</v>
      </c>
      <c r="B355" s="9">
        <v>44854</v>
      </c>
      <c r="C355" s="2" t="s">
        <v>17</v>
      </c>
      <c r="D355" s="1" t="s">
        <v>947</v>
      </c>
      <c r="E355" s="2"/>
      <c r="F355" s="2" t="s">
        <v>948</v>
      </c>
      <c r="G355" s="29"/>
      <c r="H355" s="3" t="s">
        <v>949</v>
      </c>
      <c r="I355" s="4" t="s">
        <v>950</v>
      </c>
      <c r="J355" s="30">
        <f t="shared" si="5"/>
        <v>233.13</v>
      </c>
      <c r="K355" s="30">
        <v>233.13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29"/>
    </row>
    <row r="356" spans="1:18" s="31" customFormat="1" x14ac:dyDescent="0.2">
      <c r="A356" s="29" t="s">
        <v>1383</v>
      </c>
      <c r="B356" s="9">
        <v>44855</v>
      </c>
      <c r="C356" s="2" t="s">
        <v>17</v>
      </c>
      <c r="D356" s="1" t="s">
        <v>1553</v>
      </c>
      <c r="E356" s="2"/>
      <c r="F356" s="2" t="s">
        <v>1554</v>
      </c>
      <c r="G356" s="29"/>
      <c r="H356" s="3" t="s">
        <v>464</v>
      </c>
      <c r="I356" s="4" t="s">
        <v>465</v>
      </c>
      <c r="J356" s="30">
        <f t="shared" si="5"/>
        <v>258.76</v>
      </c>
      <c r="K356" s="30">
        <v>258.76</v>
      </c>
      <c r="L356" s="30">
        <v>0</v>
      </c>
      <c r="M356" s="30">
        <v>0</v>
      </c>
      <c r="N356" s="30">
        <v>0</v>
      </c>
      <c r="O356" s="30">
        <v>0</v>
      </c>
      <c r="P356" s="30">
        <v>0</v>
      </c>
      <c r="Q356" s="29"/>
    </row>
    <row r="357" spans="1:18" s="31" customFormat="1" x14ac:dyDescent="0.2">
      <c r="A357" s="29" t="s">
        <v>1384</v>
      </c>
      <c r="B357" s="9">
        <v>44855</v>
      </c>
      <c r="C357" s="2" t="s">
        <v>17</v>
      </c>
      <c r="D357" s="1" t="s">
        <v>1555</v>
      </c>
      <c r="E357" s="2"/>
      <c r="F357" s="2" t="s">
        <v>1556</v>
      </c>
      <c r="G357" s="29"/>
      <c r="H357" s="3" t="s">
        <v>464</v>
      </c>
      <c r="I357" s="4" t="s">
        <v>465</v>
      </c>
      <c r="J357" s="30">
        <f t="shared" si="5"/>
        <v>1078.32</v>
      </c>
      <c r="K357" s="30">
        <v>1078.32</v>
      </c>
      <c r="L357" s="30">
        <v>0</v>
      </c>
      <c r="M357" s="30">
        <v>0</v>
      </c>
      <c r="N357" s="30">
        <v>0</v>
      </c>
      <c r="O357" s="30">
        <v>0</v>
      </c>
      <c r="P357" s="30">
        <v>0</v>
      </c>
      <c r="Q357" s="29"/>
    </row>
    <row r="358" spans="1:18" s="31" customFormat="1" x14ac:dyDescent="0.2">
      <c r="A358" s="29" t="s">
        <v>1385</v>
      </c>
      <c r="B358" s="9">
        <v>44855</v>
      </c>
      <c r="C358" s="2" t="s">
        <v>17</v>
      </c>
      <c r="D358" s="1" t="s">
        <v>1559</v>
      </c>
      <c r="E358" s="2"/>
      <c r="F358" s="2" t="s">
        <v>1560</v>
      </c>
      <c r="G358" s="29"/>
      <c r="H358" s="3" t="s">
        <v>464</v>
      </c>
      <c r="I358" s="4" t="s">
        <v>465</v>
      </c>
      <c r="J358" s="30">
        <f t="shared" si="5"/>
        <v>3313.308</v>
      </c>
      <c r="K358" s="30">
        <v>0</v>
      </c>
      <c r="L358" s="30">
        <v>2856.3</v>
      </c>
      <c r="M358" s="30">
        <f>+L358*16%</f>
        <v>457.00800000000004</v>
      </c>
      <c r="N358" s="30">
        <v>0</v>
      </c>
      <c r="O358" s="30">
        <v>0</v>
      </c>
      <c r="P358" s="30">
        <v>0</v>
      </c>
      <c r="Q358" s="29"/>
    </row>
    <row r="359" spans="1:18" s="31" customFormat="1" x14ac:dyDescent="0.2">
      <c r="A359" s="29" t="s">
        <v>1386</v>
      </c>
      <c r="B359" s="9">
        <v>44855</v>
      </c>
      <c r="C359" s="2" t="s">
        <v>17</v>
      </c>
      <c r="D359" s="1" t="s">
        <v>1557</v>
      </c>
      <c r="E359" s="2"/>
      <c r="F359" s="2" t="s">
        <v>1558</v>
      </c>
      <c r="G359" s="29"/>
      <c r="H359" s="3" t="s">
        <v>464</v>
      </c>
      <c r="I359" s="4" t="s">
        <v>465</v>
      </c>
      <c r="J359" s="30">
        <f t="shared" si="5"/>
        <v>931.82</v>
      </c>
      <c r="K359" s="30">
        <v>931.82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29"/>
    </row>
    <row r="360" spans="1:18" s="31" customFormat="1" x14ac:dyDescent="0.2">
      <c r="A360" s="29" t="s">
        <v>1387</v>
      </c>
      <c r="B360" s="10">
        <v>44855</v>
      </c>
      <c r="C360" s="8" t="s">
        <v>1019</v>
      </c>
      <c r="D360" s="7"/>
      <c r="E360" s="8" t="s">
        <v>1545</v>
      </c>
      <c r="F360" s="2" t="s">
        <v>1544</v>
      </c>
      <c r="G360" s="29" t="s">
        <v>933</v>
      </c>
      <c r="H360" s="5" t="s">
        <v>931</v>
      </c>
      <c r="I360" s="6" t="s">
        <v>932</v>
      </c>
      <c r="J360" s="30">
        <f t="shared" si="5"/>
        <v>-220.55080000000021</v>
      </c>
      <c r="K360" s="30">
        <v>-2.2737367544323206E-13</v>
      </c>
      <c r="L360" s="30">
        <v>-190.13</v>
      </c>
      <c r="M360" s="30">
        <f>+L360*16%</f>
        <v>-30.4208</v>
      </c>
      <c r="N360" s="30">
        <v>0</v>
      </c>
      <c r="O360" s="30">
        <v>0</v>
      </c>
      <c r="P360" s="30">
        <v>0</v>
      </c>
      <c r="Q360" s="29"/>
    </row>
    <row r="361" spans="1:18" s="31" customFormat="1" x14ac:dyDescent="0.2">
      <c r="A361" s="29" t="s">
        <v>1388</v>
      </c>
      <c r="B361" s="9">
        <v>44855</v>
      </c>
      <c r="C361" s="2" t="s">
        <v>17</v>
      </c>
      <c r="D361" s="1" t="s">
        <v>951</v>
      </c>
      <c r="E361" s="2"/>
      <c r="F361" s="2" t="s">
        <v>277</v>
      </c>
      <c r="G361" s="29"/>
      <c r="H361" s="3" t="s">
        <v>512</v>
      </c>
      <c r="I361" s="4" t="s">
        <v>513</v>
      </c>
      <c r="J361" s="30">
        <f t="shared" si="5"/>
        <v>168.75</v>
      </c>
      <c r="K361" s="30">
        <v>168.75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29"/>
    </row>
    <row r="362" spans="1:18" s="31" customFormat="1" x14ac:dyDescent="0.2">
      <c r="A362" s="29" t="s">
        <v>1389</v>
      </c>
      <c r="B362" s="10">
        <v>44855</v>
      </c>
      <c r="C362" s="8" t="s">
        <v>17</v>
      </c>
      <c r="D362" s="7" t="s">
        <v>1033</v>
      </c>
      <c r="E362" s="8"/>
      <c r="F362" s="2" t="s">
        <v>952</v>
      </c>
      <c r="G362" s="29"/>
      <c r="H362" s="5" t="s">
        <v>77</v>
      </c>
      <c r="I362" s="6" t="s">
        <v>78</v>
      </c>
      <c r="J362" s="30">
        <f t="shared" si="5"/>
        <v>268.48</v>
      </c>
      <c r="K362" s="30">
        <v>268.48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29"/>
    </row>
    <row r="363" spans="1:18" s="31" customFormat="1" x14ac:dyDescent="0.2">
      <c r="A363" s="29" t="s">
        <v>1390</v>
      </c>
      <c r="B363" s="32">
        <v>44855</v>
      </c>
      <c r="C363" s="29" t="s">
        <v>17</v>
      </c>
      <c r="D363" s="29" t="s">
        <v>1546</v>
      </c>
      <c r="E363" s="29" t="s">
        <v>19</v>
      </c>
      <c r="F363" s="29" t="s">
        <v>1547</v>
      </c>
      <c r="G363" s="29" t="s">
        <v>19</v>
      </c>
      <c r="H363" s="40" t="s">
        <v>193</v>
      </c>
      <c r="I363" s="30" t="s">
        <v>194</v>
      </c>
      <c r="J363" s="30">
        <f t="shared" si="5"/>
        <v>597.81920000000002</v>
      </c>
      <c r="K363" s="30">
        <v>192.55</v>
      </c>
      <c r="L363" s="30">
        <v>349.37</v>
      </c>
      <c r="M363" s="30">
        <f>+L363*16%</f>
        <v>55.8992</v>
      </c>
      <c r="N363" s="30">
        <v>0</v>
      </c>
      <c r="O363" s="30">
        <v>0</v>
      </c>
      <c r="P363" s="30">
        <v>0</v>
      </c>
      <c r="Q363" s="30"/>
      <c r="R363" s="33" t="s">
        <v>19</v>
      </c>
    </row>
    <row r="364" spans="1:18" s="31" customFormat="1" x14ac:dyDescent="0.2">
      <c r="A364" s="29" t="s">
        <v>1391</v>
      </c>
      <c r="B364" s="9">
        <v>44856</v>
      </c>
      <c r="C364" s="2" t="s">
        <v>17</v>
      </c>
      <c r="D364" s="1" t="s">
        <v>953</v>
      </c>
      <c r="E364" s="2"/>
      <c r="F364" s="2" t="s">
        <v>277</v>
      </c>
      <c r="G364" s="29"/>
      <c r="H364" s="3" t="s">
        <v>913</v>
      </c>
      <c r="I364" s="4" t="s">
        <v>914</v>
      </c>
      <c r="J364" s="30">
        <f t="shared" si="5"/>
        <v>133.19999999999999</v>
      </c>
      <c r="K364" s="30">
        <v>0</v>
      </c>
      <c r="L364" s="30">
        <v>0</v>
      </c>
      <c r="M364" s="30">
        <v>0</v>
      </c>
      <c r="N364" s="30">
        <v>123.33</v>
      </c>
      <c r="O364" s="30">
        <v>9.8699999999999992</v>
      </c>
      <c r="P364" s="30">
        <v>0</v>
      </c>
      <c r="Q364" s="29"/>
    </row>
    <row r="365" spans="1:18" s="31" customFormat="1" x14ac:dyDescent="0.2">
      <c r="A365" s="29" t="s">
        <v>1392</v>
      </c>
      <c r="B365" s="9">
        <v>44856</v>
      </c>
      <c r="C365" s="2" t="s">
        <v>17</v>
      </c>
      <c r="D365" s="1" t="s">
        <v>954</v>
      </c>
      <c r="E365" s="2"/>
      <c r="F365" s="2" t="s">
        <v>277</v>
      </c>
      <c r="G365" s="29"/>
      <c r="H365" s="3" t="s">
        <v>382</v>
      </c>
      <c r="I365" s="4" t="s">
        <v>383</v>
      </c>
      <c r="J365" s="30">
        <f t="shared" si="5"/>
        <v>181.59</v>
      </c>
      <c r="K365" s="30">
        <v>181.59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29"/>
    </row>
    <row r="366" spans="1:18" s="31" customFormat="1" x14ac:dyDescent="0.2">
      <c r="A366" s="29" t="s">
        <v>1393</v>
      </c>
      <c r="B366" s="10">
        <v>44856</v>
      </c>
      <c r="C366" s="8" t="s">
        <v>17</v>
      </c>
      <c r="D366" s="7" t="s">
        <v>955</v>
      </c>
      <c r="E366" s="8"/>
      <c r="F366" s="2" t="s">
        <v>956</v>
      </c>
      <c r="G366" s="29"/>
      <c r="H366" s="5" t="s">
        <v>957</v>
      </c>
      <c r="I366" s="6" t="s">
        <v>958</v>
      </c>
      <c r="J366" s="30">
        <f t="shared" si="5"/>
        <v>17111.759999999998</v>
      </c>
      <c r="K366" s="30">
        <v>17111.759999999998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29"/>
    </row>
    <row r="367" spans="1:18" s="31" customFormat="1" x14ac:dyDescent="0.2">
      <c r="A367" s="29" t="s">
        <v>1394</v>
      </c>
      <c r="B367" s="9">
        <v>44857</v>
      </c>
      <c r="C367" s="2" t="s">
        <v>17</v>
      </c>
      <c r="D367" s="1" t="s">
        <v>959</v>
      </c>
      <c r="E367" s="2"/>
      <c r="F367" s="2" t="s">
        <v>277</v>
      </c>
      <c r="G367" s="29"/>
      <c r="H367" s="3" t="s">
        <v>512</v>
      </c>
      <c r="I367" s="4" t="s">
        <v>513</v>
      </c>
      <c r="J367" s="30">
        <f t="shared" si="5"/>
        <v>251.7</v>
      </c>
      <c r="K367" s="30">
        <v>251.7</v>
      </c>
      <c r="L367" s="30">
        <v>0</v>
      </c>
      <c r="M367" s="30">
        <v>0</v>
      </c>
      <c r="N367" s="30">
        <v>0</v>
      </c>
      <c r="O367" s="30">
        <v>0</v>
      </c>
      <c r="P367" s="30">
        <v>0</v>
      </c>
      <c r="Q367" s="29"/>
    </row>
    <row r="368" spans="1:18" s="31" customFormat="1" x14ac:dyDescent="0.2">
      <c r="A368" s="29" t="s">
        <v>1395</v>
      </c>
      <c r="B368" s="9">
        <v>44859</v>
      </c>
      <c r="C368" s="2" t="s">
        <v>17</v>
      </c>
      <c r="D368" s="1" t="s">
        <v>960</v>
      </c>
      <c r="E368" s="2"/>
      <c r="F368" s="2" t="s">
        <v>277</v>
      </c>
      <c r="G368" s="29"/>
      <c r="H368" s="3" t="s">
        <v>961</v>
      </c>
      <c r="I368" s="4" t="s">
        <v>962</v>
      </c>
      <c r="J368" s="30">
        <f t="shared" si="5"/>
        <v>3417.2200000000003</v>
      </c>
      <c r="K368" s="30">
        <v>0</v>
      </c>
      <c r="L368" s="30">
        <v>2945.88</v>
      </c>
      <c r="M368" s="30">
        <v>471.34</v>
      </c>
      <c r="N368" s="30">
        <v>0</v>
      </c>
      <c r="O368" s="30">
        <v>0</v>
      </c>
      <c r="P368" s="30">
        <v>0</v>
      </c>
      <c r="Q368" s="29"/>
    </row>
    <row r="369" spans="1:18" s="31" customFormat="1" x14ac:dyDescent="0.2">
      <c r="A369" s="29" t="s">
        <v>1396</v>
      </c>
      <c r="B369" s="32">
        <v>44859</v>
      </c>
      <c r="C369" s="29" t="s">
        <v>17</v>
      </c>
      <c r="D369" s="29" t="s">
        <v>1528</v>
      </c>
      <c r="E369" s="29" t="s">
        <v>19</v>
      </c>
      <c r="F369" s="29" t="s">
        <v>1529</v>
      </c>
      <c r="G369" s="29" t="s">
        <v>19</v>
      </c>
      <c r="H369" s="40" t="s">
        <v>176</v>
      </c>
      <c r="I369" s="30" t="s">
        <v>177</v>
      </c>
      <c r="J369" s="30">
        <f t="shared" si="5"/>
        <v>1247.57</v>
      </c>
      <c r="K369" s="30">
        <v>1247.57</v>
      </c>
      <c r="L369" s="30">
        <v>0</v>
      </c>
      <c r="M369" s="30">
        <f>+L369*16%</f>
        <v>0</v>
      </c>
      <c r="N369" s="30">
        <v>0</v>
      </c>
      <c r="O369" s="30">
        <v>0</v>
      </c>
      <c r="P369" s="30">
        <v>0</v>
      </c>
      <c r="Q369" s="30"/>
      <c r="R369" s="33" t="s">
        <v>19</v>
      </c>
    </row>
    <row r="370" spans="1:18" s="31" customFormat="1" x14ac:dyDescent="0.2">
      <c r="A370" s="29" t="s">
        <v>1397</v>
      </c>
      <c r="B370" s="9">
        <v>44860</v>
      </c>
      <c r="C370" s="2" t="s">
        <v>17</v>
      </c>
      <c r="D370" s="42" t="s">
        <v>1535</v>
      </c>
      <c r="E370" s="2"/>
      <c r="F370" s="2" t="s">
        <v>1536</v>
      </c>
      <c r="G370" s="29"/>
      <c r="H370" s="3" t="s">
        <v>1537</v>
      </c>
      <c r="I370" s="4" t="s">
        <v>1034</v>
      </c>
      <c r="J370" s="30">
        <f t="shared" si="5"/>
        <v>1441.0332000000001</v>
      </c>
      <c r="K370" s="30">
        <v>0</v>
      </c>
      <c r="L370" s="30">
        <v>1242.27</v>
      </c>
      <c r="M370" s="30">
        <f>+L370*16%</f>
        <v>198.76320000000001</v>
      </c>
      <c r="N370" s="30">
        <v>0</v>
      </c>
      <c r="O370" s="30">
        <v>0</v>
      </c>
      <c r="P370" s="30">
        <v>0</v>
      </c>
      <c r="Q370" s="29"/>
    </row>
    <row r="371" spans="1:18" s="31" customFormat="1" x14ac:dyDescent="0.2">
      <c r="A371" s="29" t="s">
        <v>1398</v>
      </c>
      <c r="B371" s="9">
        <v>44860</v>
      </c>
      <c r="C371" s="2" t="s">
        <v>17</v>
      </c>
      <c r="D371" s="1" t="s">
        <v>1538</v>
      </c>
      <c r="E371" s="2"/>
      <c r="F371" s="2" t="s">
        <v>1539</v>
      </c>
      <c r="G371" s="29"/>
      <c r="H371" s="3" t="s">
        <v>1540</v>
      </c>
      <c r="I371" s="4" t="s">
        <v>1541</v>
      </c>
      <c r="J371" s="30">
        <f t="shared" si="5"/>
        <v>1510.32</v>
      </c>
      <c r="K371" s="30">
        <v>0</v>
      </c>
      <c r="L371" s="30">
        <v>1302</v>
      </c>
      <c r="M371" s="30">
        <f>+L371*16%</f>
        <v>208.32</v>
      </c>
      <c r="N371" s="30">
        <v>0</v>
      </c>
      <c r="O371" s="30">
        <v>0</v>
      </c>
      <c r="P371" s="30">
        <v>0</v>
      </c>
      <c r="Q371" s="29"/>
    </row>
    <row r="372" spans="1:18" s="31" customFormat="1" x14ac:dyDescent="0.2">
      <c r="A372" s="29" t="s">
        <v>1399</v>
      </c>
      <c r="B372" s="9">
        <v>44860</v>
      </c>
      <c r="C372" s="2" t="s">
        <v>17</v>
      </c>
      <c r="D372" s="1" t="s">
        <v>1565</v>
      </c>
      <c r="E372" s="2"/>
      <c r="F372" s="2" t="s">
        <v>1566</v>
      </c>
      <c r="G372" s="29"/>
      <c r="H372" s="3" t="s">
        <v>797</v>
      </c>
      <c r="I372" s="4" t="s">
        <v>798</v>
      </c>
      <c r="J372" s="30">
        <f t="shared" si="5"/>
        <v>2231.9467999999997</v>
      </c>
      <c r="K372" s="30">
        <v>1884.26</v>
      </c>
      <c r="L372" s="30">
        <v>299.73</v>
      </c>
      <c r="M372" s="30">
        <f>+L372*16%</f>
        <v>47.956800000000001</v>
      </c>
      <c r="N372" s="30">
        <v>0</v>
      </c>
      <c r="O372" s="30">
        <v>0</v>
      </c>
      <c r="P372" s="30">
        <v>0</v>
      </c>
      <c r="Q372" s="29"/>
    </row>
    <row r="373" spans="1:18" s="31" customFormat="1" x14ac:dyDescent="0.2">
      <c r="A373" s="29" t="s">
        <v>1400</v>
      </c>
      <c r="B373" s="9">
        <v>44860</v>
      </c>
      <c r="C373" s="2" t="s">
        <v>17</v>
      </c>
      <c r="D373" s="1" t="s">
        <v>1569</v>
      </c>
      <c r="E373" s="2"/>
      <c r="F373" s="2" t="s">
        <v>1570</v>
      </c>
      <c r="G373" s="29"/>
      <c r="H373" s="3" t="s">
        <v>674</v>
      </c>
      <c r="I373" s="4" t="s">
        <v>675</v>
      </c>
      <c r="J373" s="30">
        <f t="shared" si="5"/>
        <v>4270.22</v>
      </c>
      <c r="K373" s="30">
        <v>4270.22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29"/>
    </row>
    <row r="374" spans="1:18" s="31" customFormat="1" x14ac:dyDescent="0.2">
      <c r="A374" s="29" t="s">
        <v>1401</v>
      </c>
      <c r="B374" s="32">
        <v>44860</v>
      </c>
      <c r="C374" s="29" t="s">
        <v>17</v>
      </c>
      <c r="D374" s="29" t="s">
        <v>1514</v>
      </c>
      <c r="E374" s="29" t="s">
        <v>19</v>
      </c>
      <c r="F374" s="29" t="s">
        <v>1515</v>
      </c>
      <c r="G374" s="29" t="s">
        <v>19</v>
      </c>
      <c r="H374" s="40" t="s">
        <v>135</v>
      </c>
      <c r="I374" s="30" t="s">
        <v>136</v>
      </c>
      <c r="J374" s="30">
        <f t="shared" si="5"/>
        <v>4502.5128000000004</v>
      </c>
      <c r="K374" s="30">
        <v>2573.34</v>
      </c>
      <c r="L374" s="30">
        <v>1663.08</v>
      </c>
      <c r="M374" s="30">
        <f>+L374*16%</f>
        <v>266.09280000000001</v>
      </c>
      <c r="N374" s="30">
        <v>0</v>
      </c>
      <c r="O374" s="30">
        <v>0</v>
      </c>
      <c r="P374" s="30">
        <v>0</v>
      </c>
      <c r="Q374" s="30"/>
      <c r="R374" s="33" t="s">
        <v>19</v>
      </c>
    </row>
    <row r="375" spans="1:18" s="31" customFormat="1" x14ac:dyDescent="0.2">
      <c r="A375" s="29" t="s">
        <v>1402</v>
      </c>
      <c r="B375" s="32">
        <v>44860</v>
      </c>
      <c r="C375" s="29" t="s">
        <v>17</v>
      </c>
      <c r="D375" s="29" t="s">
        <v>1542</v>
      </c>
      <c r="E375" s="29" t="s">
        <v>19</v>
      </c>
      <c r="F375" s="29" t="s">
        <v>1543</v>
      </c>
      <c r="G375" s="29" t="s">
        <v>19</v>
      </c>
      <c r="H375" s="40" t="s">
        <v>207</v>
      </c>
      <c r="I375" s="30" t="s">
        <v>208</v>
      </c>
      <c r="J375" s="30">
        <f t="shared" si="5"/>
        <v>3111.7</v>
      </c>
      <c r="K375" s="30">
        <v>3111.7</v>
      </c>
      <c r="L375" s="30">
        <v>0</v>
      </c>
      <c r="M375" s="30">
        <f>+L375*16%</f>
        <v>0</v>
      </c>
      <c r="N375" s="30">
        <v>0</v>
      </c>
      <c r="O375" s="30">
        <v>0</v>
      </c>
      <c r="P375" s="30">
        <v>0</v>
      </c>
      <c r="Q375" s="30"/>
      <c r="R375" s="33" t="s">
        <v>19</v>
      </c>
    </row>
    <row r="376" spans="1:18" s="31" customFormat="1" x14ac:dyDescent="0.2">
      <c r="A376" s="29" t="s">
        <v>1403</v>
      </c>
      <c r="B376" s="32">
        <v>44860</v>
      </c>
      <c r="C376" s="29" t="s">
        <v>17</v>
      </c>
      <c r="D376" s="29" t="s">
        <v>1644</v>
      </c>
      <c r="E376" s="29"/>
      <c r="F376" s="29" t="s">
        <v>1645</v>
      </c>
      <c r="G376" s="29"/>
      <c r="H376" s="3" t="s">
        <v>1646</v>
      </c>
      <c r="I376" s="4" t="s">
        <v>1647</v>
      </c>
      <c r="J376" s="30">
        <f t="shared" si="5"/>
        <v>2783.71</v>
      </c>
      <c r="K376" s="30">
        <v>2783.71</v>
      </c>
      <c r="L376" s="30">
        <v>0</v>
      </c>
      <c r="M376" s="30">
        <f>+L376*16%</f>
        <v>0</v>
      </c>
      <c r="N376" s="30">
        <v>0</v>
      </c>
      <c r="O376" s="30">
        <v>0</v>
      </c>
      <c r="P376" s="30">
        <v>0</v>
      </c>
      <c r="Q376" s="30"/>
      <c r="R376" s="33"/>
    </row>
    <row r="377" spans="1:18" s="31" customFormat="1" x14ac:dyDescent="0.2">
      <c r="A377" s="29" t="s">
        <v>1404</v>
      </c>
      <c r="B377" s="32">
        <v>44860</v>
      </c>
      <c r="C377" s="29" t="s">
        <v>17</v>
      </c>
      <c r="D377" s="29" t="s">
        <v>1531</v>
      </c>
      <c r="E377" s="29" t="s">
        <v>19</v>
      </c>
      <c r="F377" s="29" t="s">
        <v>1532</v>
      </c>
      <c r="G377" s="29" t="s">
        <v>19</v>
      </c>
      <c r="H377" s="40" t="s">
        <v>249</v>
      </c>
      <c r="I377" s="30" t="s">
        <v>250</v>
      </c>
      <c r="J377" s="30">
        <f t="shared" si="5"/>
        <v>4467.5892000000003</v>
      </c>
      <c r="K377" s="30">
        <v>0</v>
      </c>
      <c r="L377" s="30">
        <v>3851.37</v>
      </c>
      <c r="M377" s="30">
        <f>+L377*16%</f>
        <v>616.2192</v>
      </c>
      <c r="N377" s="30">
        <v>0</v>
      </c>
      <c r="O377" s="30">
        <v>0</v>
      </c>
      <c r="P377" s="30">
        <v>0</v>
      </c>
      <c r="Q377" s="30"/>
      <c r="R377" s="33" t="s">
        <v>19</v>
      </c>
    </row>
    <row r="378" spans="1:18" s="31" customFormat="1" x14ac:dyDescent="0.2">
      <c r="A378" s="29" t="s">
        <v>1405</v>
      </c>
      <c r="B378" s="32">
        <v>44860</v>
      </c>
      <c r="C378" s="29" t="s">
        <v>17</v>
      </c>
      <c r="D378" s="29" t="s">
        <v>1533</v>
      </c>
      <c r="E378" s="29" t="s">
        <v>19</v>
      </c>
      <c r="F378" s="29" t="s">
        <v>1534</v>
      </c>
      <c r="G378" s="29" t="s">
        <v>19</v>
      </c>
      <c r="H378" s="40" t="s">
        <v>249</v>
      </c>
      <c r="I378" s="30" t="s">
        <v>250</v>
      </c>
      <c r="J378" s="30">
        <f t="shared" si="5"/>
        <v>1475.4968000000001</v>
      </c>
      <c r="K378" s="30">
        <v>0</v>
      </c>
      <c r="L378" s="30">
        <v>1271.98</v>
      </c>
      <c r="M378" s="30">
        <f>+L378*16%</f>
        <v>203.51680000000002</v>
      </c>
      <c r="N378" s="30">
        <v>0</v>
      </c>
      <c r="O378" s="30">
        <v>0</v>
      </c>
      <c r="P378" s="30">
        <v>0</v>
      </c>
      <c r="Q378" s="30"/>
      <c r="R378" s="33" t="s">
        <v>19</v>
      </c>
    </row>
    <row r="379" spans="1:18" s="31" customFormat="1" x14ac:dyDescent="0.2">
      <c r="A379" s="29" t="s">
        <v>1406</v>
      </c>
      <c r="B379" s="9">
        <v>44861</v>
      </c>
      <c r="C379" s="2" t="s">
        <v>17</v>
      </c>
      <c r="D379" s="1" t="s">
        <v>1567</v>
      </c>
      <c r="E379" s="2"/>
      <c r="F379" s="2" t="s">
        <v>1568</v>
      </c>
      <c r="G379" s="29"/>
      <c r="H379" s="3" t="s">
        <v>655</v>
      </c>
      <c r="I379" s="4" t="s">
        <v>656</v>
      </c>
      <c r="J379" s="30">
        <f t="shared" si="5"/>
        <v>2131.27</v>
      </c>
      <c r="K379" s="30">
        <v>2131.27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29"/>
    </row>
    <row r="380" spans="1:18" s="31" customFormat="1" x14ac:dyDescent="0.2">
      <c r="A380" s="29" t="s">
        <v>1407</v>
      </c>
      <c r="B380" s="9">
        <v>44861</v>
      </c>
      <c r="C380" s="2" t="s">
        <v>17</v>
      </c>
      <c r="D380" s="1" t="s">
        <v>963</v>
      </c>
      <c r="E380" s="2"/>
      <c r="F380" s="2" t="s">
        <v>277</v>
      </c>
      <c r="G380" s="29"/>
      <c r="H380" s="3" t="s">
        <v>829</v>
      </c>
      <c r="I380" s="4" t="s">
        <v>830</v>
      </c>
      <c r="J380" s="30">
        <f t="shared" si="5"/>
        <v>5331.93</v>
      </c>
      <c r="K380" s="30">
        <v>0</v>
      </c>
      <c r="L380" s="30">
        <v>4596.49</v>
      </c>
      <c r="M380" s="30">
        <v>735.44</v>
      </c>
      <c r="N380" s="30">
        <v>0</v>
      </c>
      <c r="O380" s="30">
        <v>0</v>
      </c>
      <c r="P380" s="30">
        <v>0</v>
      </c>
      <c r="Q380" s="29"/>
    </row>
    <row r="381" spans="1:18" s="31" customFormat="1" x14ac:dyDescent="0.2">
      <c r="A381" s="29" t="s">
        <v>1408</v>
      </c>
      <c r="B381" s="9">
        <v>44861</v>
      </c>
      <c r="C381" s="2" t="s">
        <v>17</v>
      </c>
      <c r="D381" s="1" t="s">
        <v>964</v>
      </c>
      <c r="E381" s="2"/>
      <c r="F381" s="2" t="s">
        <v>277</v>
      </c>
      <c r="G381" s="29"/>
      <c r="H381" s="3" t="s">
        <v>829</v>
      </c>
      <c r="I381" s="4" t="s">
        <v>830</v>
      </c>
      <c r="J381" s="30">
        <f t="shared" si="5"/>
        <v>337.98</v>
      </c>
      <c r="K381" s="30">
        <v>0</v>
      </c>
      <c r="L381" s="30">
        <v>291.36</v>
      </c>
      <c r="M381" s="30">
        <v>46.62</v>
      </c>
      <c r="N381" s="30">
        <v>0</v>
      </c>
      <c r="O381" s="30">
        <v>0</v>
      </c>
      <c r="P381" s="30">
        <v>0</v>
      </c>
      <c r="Q381" s="29"/>
    </row>
    <row r="382" spans="1:18" s="31" customFormat="1" x14ac:dyDescent="0.2">
      <c r="A382" s="29" t="s">
        <v>1409</v>
      </c>
      <c r="B382" s="9">
        <v>44861</v>
      </c>
      <c r="C382" s="2" t="s">
        <v>17</v>
      </c>
      <c r="D382" s="1" t="s">
        <v>965</v>
      </c>
      <c r="E382" s="2"/>
      <c r="F382" s="2" t="s">
        <v>277</v>
      </c>
      <c r="G382" s="29"/>
      <c r="H382" s="3" t="s">
        <v>382</v>
      </c>
      <c r="I382" s="4" t="s">
        <v>383</v>
      </c>
      <c r="J382" s="30">
        <f t="shared" si="5"/>
        <v>643.82000000000005</v>
      </c>
      <c r="K382" s="30">
        <v>643.82000000000005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29"/>
    </row>
    <row r="383" spans="1:18" s="31" customFormat="1" x14ac:dyDescent="0.2">
      <c r="A383" s="29" t="s">
        <v>1410</v>
      </c>
      <c r="B383" s="9">
        <v>44861</v>
      </c>
      <c r="C383" s="2" t="s">
        <v>17</v>
      </c>
      <c r="D383" s="1" t="s">
        <v>966</v>
      </c>
      <c r="E383" s="2"/>
      <c r="F383" s="2" t="s">
        <v>277</v>
      </c>
      <c r="G383" s="29"/>
      <c r="H383" s="3" t="s">
        <v>291</v>
      </c>
      <c r="I383" s="4" t="s">
        <v>292</v>
      </c>
      <c r="J383" s="30">
        <f t="shared" si="5"/>
        <v>1183</v>
      </c>
      <c r="K383" s="30">
        <v>1183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29"/>
    </row>
    <row r="384" spans="1:18" s="31" customFormat="1" x14ac:dyDescent="0.2">
      <c r="A384" s="29" t="s">
        <v>1411</v>
      </c>
      <c r="B384" s="32">
        <v>44861</v>
      </c>
      <c r="C384" s="29" t="s">
        <v>17</v>
      </c>
      <c r="D384" s="29" t="s">
        <v>1028</v>
      </c>
      <c r="E384" s="29" t="s">
        <v>19</v>
      </c>
      <c r="F384" s="29" t="s">
        <v>1029</v>
      </c>
      <c r="G384" s="29" t="s">
        <v>19</v>
      </c>
      <c r="H384" s="40" t="s">
        <v>119</v>
      </c>
      <c r="I384" s="30" t="s">
        <v>120</v>
      </c>
      <c r="J384" s="30">
        <f t="shared" si="5"/>
        <v>1802.41</v>
      </c>
      <c r="K384" s="30">
        <v>1802.41</v>
      </c>
      <c r="L384" s="30">
        <v>0</v>
      </c>
      <c r="M384" s="30">
        <f>+L384*16%</f>
        <v>0</v>
      </c>
      <c r="N384" s="30">
        <v>0</v>
      </c>
      <c r="O384" s="30">
        <v>0</v>
      </c>
      <c r="P384" s="30">
        <v>0</v>
      </c>
      <c r="Q384" s="30"/>
      <c r="R384" s="33" t="s">
        <v>19</v>
      </c>
    </row>
    <row r="385" spans="1:18" s="31" customFormat="1" x14ac:dyDescent="0.2">
      <c r="A385" s="29" t="s">
        <v>1412</v>
      </c>
      <c r="B385" s="9">
        <v>44862</v>
      </c>
      <c r="C385" s="2" t="s">
        <v>17</v>
      </c>
      <c r="D385" s="1" t="s">
        <v>1561</v>
      </c>
      <c r="E385" s="2"/>
      <c r="F385" s="2" t="s">
        <v>1562</v>
      </c>
      <c r="G385" s="29"/>
      <c r="H385" s="3" t="s">
        <v>1563</v>
      </c>
      <c r="I385" s="4" t="s">
        <v>1564</v>
      </c>
      <c r="J385" s="30">
        <f t="shared" si="5"/>
        <v>3205.9151999999999</v>
      </c>
      <c r="K385" s="30">
        <v>0</v>
      </c>
      <c r="L385" s="30">
        <v>2763.72</v>
      </c>
      <c r="M385" s="30">
        <f>+L385*16%</f>
        <v>442.1952</v>
      </c>
      <c r="N385" s="30">
        <v>0</v>
      </c>
      <c r="O385" s="30">
        <v>0</v>
      </c>
      <c r="P385" s="30">
        <v>0</v>
      </c>
      <c r="Q385" s="29"/>
    </row>
    <row r="386" spans="1:18" s="31" customFormat="1" x14ac:dyDescent="0.2">
      <c r="A386" s="29" t="s">
        <v>1413</v>
      </c>
      <c r="B386" s="9">
        <v>44862</v>
      </c>
      <c r="C386" s="2" t="s">
        <v>17</v>
      </c>
      <c r="D386" s="1" t="s">
        <v>967</v>
      </c>
      <c r="E386" s="29"/>
      <c r="F386" s="2" t="s">
        <v>277</v>
      </c>
      <c r="G386" s="29"/>
      <c r="H386" s="3" t="s">
        <v>968</v>
      </c>
      <c r="I386" s="4" t="s">
        <v>969</v>
      </c>
      <c r="J386" s="30">
        <f t="shared" si="5"/>
        <v>107.34</v>
      </c>
      <c r="K386" s="30">
        <v>107.34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29"/>
    </row>
    <row r="387" spans="1:18" s="31" customFormat="1" x14ac:dyDescent="0.2">
      <c r="A387" s="29" t="s">
        <v>1414</v>
      </c>
      <c r="B387" s="9">
        <v>44862</v>
      </c>
      <c r="C387" s="2" t="s">
        <v>17</v>
      </c>
      <c r="D387" s="1" t="s">
        <v>970</v>
      </c>
      <c r="E387" s="29"/>
      <c r="F387" s="2" t="s">
        <v>277</v>
      </c>
      <c r="G387" s="29"/>
      <c r="H387" s="3" t="s">
        <v>971</v>
      </c>
      <c r="I387" s="4" t="s">
        <v>972</v>
      </c>
      <c r="J387" s="30">
        <f t="shared" si="5"/>
        <v>315.03999999999996</v>
      </c>
      <c r="K387" s="30">
        <v>0</v>
      </c>
      <c r="L387" s="30">
        <v>271.58999999999997</v>
      </c>
      <c r="M387" s="30">
        <v>43.45</v>
      </c>
      <c r="N387" s="30">
        <v>0</v>
      </c>
      <c r="O387" s="30">
        <v>0</v>
      </c>
      <c r="P387" s="30">
        <v>0</v>
      </c>
      <c r="Q387" s="29"/>
    </row>
    <row r="388" spans="1:18" s="31" customFormat="1" x14ac:dyDescent="0.2">
      <c r="A388" s="29" t="s">
        <v>1415</v>
      </c>
      <c r="B388" s="32">
        <v>44863</v>
      </c>
      <c r="C388" s="29" t="s">
        <v>1019</v>
      </c>
      <c r="D388" s="29"/>
      <c r="E388" s="29" t="s">
        <v>1522</v>
      </c>
      <c r="F388" s="29" t="s">
        <v>1523</v>
      </c>
      <c r="G388" s="29" t="s">
        <v>110</v>
      </c>
      <c r="H388" s="40" t="s">
        <v>112</v>
      </c>
      <c r="I388" s="30" t="s">
        <v>113</v>
      </c>
      <c r="J388" s="30">
        <f t="shared" si="5"/>
        <v>-19.96</v>
      </c>
      <c r="K388" s="30">
        <v>-19.96</v>
      </c>
      <c r="L388" s="30">
        <v>0</v>
      </c>
      <c r="M388" s="30">
        <f>+L388*16%</f>
        <v>0</v>
      </c>
      <c r="N388" s="30">
        <v>0</v>
      </c>
      <c r="O388" s="30">
        <v>0</v>
      </c>
      <c r="P388" s="30">
        <v>0</v>
      </c>
      <c r="Q388" s="30"/>
      <c r="R388" s="33" t="s">
        <v>19</v>
      </c>
    </row>
    <row r="389" spans="1:18" s="31" customFormat="1" x14ac:dyDescent="0.2">
      <c r="A389" s="29" t="s">
        <v>1416</v>
      </c>
      <c r="B389" s="9">
        <v>44865</v>
      </c>
      <c r="C389" s="2" t="s">
        <v>17</v>
      </c>
      <c r="D389" s="1" t="s">
        <v>973</v>
      </c>
      <c r="E389" s="29"/>
      <c r="F389" s="2" t="s">
        <v>277</v>
      </c>
      <c r="G389" s="29"/>
      <c r="H389" s="3" t="s">
        <v>313</v>
      </c>
      <c r="I389" s="4" t="s">
        <v>314</v>
      </c>
      <c r="J389" s="30">
        <f t="shared" si="5"/>
        <v>272.27</v>
      </c>
      <c r="K389" s="30">
        <v>134.04</v>
      </c>
      <c r="L389" s="30">
        <v>119.16</v>
      </c>
      <c r="M389" s="30">
        <v>19.07</v>
      </c>
      <c r="N389" s="30">
        <v>0</v>
      </c>
      <c r="O389" s="30">
        <v>0</v>
      </c>
      <c r="P389" s="30">
        <v>0</v>
      </c>
      <c r="Q389" s="29"/>
    </row>
    <row r="390" spans="1:18" s="31" customFormat="1" x14ac:dyDescent="0.2">
      <c r="A390" s="29" t="s">
        <v>1417</v>
      </c>
      <c r="B390" s="9">
        <v>44865</v>
      </c>
      <c r="C390" s="2" t="s">
        <v>17</v>
      </c>
      <c r="D390" s="1" t="s">
        <v>974</v>
      </c>
      <c r="E390" s="29"/>
      <c r="F390" s="2" t="s">
        <v>277</v>
      </c>
      <c r="G390" s="29"/>
      <c r="H390" s="3" t="s">
        <v>291</v>
      </c>
      <c r="I390" s="4" t="s">
        <v>292</v>
      </c>
      <c r="J390" s="30">
        <f t="shared" si="5"/>
        <v>562.32000000000005</v>
      </c>
      <c r="K390" s="30">
        <v>562.32000000000005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29"/>
    </row>
    <row r="391" spans="1:18" x14ac:dyDescent="0.2">
      <c r="A391" s="29" t="s">
        <v>1418</v>
      </c>
      <c r="B391" s="32">
        <v>44865</v>
      </c>
      <c r="C391" s="29" t="s">
        <v>17</v>
      </c>
      <c r="D391" s="29" t="s">
        <v>18</v>
      </c>
      <c r="E391" s="29" t="s">
        <v>19</v>
      </c>
      <c r="F391" s="29" t="s">
        <v>20</v>
      </c>
      <c r="G391" s="29" t="s">
        <v>19</v>
      </c>
      <c r="H391" s="40" t="s">
        <v>21</v>
      </c>
      <c r="I391" s="30" t="s">
        <v>22</v>
      </c>
      <c r="J391" s="30">
        <f t="shared" si="5"/>
        <v>3758.9839999999999</v>
      </c>
      <c r="K391" s="30">
        <v>3758.9839999999999</v>
      </c>
      <c r="L391" s="30">
        <v>0</v>
      </c>
      <c r="M391" s="30">
        <f t="shared" ref="M391:M422" si="6">+L391*16%</f>
        <v>0</v>
      </c>
      <c r="N391" s="30">
        <v>0</v>
      </c>
      <c r="O391" s="30">
        <v>0</v>
      </c>
      <c r="P391" s="30">
        <v>0</v>
      </c>
      <c r="Q391" s="30"/>
      <c r="R391" s="33" t="s">
        <v>19</v>
      </c>
    </row>
    <row r="392" spans="1:18" s="31" customFormat="1" x14ac:dyDescent="0.2">
      <c r="A392" s="29" t="s">
        <v>1419</v>
      </c>
      <c r="B392" s="32">
        <v>44866</v>
      </c>
      <c r="C392" s="29" t="s">
        <v>17</v>
      </c>
      <c r="D392" s="29" t="s">
        <v>23</v>
      </c>
      <c r="E392" s="29" t="s">
        <v>19</v>
      </c>
      <c r="F392" s="29" t="s">
        <v>24</v>
      </c>
      <c r="G392" s="29" t="s">
        <v>19</v>
      </c>
      <c r="H392" s="40" t="s">
        <v>25</v>
      </c>
      <c r="I392" s="30" t="s">
        <v>26</v>
      </c>
      <c r="J392" s="30">
        <f t="shared" si="5"/>
        <v>3644.3</v>
      </c>
      <c r="K392" s="30">
        <v>3644.3</v>
      </c>
      <c r="L392" s="30">
        <v>0</v>
      </c>
      <c r="M392" s="30">
        <f t="shared" si="6"/>
        <v>0</v>
      </c>
      <c r="N392" s="30">
        <v>0</v>
      </c>
      <c r="O392" s="30">
        <v>0</v>
      </c>
      <c r="P392" s="30">
        <v>0</v>
      </c>
      <c r="Q392" s="30"/>
      <c r="R392" s="33" t="s">
        <v>19</v>
      </c>
    </row>
    <row r="393" spans="1:18" s="31" customFormat="1" x14ac:dyDescent="0.2">
      <c r="A393" s="29" t="s">
        <v>1420</v>
      </c>
      <c r="B393" s="32">
        <v>44866</v>
      </c>
      <c r="C393" s="29" t="s">
        <v>17</v>
      </c>
      <c r="D393" s="29" t="s">
        <v>1597</v>
      </c>
      <c r="E393" s="29" t="s">
        <v>19</v>
      </c>
      <c r="F393" s="29" t="s">
        <v>27</v>
      </c>
      <c r="G393" s="29" t="s">
        <v>19</v>
      </c>
      <c r="H393" s="3" t="s">
        <v>537</v>
      </c>
      <c r="I393" s="4" t="s">
        <v>538</v>
      </c>
      <c r="J393" s="30">
        <f t="shared" ref="J393:J456" si="7">+K393+L393+M393+N393+O393</f>
        <v>890.59</v>
      </c>
      <c r="K393" s="30">
        <v>890.59</v>
      </c>
      <c r="L393" s="30">
        <v>0</v>
      </c>
      <c r="M393" s="30">
        <f t="shared" si="6"/>
        <v>0</v>
      </c>
      <c r="N393" s="30">
        <v>0</v>
      </c>
      <c r="O393" s="30">
        <v>0</v>
      </c>
      <c r="P393" s="30">
        <v>0</v>
      </c>
      <c r="Q393" s="30"/>
      <c r="R393" s="33" t="s">
        <v>19</v>
      </c>
    </row>
    <row r="394" spans="1:18" s="31" customFormat="1" x14ac:dyDescent="0.2">
      <c r="A394" s="29" t="s">
        <v>1421</v>
      </c>
      <c r="B394" s="32">
        <v>44866</v>
      </c>
      <c r="C394" s="29" t="s">
        <v>17</v>
      </c>
      <c r="D394" s="29" t="s">
        <v>1574</v>
      </c>
      <c r="E394" s="29" t="s">
        <v>19</v>
      </c>
      <c r="F394" s="29" t="s">
        <v>28</v>
      </c>
      <c r="G394" s="29" t="s">
        <v>19</v>
      </c>
      <c r="H394" s="3" t="s">
        <v>818</v>
      </c>
      <c r="I394" s="4" t="s">
        <v>819</v>
      </c>
      <c r="J394" s="30">
        <f t="shared" si="7"/>
        <v>835.50880000000006</v>
      </c>
      <c r="K394" s="30">
        <v>584.45000000000005</v>
      </c>
      <c r="L394" s="30">
        <v>216.43</v>
      </c>
      <c r="M394" s="30">
        <f t="shared" si="6"/>
        <v>34.628800000000005</v>
      </c>
      <c r="N394" s="30">
        <v>0</v>
      </c>
      <c r="O394" s="30">
        <v>0</v>
      </c>
      <c r="P394" s="30">
        <v>0</v>
      </c>
      <c r="Q394" s="30"/>
      <c r="R394" s="33" t="s">
        <v>19</v>
      </c>
    </row>
    <row r="395" spans="1:18" s="31" customFormat="1" x14ac:dyDescent="0.2">
      <c r="A395" s="29" t="s">
        <v>1422</v>
      </c>
      <c r="B395" s="32">
        <v>44866</v>
      </c>
      <c r="C395" s="29" t="s">
        <v>17</v>
      </c>
      <c r="D395" s="29" t="s">
        <v>31</v>
      </c>
      <c r="E395" s="29" t="s">
        <v>19</v>
      </c>
      <c r="F395" s="29" t="s">
        <v>32</v>
      </c>
      <c r="G395" s="29" t="s">
        <v>19</v>
      </c>
      <c r="H395" s="40" t="s">
        <v>33</v>
      </c>
      <c r="I395" s="30" t="s">
        <v>34</v>
      </c>
      <c r="J395" s="30">
        <f t="shared" si="7"/>
        <v>1752.9224000000002</v>
      </c>
      <c r="K395" s="30">
        <v>0</v>
      </c>
      <c r="L395" s="30">
        <v>1511.14</v>
      </c>
      <c r="M395" s="30">
        <f t="shared" si="6"/>
        <v>241.78240000000002</v>
      </c>
      <c r="N395" s="30">
        <v>0</v>
      </c>
      <c r="O395" s="30">
        <v>0</v>
      </c>
      <c r="P395" s="30">
        <v>0</v>
      </c>
      <c r="Q395" s="30"/>
      <c r="R395" s="33" t="s">
        <v>19</v>
      </c>
    </row>
    <row r="396" spans="1:18" s="31" customFormat="1" x14ac:dyDescent="0.2">
      <c r="A396" s="29" t="s">
        <v>1423</v>
      </c>
      <c r="B396" s="32">
        <v>44866</v>
      </c>
      <c r="C396" s="29" t="s">
        <v>17</v>
      </c>
      <c r="D396" s="29" t="s">
        <v>35</v>
      </c>
      <c r="E396" s="29" t="s">
        <v>19</v>
      </c>
      <c r="F396" s="29" t="s">
        <v>36</v>
      </c>
      <c r="G396" s="29" t="s">
        <v>19</v>
      </c>
      <c r="H396" s="40" t="s">
        <v>33</v>
      </c>
      <c r="I396" s="30" t="s">
        <v>34</v>
      </c>
      <c r="J396" s="30">
        <f t="shared" si="7"/>
        <v>8019.0335999999998</v>
      </c>
      <c r="K396" s="30">
        <v>0</v>
      </c>
      <c r="L396" s="30">
        <v>6912.96</v>
      </c>
      <c r="M396" s="30">
        <f t="shared" si="6"/>
        <v>1106.0735999999999</v>
      </c>
      <c r="N396" s="30">
        <v>0</v>
      </c>
      <c r="O396" s="30">
        <v>0</v>
      </c>
      <c r="P396" s="30">
        <v>0</v>
      </c>
      <c r="Q396" s="30"/>
      <c r="R396" s="33" t="s">
        <v>19</v>
      </c>
    </row>
    <row r="397" spans="1:18" s="31" customFormat="1" x14ac:dyDescent="0.2">
      <c r="A397" s="29" t="s">
        <v>1424</v>
      </c>
      <c r="B397" s="32">
        <v>44866</v>
      </c>
      <c r="C397" s="29" t="s">
        <v>17</v>
      </c>
      <c r="D397" s="29" t="s">
        <v>37</v>
      </c>
      <c r="E397" s="29" t="s">
        <v>19</v>
      </c>
      <c r="F397" s="29" t="s">
        <v>38</v>
      </c>
      <c r="G397" s="29" t="s">
        <v>19</v>
      </c>
      <c r="H397" s="40" t="s">
        <v>33</v>
      </c>
      <c r="I397" s="30" t="s">
        <v>34</v>
      </c>
      <c r="J397" s="30">
        <f t="shared" si="7"/>
        <v>1205.8548000000003</v>
      </c>
      <c r="K397" s="30">
        <v>2.2737367544323206E-13</v>
      </c>
      <c r="L397" s="30">
        <v>1039.53</v>
      </c>
      <c r="M397" s="30">
        <f t="shared" si="6"/>
        <v>166.32480000000001</v>
      </c>
      <c r="N397" s="30">
        <v>0</v>
      </c>
      <c r="O397" s="30">
        <v>0</v>
      </c>
      <c r="P397" s="30">
        <v>0</v>
      </c>
      <c r="Q397" s="30"/>
      <c r="R397" s="33" t="s">
        <v>19</v>
      </c>
    </row>
    <row r="398" spans="1:18" s="31" customFormat="1" x14ac:dyDescent="0.2">
      <c r="A398" s="29" t="s">
        <v>1425</v>
      </c>
      <c r="B398" s="32">
        <v>44866</v>
      </c>
      <c r="C398" s="29" t="s">
        <v>17</v>
      </c>
      <c r="D398" s="29" t="s">
        <v>1606</v>
      </c>
      <c r="E398" s="29" t="s">
        <v>19</v>
      </c>
      <c r="F398" s="29" t="s">
        <v>39</v>
      </c>
      <c r="G398" s="29" t="s">
        <v>19</v>
      </c>
      <c r="H398" s="40" t="s">
        <v>40</v>
      </c>
      <c r="I398" s="30" t="s">
        <v>41</v>
      </c>
      <c r="J398" s="30">
        <f t="shared" si="7"/>
        <v>4620.17</v>
      </c>
      <c r="K398" s="30">
        <v>4620.17</v>
      </c>
      <c r="L398" s="30">
        <v>0</v>
      </c>
      <c r="M398" s="30">
        <f t="shared" si="6"/>
        <v>0</v>
      </c>
      <c r="N398" s="30">
        <v>0</v>
      </c>
      <c r="O398" s="30">
        <v>0</v>
      </c>
      <c r="P398" s="30">
        <v>0</v>
      </c>
      <c r="Q398" s="30"/>
      <c r="R398" s="33" t="s">
        <v>19</v>
      </c>
    </row>
    <row r="399" spans="1:18" s="31" customFormat="1" x14ac:dyDescent="0.2">
      <c r="A399" s="29" t="s">
        <v>1426</v>
      </c>
      <c r="B399" s="32">
        <v>44866</v>
      </c>
      <c r="C399" s="29" t="s">
        <v>17</v>
      </c>
      <c r="D399" s="29" t="s">
        <v>42</v>
      </c>
      <c r="E399" s="29" t="s">
        <v>19</v>
      </c>
      <c r="F399" s="29" t="s">
        <v>43</v>
      </c>
      <c r="G399" s="29" t="s">
        <v>19</v>
      </c>
      <c r="H399" s="40" t="s">
        <v>44</v>
      </c>
      <c r="I399" s="30" t="s">
        <v>45</v>
      </c>
      <c r="J399" s="30">
        <f t="shared" si="7"/>
        <v>214.31</v>
      </c>
      <c r="K399" s="30">
        <v>0</v>
      </c>
      <c r="L399" s="30">
        <v>184.75</v>
      </c>
      <c r="M399" s="30">
        <f t="shared" si="6"/>
        <v>29.560000000000002</v>
      </c>
      <c r="N399" s="30">
        <v>0</v>
      </c>
      <c r="O399" s="30">
        <v>0</v>
      </c>
      <c r="P399" s="30">
        <v>0</v>
      </c>
      <c r="Q399" s="30"/>
      <c r="R399" s="33" t="s">
        <v>19</v>
      </c>
    </row>
    <row r="400" spans="1:18" s="31" customFormat="1" x14ac:dyDescent="0.2">
      <c r="A400" s="29" t="s">
        <v>1427</v>
      </c>
      <c r="B400" s="32">
        <v>44866</v>
      </c>
      <c r="C400" s="29" t="s">
        <v>17</v>
      </c>
      <c r="D400" s="29" t="s">
        <v>1605</v>
      </c>
      <c r="E400" s="29" t="s">
        <v>19</v>
      </c>
      <c r="F400" s="29" t="s">
        <v>46</v>
      </c>
      <c r="G400" s="29" t="s">
        <v>19</v>
      </c>
      <c r="H400" s="40" t="s">
        <v>47</v>
      </c>
      <c r="I400" s="30" t="s">
        <v>48</v>
      </c>
      <c r="J400" s="30">
        <f t="shared" si="7"/>
        <v>3160.1763999999998</v>
      </c>
      <c r="K400" s="30">
        <v>0</v>
      </c>
      <c r="L400" s="30">
        <v>2724.29</v>
      </c>
      <c r="M400" s="30">
        <f t="shared" si="6"/>
        <v>435.88639999999998</v>
      </c>
      <c r="N400" s="30">
        <v>0</v>
      </c>
      <c r="O400" s="30">
        <v>0</v>
      </c>
      <c r="P400" s="30">
        <v>0</v>
      </c>
      <c r="Q400" s="30"/>
      <c r="R400" s="33" t="s">
        <v>19</v>
      </c>
    </row>
    <row r="401" spans="1:18" s="31" customFormat="1" x14ac:dyDescent="0.2">
      <c r="A401" s="29" t="s">
        <v>1428</v>
      </c>
      <c r="B401" s="32">
        <v>44866</v>
      </c>
      <c r="C401" s="29" t="s">
        <v>17</v>
      </c>
      <c r="D401" s="29" t="s">
        <v>1604</v>
      </c>
      <c r="E401" s="29" t="s">
        <v>19</v>
      </c>
      <c r="F401" s="29" t="s">
        <v>49</v>
      </c>
      <c r="G401" s="29" t="s">
        <v>19</v>
      </c>
      <c r="H401" s="40" t="s">
        <v>47</v>
      </c>
      <c r="I401" s="30" t="s">
        <v>48</v>
      </c>
      <c r="J401" s="30">
        <f t="shared" si="7"/>
        <v>1863.5284000000001</v>
      </c>
      <c r="K401" s="30">
        <v>0</v>
      </c>
      <c r="L401" s="30">
        <v>1606.49</v>
      </c>
      <c r="M401" s="30">
        <f t="shared" si="6"/>
        <v>257.03840000000002</v>
      </c>
      <c r="N401" s="30">
        <v>0</v>
      </c>
      <c r="O401" s="30">
        <v>0</v>
      </c>
      <c r="P401" s="30">
        <v>0</v>
      </c>
      <c r="Q401" s="30"/>
      <c r="R401" s="33" t="s">
        <v>19</v>
      </c>
    </row>
    <row r="402" spans="1:18" s="31" customFormat="1" x14ac:dyDescent="0.2">
      <c r="A402" s="29" t="s">
        <v>1429</v>
      </c>
      <c r="B402" s="32">
        <v>44867</v>
      </c>
      <c r="C402" s="29" t="s">
        <v>17</v>
      </c>
      <c r="D402" s="29" t="s">
        <v>1008</v>
      </c>
      <c r="E402" s="29"/>
      <c r="F402" s="29" t="s">
        <v>956</v>
      </c>
      <c r="G402" s="29"/>
      <c r="H402" s="40" t="s">
        <v>1009</v>
      </c>
      <c r="I402" s="30" t="s">
        <v>1010</v>
      </c>
      <c r="J402" s="30">
        <f t="shared" si="7"/>
        <v>1792.0840000000001</v>
      </c>
      <c r="K402" s="30">
        <v>0</v>
      </c>
      <c r="L402" s="30">
        <v>1544.9</v>
      </c>
      <c r="M402" s="30">
        <f t="shared" si="6"/>
        <v>247.18400000000003</v>
      </c>
      <c r="N402" s="30">
        <v>0</v>
      </c>
      <c r="O402" s="30">
        <v>0</v>
      </c>
      <c r="P402" s="30">
        <v>0</v>
      </c>
      <c r="Q402" s="30"/>
      <c r="R402" s="33"/>
    </row>
    <row r="403" spans="1:18" x14ac:dyDescent="0.2">
      <c r="A403" s="29" t="s">
        <v>1430</v>
      </c>
      <c r="B403" s="32">
        <v>44867</v>
      </c>
      <c r="C403" s="29" t="s">
        <v>17</v>
      </c>
      <c r="D403" s="29" t="s">
        <v>1004</v>
      </c>
      <c r="E403" s="29"/>
      <c r="F403" s="29" t="s">
        <v>956</v>
      </c>
      <c r="G403" s="29"/>
      <c r="H403" s="3" t="s">
        <v>883</v>
      </c>
      <c r="I403" s="4" t="s">
        <v>884</v>
      </c>
      <c r="J403" s="30">
        <f t="shared" si="7"/>
        <v>2286.7195999999999</v>
      </c>
      <c r="K403" s="30">
        <v>0</v>
      </c>
      <c r="L403" s="30">
        <v>1971.31</v>
      </c>
      <c r="M403" s="30">
        <f t="shared" si="6"/>
        <v>315.40960000000001</v>
      </c>
      <c r="N403" s="30">
        <v>0</v>
      </c>
      <c r="O403" s="30">
        <v>0</v>
      </c>
      <c r="P403" s="30">
        <v>0</v>
      </c>
      <c r="Q403" s="30"/>
      <c r="R403" s="33"/>
    </row>
    <row r="404" spans="1:18" s="31" customFormat="1" x14ac:dyDescent="0.2">
      <c r="A404" s="29" t="s">
        <v>1431</v>
      </c>
      <c r="B404" s="32">
        <v>44867</v>
      </c>
      <c r="C404" s="29" t="s">
        <v>17</v>
      </c>
      <c r="D404" s="29" t="s">
        <v>1633</v>
      </c>
      <c r="E404" s="29" t="s">
        <v>19</v>
      </c>
      <c r="F404" s="29" t="s">
        <v>50</v>
      </c>
      <c r="G404" s="29" t="s">
        <v>19</v>
      </c>
      <c r="H404" s="40" t="s">
        <v>51</v>
      </c>
      <c r="I404" s="30" t="s">
        <v>52</v>
      </c>
      <c r="J404" s="30">
        <f t="shared" si="7"/>
        <v>216.36</v>
      </c>
      <c r="K404" s="30">
        <v>216.36</v>
      </c>
      <c r="L404" s="30">
        <v>0</v>
      </c>
      <c r="M404" s="30">
        <f t="shared" si="6"/>
        <v>0</v>
      </c>
      <c r="N404" s="30">
        <v>0</v>
      </c>
      <c r="O404" s="30">
        <v>0</v>
      </c>
      <c r="P404" s="30">
        <v>0</v>
      </c>
      <c r="Q404" s="30"/>
      <c r="R404" s="33" t="s">
        <v>19</v>
      </c>
    </row>
    <row r="405" spans="1:18" s="31" customFormat="1" x14ac:dyDescent="0.2">
      <c r="A405" s="29" t="s">
        <v>1432</v>
      </c>
      <c r="B405" s="32">
        <v>44867</v>
      </c>
      <c r="C405" s="29" t="s">
        <v>17</v>
      </c>
      <c r="D405" s="29" t="s">
        <v>53</v>
      </c>
      <c r="E405" s="29" t="s">
        <v>19</v>
      </c>
      <c r="F405" s="29" t="s">
        <v>54</v>
      </c>
      <c r="G405" s="29" t="s">
        <v>19</v>
      </c>
      <c r="H405" s="40" t="s">
        <v>55</v>
      </c>
      <c r="I405" s="30" t="s">
        <v>56</v>
      </c>
      <c r="J405" s="30">
        <f t="shared" si="7"/>
        <v>1350.5524</v>
      </c>
      <c r="K405" s="30">
        <v>572.03</v>
      </c>
      <c r="L405" s="30">
        <v>671.14</v>
      </c>
      <c r="M405" s="30">
        <f t="shared" si="6"/>
        <v>107.3824</v>
      </c>
      <c r="N405" s="30">
        <v>0</v>
      </c>
      <c r="O405" s="30">
        <v>0</v>
      </c>
      <c r="P405" s="30">
        <v>0</v>
      </c>
      <c r="Q405" s="30"/>
      <c r="R405" s="33" t="s">
        <v>19</v>
      </c>
    </row>
    <row r="406" spans="1:18" s="31" customFormat="1" x14ac:dyDescent="0.2">
      <c r="A406" s="29" t="s">
        <v>1433</v>
      </c>
      <c r="B406" s="32">
        <v>44867</v>
      </c>
      <c r="C406" s="29" t="s">
        <v>17</v>
      </c>
      <c r="D406" s="29" t="s">
        <v>57</v>
      </c>
      <c r="E406" s="29" t="s">
        <v>19</v>
      </c>
      <c r="F406" s="29" t="s">
        <v>58</v>
      </c>
      <c r="G406" s="29" t="s">
        <v>19</v>
      </c>
      <c r="H406" s="40" t="s">
        <v>59</v>
      </c>
      <c r="I406" s="30" t="s">
        <v>60</v>
      </c>
      <c r="J406" s="30">
        <f t="shared" si="7"/>
        <v>236.501148</v>
      </c>
      <c r="K406" s="30">
        <v>0</v>
      </c>
      <c r="L406" s="30">
        <v>203.88030000000001</v>
      </c>
      <c r="M406" s="30">
        <f t="shared" si="6"/>
        <v>32.620848000000002</v>
      </c>
      <c r="N406" s="30">
        <v>0</v>
      </c>
      <c r="O406" s="30">
        <v>0</v>
      </c>
      <c r="P406" s="30">
        <v>0</v>
      </c>
      <c r="Q406" s="30"/>
      <c r="R406" s="33" t="s">
        <v>19</v>
      </c>
    </row>
    <row r="407" spans="1:18" s="31" customFormat="1" x14ac:dyDescent="0.2">
      <c r="A407" s="29" t="s">
        <v>1434</v>
      </c>
      <c r="B407" s="32">
        <v>44868</v>
      </c>
      <c r="C407" s="29" t="s">
        <v>17</v>
      </c>
      <c r="D407" s="29" t="s">
        <v>1630</v>
      </c>
      <c r="E407" s="29" t="s">
        <v>19</v>
      </c>
      <c r="F407" s="29" t="s">
        <v>61</v>
      </c>
      <c r="G407" s="29" t="s">
        <v>19</v>
      </c>
      <c r="H407" s="40" t="s">
        <v>62</v>
      </c>
      <c r="I407" s="30" t="s">
        <v>63</v>
      </c>
      <c r="J407" s="30">
        <f t="shared" si="7"/>
        <v>1727.3</v>
      </c>
      <c r="K407" s="30">
        <v>1727.3</v>
      </c>
      <c r="L407" s="30">
        <v>0</v>
      </c>
      <c r="M407" s="30">
        <f t="shared" si="6"/>
        <v>0</v>
      </c>
      <c r="N407" s="30">
        <v>0</v>
      </c>
      <c r="O407" s="30">
        <v>0</v>
      </c>
      <c r="P407" s="30">
        <v>0</v>
      </c>
      <c r="Q407" s="30"/>
      <c r="R407" s="33" t="s">
        <v>19</v>
      </c>
    </row>
    <row r="408" spans="1:18" s="31" customFormat="1" x14ac:dyDescent="0.2">
      <c r="A408" s="29" t="s">
        <v>1435</v>
      </c>
      <c r="B408" s="32">
        <v>44868</v>
      </c>
      <c r="C408" s="29" t="s">
        <v>17</v>
      </c>
      <c r="D408" s="29" t="s">
        <v>64</v>
      </c>
      <c r="E408" s="29" t="s">
        <v>19</v>
      </c>
      <c r="F408" s="29" t="s">
        <v>65</v>
      </c>
      <c r="G408" s="29" t="s">
        <v>19</v>
      </c>
      <c r="H408" s="40" t="s">
        <v>66</v>
      </c>
      <c r="I408" s="30" t="s">
        <v>67</v>
      </c>
      <c r="J408" s="30">
        <f t="shared" si="7"/>
        <v>4245.7276000000002</v>
      </c>
      <c r="K408" s="30">
        <v>0</v>
      </c>
      <c r="L408" s="30">
        <v>3660.11</v>
      </c>
      <c r="M408" s="30">
        <f t="shared" si="6"/>
        <v>585.61760000000004</v>
      </c>
      <c r="N408" s="30">
        <v>0</v>
      </c>
      <c r="O408" s="30">
        <v>0</v>
      </c>
      <c r="P408" s="30">
        <v>0</v>
      </c>
      <c r="Q408" s="30"/>
      <c r="R408" s="33" t="s">
        <v>19</v>
      </c>
    </row>
    <row r="409" spans="1:18" s="31" customFormat="1" x14ac:dyDescent="0.2">
      <c r="A409" s="29" t="s">
        <v>1436</v>
      </c>
      <c r="B409" s="32">
        <v>44868</v>
      </c>
      <c r="C409" s="29" t="s">
        <v>17</v>
      </c>
      <c r="D409" s="29" t="s">
        <v>1030</v>
      </c>
      <c r="E409" s="29" t="s">
        <v>19</v>
      </c>
      <c r="F409" s="29" t="s">
        <v>1031</v>
      </c>
      <c r="G409" s="29" t="s">
        <v>19</v>
      </c>
      <c r="H409" s="40" t="s">
        <v>119</v>
      </c>
      <c r="I409" s="30" t="s">
        <v>120</v>
      </c>
      <c r="J409" s="30">
        <f t="shared" si="7"/>
        <v>1161.42</v>
      </c>
      <c r="K409" s="30">
        <v>1161.42</v>
      </c>
      <c r="L409" s="30">
        <v>0</v>
      </c>
      <c r="M409" s="30">
        <f t="shared" si="6"/>
        <v>0</v>
      </c>
      <c r="N409" s="30">
        <v>0</v>
      </c>
      <c r="O409" s="30">
        <v>0</v>
      </c>
      <c r="P409" s="30">
        <v>0</v>
      </c>
      <c r="Q409" s="30"/>
      <c r="R409" s="33" t="s">
        <v>19</v>
      </c>
    </row>
    <row r="410" spans="1:18" s="31" customFormat="1" x14ac:dyDescent="0.2">
      <c r="A410" s="29" t="s">
        <v>1437</v>
      </c>
      <c r="B410" s="9">
        <v>44868</v>
      </c>
      <c r="C410" s="2" t="s">
        <v>17</v>
      </c>
      <c r="D410" s="1" t="s">
        <v>1697</v>
      </c>
      <c r="E410" s="2"/>
      <c r="F410" s="2" t="s">
        <v>956</v>
      </c>
      <c r="G410" s="29"/>
      <c r="H410" s="3" t="s">
        <v>1698</v>
      </c>
      <c r="I410" s="4" t="s">
        <v>547</v>
      </c>
      <c r="J410" s="30">
        <f t="shared" si="7"/>
        <v>449.82479999999998</v>
      </c>
      <c r="K410" s="30">
        <v>0</v>
      </c>
      <c r="L410" s="30">
        <v>387.78</v>
      </c>
      <c r="M410" s="30">
        <f t="shared" si="6"/>
        <v>62.044799999999995</v>
      </c>
      <c r="N410" s="30">
        <v>0</v>
      </c>
      <c r="O410" s="30">
        <v>0</v>
      </c>
      <c r="P410" s="30">
        <v>0</v>
      </c>
      <c r="Q410" s="29"/>
    </row>
    <row r="411" spans="1:18" x14ac:dyDescent="0.2">
      <c r="A411" s="29" t="s">
        <v>1438</v>
      </c>
      <c r="B411" s="9">
        <v>44868</v>
      </c>
      <c r="C411" s="2" t="s">
        <v>17</v>
      </c>
      <c r="D411" s="1" t="s">
        <v>1715</v>
      </c>
      <c r="E411" s="2"/>
      <c r="F411" s="2" t="s">
        <v>956</v>
      </c>
      <c r="G411" s="29"/>
      <c r="H411" s="3" t="s">
        <v>999</v>
      </c>
      <c r="I411" s="4" t="s">
        <v>1000</v>
      </c>
      <c r="J411" s="30">
        <f t="shared" si="7"/>
        <v>84.17</v>
      </c>
      <c r="K411" s="30">
        <v>84.17</v>
      </c>
      <c r="L411" s="30">
        <v>0</v>
      </c>
      <c r="M411" s="30">
        <f t="shared" si="6"/>
        <v>0</v>
      </c>
      <c r="N411" s="30">
        <v>0</v>
      </c>
      <c r="O411" s="30">
        <v>0</v>
      </c>
      <c r="P411" s="30">
        <v>0</v>
      </c>
      <c r="Q411" s="29"/>
      <c r="R411" s="31"/>
    </row>
    <row r="412" spans="1:18" s="31" customFormat="1" x14ac:dyDescent="0.2">
      <c r="A412" s="29" t="s">
        <v>1439</v>
      </c>
      <c r="B412" s="9">
        <v>44868</v>
      </c>
      <c r="C412" s="2" t="s">
        <v>17</v>
      </c>
      <c r="D412" s="1" t="s">
        <v>1716</v>
      </c>
      <c r="E412" s="2"/>
      <c r="F412" s="2" t="s">
        <v>956</v>
      </c>
      <c r="G412" s="29"/>
      <c r="H412" s="3" t="s">
        <v>999</v>
      </c>
      <c r="I412" s="4" t="s">
        <v>1000</v>
      </c>
      <c r="J412" s="30">
        <f t="shared" si="7"/>
        <v>910.50599999999997</v>
      </c>
      <c r="K412" s="30">
        <v>475.68</v>
      </c>
      <c r="L412" s="30">
        <v>374.85</v>
      </c>
      <c r="M412" s="30">
        <f t="shared" si="6"/>
        <v>59.976000000000006</v>
      </c>
      <c r="N412" s="30">
        <v>0</v>
      </c>
      <c r="O412" s="30">
        <v>0</v>
      </c>
      <c r="P412" s="30">
        <v>0</v>
      </c>
      <c r="Q412" s="29"/>
    </row>
    <row r="413" spans="1:18" s="31" customFormat="1" x14ac:dyDescent="0.2">
      <c r="A413" s="29" t="s">
        <v>1440</v>
      </c>
      <c r="B413" s="32">
        <v>44869</v>
      </c>
      <c r="C413" s="29" t="s">
        <v>17</v>
      </c>
      <c r="D413" s="29" t="s">
        <v>1596</v>
      </c>
      <c r="E413" s="29" t="s">
        <v>19</v>
      </c>
      <c r="F413" s="29" t="s">
        <v>68</v>
      </c>
      <c r="G413" s="29" t="s">
        <v>19</v>
      </c>
      <c r="H413" s="3" t="s">
        <v>537</v>
      </c>
      <c r="I413" s="4" t="s">
        <v>538</v>
      </c>
      <c r="J413" s="30">
        <f t="shared" si="7"/>
        <v>887.24</v>
      </c>
      <c r="K413" s="30">
        <v>887.24</v>
      </c>
      <c r="L413" s="30">
        <v>0</v>
      </c>
      <c r="M413" s="30">
        <f t="shared" si="6"/>
        <v>0</v>
      </c>
      <c r="N413" s="30">
        <v>0</v>
      </c>
      <c r="O413" s="30">
        <v>0</v>
      </c>
      <c r="P413" s="30">
        <v>0</v>
      </c>
      <c r="Q413" s="30"/>
      <c r="R413" s="33" t="s">
        <v>19</v>
      </c>
    </row>
    <row r="414" spans="1:18" s="31" customFormat="1" x14ac:dyDescent="0.2">
      <c r="A414" s="29" t="s">
        <v>1441</v>
      </c>
      <c r="B414" s="32">
        <v>44869</v>
      </c>
      <c r="C414" s="29" t="s">
        <v>17</v>
      </c>
      <c r="D414" s="29" t="s">
        <v>69</v>
      </c>
      <c r="E414" s="29" t="s">
        <v>19</v>
      </c>
      <c r="F414" s="29" t="s">
        <v>70</v>
      </c>
      <c r="G414" s="29" t="s">
        <v>19</v>
      </c>
      <c r="H414" s="40" t="s">
        <v>59</v>
      </c>
      <c r="I414" s="30" t="s">
        <v>60</v>
      </c>
      <c r="J414" s="30">
        <f t="shared" si="7"/>
        <v>119.4046</v>
      </c>
      <c r="K414" s="30">
        <v>0</v>
      </c>
      <c r="L414" s="30">
        <v>102.935</v>
      </c>
      <c r="M414" s="30">
        <f t="shared" si="6"/>
        <v>16.4696</v>
      </c>
      <c r="N414" s="30">
        <v>0</v>
      </c>
      <c r="O414" s="30">
        <v>0</v>
      </c>
      <c r="P414" s="30">
        <v>0</v>
      </c>
      <c r="Q414" s="30"/>
      <c r="R414" s="33" t="s">
        <v>19</v>
      </c>
    </row>
    <row r="415" spans="1:18" s="31" customFormat="1" x14ac:dyDescent="0.2">
      <c r="A415" s="29" t="s">
        <v>1442</v>
      </c>
      <c r="B415" s="32">
        <v>44869</v>
      </c>
      <c r="C415" s="29" t="s">
        <v>17</v>
      </c>
      <c r="D415" s="29" t="s">
        <v>1573</v>
      </c>
      <c r="E415" s="29" t="s">
        <v>19</v>
      </c>
      <c r="F415" s="29" t="s">
        <v>71</v>
      </c>
      <c r="G415" s="29" t="s">
        <v>19</v>
      </c>
      <c r="H415" s="3" t="s">
        <v>818</v>
      </c>
      <c r="I415" s="4" t="s">
        <v>819</v>
      </c>
      <c r="J415" s="30">
        <f t="shared" si="7"/>
        <v>1784.2952</v>
      </c>
      <c r="K415" s="30">
        <v>1451.41</v>
      </c>
      <c r="L415" s="30">
        <v>286.97000000000003</v>
      </c>
      <c r="M415" s="30">
        <f t="shared" si="6"/>
        <v>45.915200000000006</v>
      </c>
      <c r="N415" s="30">
        <v>0</v>
      </c>
      <c r="O415" s="30">
        <v>0</v>
      </c>
      <c r="P415" s="30">
        <v>0</v>
      </c>
      <c r="Q415" s="30"/>
      <c r="R415" s="33" t="s">
        <v>19</v>
      </c>
    </row>
    <row r="416" spans="1:18" s="31" customFormat="1" x14ac:dyDescent="0.2">
      <c r="A416" s="29" t="s">
        <v>1443</v>
      </c>
      <c r="B416" s="32">
        <v>44869</v>
      </c>
      <c r="C416" s="29" t="s">
        <v>17</v>
      </c>
      <c r="D416" s="29" t="s">
        <v>1634</v>
      </c>
      <c r="E416" s="29" t="s">
        <v>19</v>
      </c>
      <c r="F416" s="29" t="s">
        <v>72</v>
      </c>
      <c r="G416" s="29" t="s">
        <v>19</v>
      </c>
      <c r="H416" s="40" t="s">
        <v>51</v>
      </c>
      <c r="I416" s="30" t="s">
        <v>52</v>
      </c>
      <c r="J416" s="30">
        <f t="shared" si="7"/>
        <v>436.32</v>
      </c>
      <c r="K416" s="30">
        <v>436.32</v>
      </c>
      <c r="L416" s="30">
        <v>0</v>
      </c>
      <c r="M416" s="30">
        <f t="shared" si="6"/>
        <v>0</v>
      </c>
      <c r="N416" s="30">
        <v>0</v>
      </c>
      <c r="O416" s="30">
        <v>0</v>
      </c>
      <c r="P416" s="30">
        <v>0</v>
      </c>
      <c r="Q416" s="30"/>
      <c r="R416" s="33" t="s">
        <v>19</v>
      </c>
    </row>
    <row r="417" spans="1:18" s="31" customFormat="1" x14ac:dyDescent="0.2">
      <c r="A417" s="29" t="s">
        <v>1444</v>
      </c>
      <c r="B417" s="32">
        <v>44872</v>
      </c>
      <c r="C417" s="29" t="s">
        <v>17</v>
      </c>
      <c r="D417" s="29" t="s">
        <v>1635</v>
      </c>
      <c r="E417" s="29" t="s">
        <v>19</v>
      </c>
      <c r="F417" s="29" t="s">
        <v>73</v>
      </c>
      <c r="G417" s="29" t="s">
        <v>19</v>
      </c>
      <c r="H417" s="40" t="s">
        <v>51</v>
      </c>
      <c r="I417" s="30" t="s">
        <v>52</v>
      </c>
      <c r="J417" s="30">
        <f t="shared" si="7"/>
        <v>190.3</v>
      </c>
      <c r="K417" s="30">
        <v>190.3</v>
      </c>
      <c r="L417" s="30">
        <v>0</v>
      </c>
      <c r="M417" s="30">
        <f t="shared" si="6"/>
        <v>0</v>
      </c>
      <c r="N417" s="30">
        <v>0</v>
      </c>
      <c r="O417" s="30">
        <v>0</v>
      </c>
      <c r="P417" s="30">
        <v>0</v>
      </c>
      <c r="Q417" s="30"/>
      <c r="R417" s="33" t="s">
        <v>19</v>
      </c>
    </row>
    <row r="418" spans="1:18" s="31" customFormat="1" x14ac:dyDescent="0.2">
      <c r="A418" s="29" t="s">
        <v>1445</v>
      </c>
      <c r="B418" s="32">
        <v>44872</v>
      </c>
      <c r="C418" s="29" t="s">
        <v>17</v>
      </c>
      <c r="D418" s="29" t="s">
        <v>74</v>
      </c>
      <c r="E418" s="29" t="s">
        <v>19</v>
      </c>
      <c r="F418" s="29" t="s">
        <v>75</v>
      </c>
      <c r="G418" s="29" t="s">
        <v>19</v>
      </c>
      <c r="H418" s="40" t="s">
        <v>55</v>
      </c>
      <c r="I418" s="30" t="s">
        <v>56</v>
      </c>
      <c r="J418" s="30">
        <f t="shared" si="7"/>
        <v>667.12195999999994</v>
      </c>
      <c r="K418" s="30">
        <v>181.30699999999996</v>
      </c>
      <c r="L418" s="30">
        <v>418.80599999999998</v>
      </c>
      <c r="M418" s="30">
        <f t="shared" si="6"/>
        <v>67.008960000000002</v>
      </c>
      <c r="N418" s="30">
        <v>0</v>
      </c>
      <c r="O418" s="30">
        <v>0</v>
      </c>
      <c r="P418" s="30">
        <v>0</v>
      </c>
      <c r="Q418" s="30"/>
      <c r="R418" s="33" t="s">
        <v>19</v>
      </c>
    </row>
    <row r="419" spans="1:18" s="31" customFormat="1" x14ac:dyDescent="0.2">
      <c r="A419" s="29" t="s">
        <v>1446</v>
      </c>
      <c r="B419" s="32">
        <v>44872</v>
      </c>
      <c r="C419" s="29" t="s">
        <v>17</v>
      </c>
      <c r="D419" s="29" t="s">
        <v>1649</v>
      </c>
      <c r="E419" s="29" t="s">
        <v>19</v>
      </c>
      <c r="F419" s="29" t="s">
        <v>76</v>
      </c>
      <c r="G419" s="29" t="s">
        <v>19</v>
      </c>
      <c r="H419" s="40" t="s">
        <v>77</v>
      </c>
      <c r="I419" s="30" t="s">
        <v>78</v>
      </c>
      <c r="J419" s="30">
        <f t="shared" si="7"/>
        <v>315.72000000000003</v>
      </c>
      <c r="K419" s="30">
        <v>315.72000000000003</v>
      </c>
      <c r="L419" s="30">
        <v>0</v>
      </c>
      <c r="M419" s="30">
        <f t="shared" si="6"/>
        <v>0</v>
      </c>
      <c r="N419" s="30">
        <v>0</v>
      </c>
      <c r="O419" s="30">
        <v>0</v>
      </c>
      <c r="P419" s="30">
        <v>0</v>
      </c>
      <c r="Q419" s="30"/>
      <c r="R419" s="33" t="s">
        <v>19</v>
      </c>
    </row>
    <row r="420" spans="1:18" s="31" customFormat="1" x14ac:dyDescent="0.2">
      <c r="A420" s="29" t="s">
        <v>1447</v>
      </c>
      <c r="B420" s="32">
        <v>44873</v>
      </c>
      <c r="C420" s="29" t="s">
        <v>17</v>
      </c>
      <c r="D420" s="29" t="s">
        <v>79</v>
      </c>
      <c r="E420" s="29" t="s">
        <v>19</v>
      </c>
      <c r="F420" s="29" t="s">
        <v>80</v>
      </c>
      <c r="G420" s="29" t="s">
        <v>19</v>
      </c>
      <c r="H420" s="40" t="s">
        <v>25</v>
      </c>
      <c r="I420" s="30" t="s">
        <v>26</v>
      </c>
      <c r="J420" s="30">
        <f t="shared" si="7"/>
        <v>2332.69</v>
      </c>
      <c r="K420" s="30">
        <v>2332.69</v>
      </c>
      <c r="L420" s="30">
        <v>0</v>
      </c>
      <c r="M420" s="30">
        <f t="shared" si="6"/>
        <v>0</v>
      </c>
      <c r="N420" s="30">
        <v>0</v>
      </c>
      <c r="O420" s="30">
        <v>0</v>
      </c>
      <c r="P420" s="30">
        <v>0</v>
      </c>
      <c r="Q420" s="30"/>
      <c r="R420" s="33" t="s">
        <v>19</v>
      </c>
    </row>
    <row r="421" spans="1:18" s="31" customFormat="1" x14ac:dyDescent="0.2">
      <c r="A421" s="29" t="s">
        <v>1448</v>
      </c>
      <c r="B421" s="32">
        <v>44873</v>
      </c>
      <c r="C421" s="29" t="s">
        <v>17</v>
      </c>
      <c r="D421" s="29" t="s">
        <v>1603</v>
      </c>
      <c r="E421" s="29" t="s">
        <v>19</v>
      </c>
      <c r="F421" s="29" t="s">
        <v>81</v>
      </c>
      <c r="G421" s="29" t="s">
        <v>19</v>
      </c>
      <c r="H421" s="40" t="s">
        <v>47</v>
      </c>
      <c r="I421" s="30" t="s">
        <v>48</v>
      </c>
      <c r="J421" s="30">
        <f t="shared" si="7"/>
        <v>94.899600000000007</v>
      </c>
      <c r="K421" s="30">
        <v>0</v>
      </c>
      <c r="L421" s="30">
        <v>81.81</v>
      </c>
      <c r="M421" s="30">
        <f t="shared" si="6"/>
        <v>13.089600000000001</v>
      </c>
      <c r="N421" s="30">
        <v>0</v>
      </c>
      <c r="O421" s="30">
        <v>0</v>
      </c>
      <c r="P421" s="30">
        <v>0</v>
      </c>
      <c r="Q421" s="30"/>
      <c r="R421" s="33" t="s">
        <v>19</v>
      </c>
    </row>
    <row r="422" spans="1:18" x14ac:dyDescent="0.2">
      <c r="A422" s="29" t="s">
        <v>1449</v>
      </c>
      <c r="B422" s="32">
        <v>44873</v>
      </c>
      <c r="C422" s="29" t="s">
        <v>17</v>
      </c>
      <c r="D422" s="29" t="s">
        <v>1595</v>
      </c>
      <c r="E422" s="29" t="s">
        <v>19</v>
      </c>
      <c r="F422" s="29" t="s">
        <v>82</v>
      </c>
      <c r="G422" s="29" t="s">
        <v>19</v>
      </c>
      <c r="H422" s="3" t="s">
        <v>537</v>
      </c>
      <c r="I422" s="4" t="s">
        <v>538</v>
      </c>
      <c r="J422" s="30">
        <f t="shared" si="7"/>
        <v>1480.05</v>
      </c>
      <c r="K422" s="30">
        <v>1480.05</v>
      </c>
      <c r="L422" s="30">
        <v>0</v>
      </c>
      <c r="M422" s="30">
        <f t="shared" si="6"/>
        <v>0</v>
      </c>
      <c r="N422" s="30">
        <v>0</v>
      </c>
      <c r="O422" s="30">
        <v>0</v>
      </c>
      <c r="P422" s="30">
        <v>0</v>
      </c>
      <c r="Q422" s="30"/>
      <c r="R422" s="33" t="s">
        <v>19</v>
      </c>
    </row>
    <row r="423" spans="1:18" x14ac:dyDescent="0.2">
      <c r="A423" s="29" t="s">
        <v>1450</v>
      </c>
      <c r="B423" s="32">
        <v>44873</v>
      </c>
      <c r="C423" s="29" t="s">
        <v>17</v>
      </c>
      <c r="D423" s="29" t="s">
        <v>83</v>
      </c>
      <c r="E423" s="29" t="s">
        <v>19</v>
      </c>
      <c r="F423" s="29" t="s">
        <v>1615</v>
      </c>
      <c r="G423" s="29" t="s">
        <v>19</v>
      </c>
      <c r="H423" s="40" t="s">
        <v>21</v>
      </c>
      <c r="I423" s="30" t="s">
        <v>22</v>
      </c>
      <c r="J423" s="30">
        <f t="shared" si="7"/>
        <v>3944.57</v>
      </c>
      <c r="K423" s="30">
        <v>3944.57</v>
      </c>
      <c r="L423" s="30">
        <v>0</v>
      </c>
      <c r="M423" s="30">
        <f t="shared" ref="M423:M454" si="8">+L423*16%</f>
        <v>0</v>
      </c>
      <c r="N423" s="30">
        <v>0</v>
      </c>
      <c r="O423" s="30">
        <v>0</v>
      </c>
      <c r="P423" s="30">
        <v>0</v>
      </c>
      <c r="Q423" s="30"/>
      <c r="R423" s="33" t="s">
        <v>19</v>
      </c>
    </row>
    <row r="424" spans="1:18" x14ac:dyDescent="0.2">
      <c r="A424" s="29" t="s">
        <v>1451</v>
      </c>
      <c r="B424" s="32">
        <v>44873</v>
      </c>
      <c r="C424" s="29" t="s">
        <v>17</v>
      </c>
      <c r="D424" s="29" t="s">
        <v>1571</v>
      </c>
      <c r="E424" s="29" t="s">
        <v>19</v>
      </c>
      <c r="F424" s="29" t="s">
        <v>84</v>
      </c>
      <c r="G424" s="29" t="s">
        <v>19</v>
      </c>
      <c r="H424" s="3" t="s">
        <v>696</v>
      </c>
      <c r="I424" s="4" t="s">
        <v>697</v>
      </c>
      <c r="J424" s="30">
        <f t="shared" si="7"/>
        <v>90.792000000000002</v>
      </c>
      <c r="K424" s="30">
        <v>90.792000000000002</v>
      </c>
      <c r="L424" s="30">
        <v>0</v>
      </c>
      <c r="M424" s="30">
        <f t="shared" si="8"/>
        <v>0</v>
      </c>
      <c r="N424" s="30">
        <v>0</v>
      </c>
      <c r="O424" s="30">
        <v>0</v>
      </c>
      <c r="P424" s="30">
        <v>0</v>
      </c>
      <c r="Q424" s="30"/>
      <c r="R424" s="33" t="s">
        <v>19</v>
      </c>
    </row>
    <row r="425" spans="1:18" x14ac:dyDescent="0.2">
      <c r="A425" s="29" t="s">
        <v>1452</v>
      </c>
      <c r="B425" s="32">
        <v>44873</v>
      </c>
      <c r="C425" s="29" t="s">
        <v>17</v>
      </c>
      <c r="D425" s="29" t="s">
        <v>85</v>
      </c>
      <c r="E425" s="29" t="s">
        <v>19</v>
      </c>
      <c r="F425" s="29" t="s">
        <v>86</v>
      </c>
      <c r="G425" s="29" t="s">
        <v>19</v>
      </c>
      <c r="H425" s="3" t="s">
        <v>774</v>
      </c>
      <c r="I425" s="4" t="s">
        <v>775</v>
      </c>
      <c r="J425" s="30">
        <f t="shared" si="7"/>
        <v>1026.6479999999999</v>
      </c>
      <c r="K425" s="30">
        <v>1026.6479999999999</v>
      </c>
      <c r="L425" s="30">
        <v>0</v>
      </c>
      <c r="M425" s="30">
        <f t="shared" si="8"/>
        <v>0</v>
      </c>
      <c r="N425" s="30">
        <v>0</v>
      </c>
      <c r="O425" s="30">
        <v>0</v>
      </c>
      <c r="P425" s="30">
        <v>0</v>
      </c>
      <c r="Q425" s="30"/>
      <c r="R425" s="33" t="s">
        <v>19</v>
      </c>
    </row>
    <row r="426" spans="1:18" s="31" customFormat="1" x14ac:dyDescent="0.2">
      <c r="A426" s="29" t="s">
        <v>1453</v>
      </c>
      <c r="B426" s="32">
        <v>44873</v>
      </c>
      <c r="C426" s="29" t="s">
        <v>17</v>
      </c>
      <c r="D426" s="29" t="s">
        <v>87</v>
      </c>
      <c r="E426" s="29" t="s">
        <v>19</v>
      </c>
      <c r="F426" s="29" t="s">
        <v>88</v>
      </c>
      <c r="G426" s="29" t="s">
        <v>19</v>
      </c>
      <c r="H426" s="40" t="s">
        <v>89</v>
      </c>
      <c r="I426" s="30" t="s">
        <v>90</v>
      </c>
      <c r="J426" s="30">
        <f t="shared" si="7"/>
        <v>535.91999999999996</v>
      </c>
      <c r="K426" s="30">
        <v>0</v>
      </c>
      <c r="L426" s="30">
        <v>462</v>
      </c>
      <c r="M426" s="30">
        <f t="shared" si="8"/>
        <v>73.92</v>
      </c>
      <c r="N426" s="30">
        <v>0</v>
      </c>
      <c r="O426" s="30">
        <v>0</v>
      </c>
      <c r="P426" s="30">
        <v>0</v>
      </c>
      <c r="Q426" s="30"/>
      <c r="R426" s="33" t="s">
        <v>19</v>
      </c>
    </row>
    <row r="427" spans="1:18" s="31" customFormat="1" x14ac:dyDescent="0.2">
      <c r="A427" s="29" t="s">
        <v>1454</v>
      </c>
      <c r="B427" s="32">
        <v>44873</v>
      </c>
      <c r="C427" s="29" t="s">
        <v>17</v>
      </c>
      <c r="D427" s="29" t="s">
        <v>1650</v>
      </c>
      <c r="E427" s="29" t="s">
        <v>19</v>
      </c>
      <c r="F427" s="29" t="s">
        <v>91</v>
      </c>
      <c r="G427" s="29" t="s">
        <v>19</v>
      </c>
      <c r="H427" s="40" t="s">
        <v>77</v>
      </c>
      <c r="I427" s="30" t="s">
        <v>78</v>
      </c>
      <c r="J427" s="30">
        <f t="shared" si="7"/>
        <v>279.36</v>
      </c>
      <c r="K427" s="30">
        <v>279.36</v>
      </c>
      <c r="L427" s="30">
        <v>0</v>
      </c>
      <c r="M427" s="30">
        <f t="shared" si="8"/>
        <v>0</v>
      </c>
      <c r="N427" s="30">
        <v>0</v>
      </c>
      <c r="O427" s="30">
        <v>0</v>
      </c>
      <c r="P427" s="30">
        <v>0</v>
      </c>
      <c r="Q427" s="30"/>
      <c r="R427" s="33" t="s">
        <v>19</v>
      </c>
    </row>
    <row r="428" spans="1:18" x14ac:dyDescent="0.2">
      <c r="A428" s="29" t="s">
        <v>1455</v>
      </c>
      <c r="B428" s="32">
        <v>44873</v>
      </c>
      <c r="C428" s="29" t="s">
        <v>17</v>
      </c>
      <c r="D428" s="29" t="s">
        <v>1014</v>
      </c>
      <c r="E428" s="29"/>
      <c r="F428" s="29" t="s">
        <v>956</v>
      </c>
      <c r="G428" s="29"/>
      <c r="H428" s="40" t="s">
        <v>1006</v>
      </c>
      <c r="I428" s="30" t="s">
        <v>1007</v>
      </c>
      <c r="J428" s="30">
        <f t="shared" si="7"/>
        <v>164.11679999999998</v>
      </c>
      <c r="K428" s="30">
        <v>0</v>
      </c>
      <c r="L428" s="30">
        <v>141.47999999999999</v>
      </c>
      <c r="M428" s="30">
        <f t="shared" si="8"/>
        <v>22.636799999999997</v>
      </c>
      <c r="N428" s="30">
        <v>0</v>
      </c>
      <c r="O428" s="30">
        <v>0</v>
      </c>
      <c r="P428" s="30">
        <v>0</v>
      </c>
      <c r="Q428" s="30"/>
      <c r="R428" s="33"/>
    </row>
    <row r="429" spans="1:18" x14ac:dyDescent="0.2">
      <c r="A429" s="29" t="s">
        <v>1456</v>
      </c>
      <c r="B429" s="32">
        <v>44873</v>
      </c>
      <c r="C429" s="29" t="s">
        <v>17</v>
      </c>
      <c r="D429" s="29" t="s">
        <v>101</v>
      </c>
      <c r="E429" s="29" t="s">
        <v>19</v>
      </c>
      <c r="F429" s="29" t="s">
        <v>102</v>
      </c>
      <c r="G429" s="29" t="s">
        <v>19</v>
      </c>
      <c r="H429" s="40" t="s">
        <v>103</v>
      </c>
      <c r="I429" s="30" t="s">
        <v>104</v>
      </c>
      <c r="J429" s="30">
        <f t="shared" si="7"/>
        <v>1105.944</v>
      </c>
      <c r="K429" s="30">
        <v>0</v>
      </c>
      <c r="L429" s="30">
        <v>953.4</v>
      </c>
      <c r="M429" s="30">
        <f t="shared" si="8"/>
        <v>152.54400000000001</v>
      </c>
      <c r="N429" s="30">
        <v>0</v>
      </c>
      <c r="O429" s="30">
        <v>0</v>
      </c>
      <c r="P429" s="30">
        <v>0</v>
      </c>
      <c r="Q429" s="30"/>
      <c r="R429" s="33" t="s">
        <v>19</v>
      </c>
    </row>
    <row r="430" spans="1:18" x14ac:dyDescent="0.2">
      <c r="A430" s="29" t="s">
        <v>1457</v>
      </c>
      <c r="B430" s="32">
        <v>44874</v>
      </c>
      <c r="C430" s="29" t="s">
        <v>17</v>
      </c>
      <c r="D430" s="29" t="s">
        <v>1636</v>
      </c>
      <c r="E430" s="29" t="s">
        <v>19</v>
      </c>
      <c r="F430" s="29" t="s">
        <v>92</v>
      </c>
      <c r="G430" s="29" t="s">
        <v>19</v>
      </c>
      <c r="H430" s="40" t="s">
        <v>51</v>
      </c>
      <c r="I430" s="30" t="s">
        <v>52</v>
      </c>
      <c r="J430" s="30">
        <f t="shared" si="7"/>
        <v>179.04</v>
      </c>
      <c r="K430" s="30">
        <v>179.04</v>
      </c>
      <c r="L430" s="30">
        <v>0</v>
      </c>
      <c r="M430" s="30">
        <f t="shared" si="8"/>
        <v>0</v>
      </c>
      <c r="N430" s="30">
        <v>0</v>
      </c>
      <c r="O430" s="30">
        <v>0</v>
      </c>
      <c r="P430" s="30">
        <v>0</v>
      </c>
      <c r="Q430" s="30"/>
      <c r="R430" s="33" t="s">
        <v>19</v>
      </c>
    </row>
    <row r="431" spans="1:18" s="31" customFormat="1" x14ac:dyDescent="0.2">
      <c r="A431" s="29" t="s">
        <v>1458</v>
      </c>
      <c r="B431" s="32">
        <v>44874</v>
      </c>
      <c r="C431" s="29" t="s">
        <v>17</v>
      </c>
      <c r="D431" s="29" t="s">
        <v>1011</v>
      </c>
      <c r="E431" s="29"/>
      <c r="F431" s="29" t="s">
        <v>956</v>
      </c>
      <c r="G431" s="29"/>
      <c r="H431" s="3" t="s">
        <v>879</v>
      </c>
      <c r="I431" s="4" t="s">
        <v>880</v>
      </c>
      <c r="J431" s="30">
        <f t="shared" si="7"/>
        <v>1412.6479999999999</v>
      </c>
      <c r="K431" s="30">
        <v>0</v>
      </c>
      <c r="L431" s="30">
        <v>1217.8</v>
      </c>
      <c r="M431" s="30">
        <f t="shared" si="8"/>
        <v>194.84799999999998</v>
      </c>
      <c r="N431" s="30">
        <v>0</v>
      </c>
      <c r="O431" s="30">
        <v>0</v>
      </c>
      <c r="P431" s="30">
        <v>0</v>
      </c>
      <c r="Q431" s="30"/>
      <c r="R431" s="33"/>
    </row>
    <row r="432" spans="1:18" s="31" customFormat="1" x14ac:dyDescent="0.2">
      <c r="A432" s="29" t="s">
        <v>1459</v>
      </c>
      <c r="B432" s="32">
        <v>44874</v>
      </c>
      <c r="C432" s="29" t="s">
        <v>17</v>
      </c>
      <c r="D432" s="29" t="s">
        <v>93</v>
      </c>
      <c r="E432" s="29" t="s">
        <v>19</v>
      </c>
      <c r="F432" s="29" t="s">
        <v>94</v>
      </c>
      <c r="G432" s="29" t="s">
        <v>19</v>
      </c>
      <c r="H432" s="40" t="s">
        <v>59</v>
      </c>
      <c r="I432" s="30" t="s">
        <v>60</v>
      </c>
      <c r="J432" s="30">
        <f t="shared" si="7"/>
        <v>226.36588</v>
      </c>
      <c r="K432" s="30">
        <v>0</v>
      </c>
      <c r="L432" s="30">
        <v>195.143</v>
      </c>
      <c r="M432" s="30">
        <f t="shared" si="8"/>
        <v>31.22288</v>
      </c>
      <c r="N432" s="30">
        <v>0</v>
      </c>
      <c r="O432" s="30">
        <v>0</v>
      </c>
      <c r="P432" s="30">
        <v>0</v>
      </c>
      <c r="Q432" s="30"/>
      <c r="R432" s="33" t="s">
        <v>19</v>
      </c>
    </row>
    <row r="433" spans="1:18" s="31" customFormat="1" x14ac:dyDescent="0.2">
      <c r="A433" s="29" t="s">
        <v>1460</v>
      </c>
      <c r="B433" s="32">
        <v>44874</v>
      </c>
      <c r="C433" s="29" t="s">
        <v>17</v>
      </c>
      <c r="D433" s="29" t="s">
        <v>1577</v>
      </c>
      <c r="E433" s="29" t="s">
        <v>19</v>
      </c>
      <c r="F433" s="29" t="s">
        <v>95</v>
      </c>
      <c r="G433" s="29" t="s">
        <v>19</v>
      </c>
      <c r="H433" s="40" t="s">
        <v>96</v>
      </c>
      <c r="I433" s="30" t="s">
        <v>97</v>
      </c>
      <c r="J433" s="30">
        <f t="shared" si="7"/>
        <v>1540.4146920000001</v>
      </c>
      <c r="K433" s="30">
        <v>2.2737367544323206E-13</v>
      </c>
      <c r="L433" s="30">
        <v>1327.9436999999998</v>
      </c>
      <c r="M433" s="30">
        <f t="shared" si="8"/>
        <v>212.47099199999997</v>
      </c>
      <c r="N433" s="30">
        <v>0</v>
      </c>
      <c r="O433" s="30">
        <v>0</v>
      </c>
      <c r="P433" s="30">
        <v>0</v>
      </c>
      <c r="Q433" s="30"/>
      <c r="R433" s="33" t="s">
        <v>19</v>
      </c>
    </row>
    <row r="434" spans="1:18" s="31" customFormat="1" x14ac:dyDescent="0.2">
      <c r="A434" s="29" t="s">
        <v>1461</v>
      </c>
      <c r="B434" s="32">
        <v>44874</v>
      </c>
      <c r="C434" s="29" t="s">
        <v>17</v>
      </c>
      <c r="D434" s="29" t="s">
        <v>1578</v>
      </c>
      <c r="E434" s="29" t="s">
        <v>19</v>
      </c>
      <c r="F434" s="29" t="s">
        <v>98</v>
      </c>
      <c r="G434" s="29" t="s">
        <v>19</v>
      </c>
      <c r="H434" s="40" t="s">
        <v>96</v>
      </c>
      <c r="I434" s="30" t="s">
        <v>97</v>
      </c>
      <c r="J434" s="30">
        <f t="shared" si="7"/>
        <v>1110.2841999999998</v>
      </c>
      <c r="K434" s="30">
        <v>1110.2841999999998</v>
      </c>
      <c r="L434" s="30">
        <v>0</v>
      </c>
      <c r="M434" s="30">
        <f t="shared" si="8"/>
        <v>0</v>
      </c>
      <c r="N434" s="30">
        <v>0</v>
      </c>
      <c r="O434" s="30">
        <v>0</v>
      </c>
      <c r="P434" s="30">
        <v>0</v>
      </c>
      <c r="Q434" s="30"/>
      <c r="R434" s="33" t="s">
        <v>19</v>
      </c>
    </row>
    <row r="435" spans="1:18" s="31" customFormat="1" x14ac:dyDescent="0.2">
      <c r="A435" s="29" t="s">
        <v>1462</v>
      </c>
      <c r="B435" s="32">
        <v>44874</v>
      </c>
      <c r="C435" s="29" t="s">
        <v>17</v>
      </c>
      <c r="D435" s="29" t="s">
        <v>1579</v>
      </c>
      <c r="E435" s="29" t="s">
        <v>19</v>
      </c>
      <c r="F435" s="29" t="s">
        <v>99</v>
      </c>
      <c r="G435" s="29" t="s">
        <v>19</v>
      </c>
      <c r="H435" s="40" t="s">
        <v>96</v>
      </c>
      <c r="I435" s="30" t="s">
        <v>97</v>
      </c>
      <c r="J435" s="30">
        <f t="shared" si="7"/>
        <v>18867.8524</v>
      </c>
      <c r="K435" s="30">
        <v>0</v>
      </c>
      <c r="L435" s="30">
        <v>16265.39</v>
      </c>
      <c r="M435" s="30">
        <f t="shared" si="8"/>
        <v>2602.4623999999999</v>
      </c>
      <c r="N435" s="30">
        <v>0</v>
      </c>
      <c r="O435" s="30">
        <v>0</v>
      </c>
      <c r="P435" s="30">
        <v>0</v>
      </c>
      <c r="Q435" s="30"/>
      <c r="R435" s="33" t="s">
        <v>19</v>
      </c>
    </row>
    <row r="436" spans="1:18" s="31" customFormat="1" x14ac:dyDescent="0.2">
      <c r="A436" s="29" t="s">
        <v>1463</v>
      </c>
      <c r="B436" s="32">
        <v>44874</v>
      </c>
      <c r="C436" s="29" t="s">
        <v>17</v>
      </c>
      <c r="D436" s="29" t="s">
        <v>1580</v>
      </c>
      <c r="E436" s="29" t="s">
        <v>19</v>
      </c>
      <c r="F436" s="29" t="s">
        <v>100</v>
      </c>
      <c r="G436" s="29" t="s">
        <v>19</v>
      </c>
      <c r="H436" s="40" t="s">
        <v>96</v>
      </c>
      <c r="I436" s="30" t="s">
        <v>97</v>
      </c>
      <c r="J436" s="30">
        <f t="shared" si="7"/>
        <v>5914.8980000000001</v>
      </c>
      <c r="K436" s="30">
        <v>0</v>
      </c>
      <c r="L436" s="30">
        <v>5099.05</v>
      </c>
      <c r="M436" s="30">
        <f t="shared" si="8"/>
        <v>815.84800000000007</v>
      </c>
      <c r="N436" s="30">
        <v>0</v>
      </c>
      <c r="O436" s="30">
        <v>0</v>
      </c>
      <c r="P436" s="30">
        <v>0</v>
      </c>
      <c r="Q436" s="30"/>
      <c r="R436" s="33" t="s">
        <v>19</v>
      </c>
    </row>
    <row r="437" spans="1:18" x14ac:dyDescent="0.2">
      <c r="A437" s="29" t="s">
        <v>1464</v>
      </c>
      <c r="B437" s="32">
        <v>44875</v>
      </c>
      <c r="C437" s="29" t="s">
        <v>17</v>
      </c>
      <c r="D437" s="29" t="s">
        <v>1005</v>
      </c>
      <c r="E437" s="29"/>
      <c r="F437" s="29" t="s">
        <v>956</v>
      </c>
      <c r="G437" s="29"/>
      <c r="H437" s="40" t="s">
        <v>1006</v>
      </c>
      <c r="I437" s="30" t="s">
        <v>1007</v>
      </c>
      <c r="J437" s="30">
        <f t="shared" si="7"/>
        <v>29.440799999999999</v>
      </c>
      <c r="K437" s="30">
        <v>0</v>
      </c>
      <c r="L437" s="30">
        <v>25.38</v>
      </c>
      <c r="M437" s="30">
        <f t="shared" si="8"/>
        <v>4.0607999999999995</v>
      </c>
      <c r="N437" s="30">
        <v>0</v>
      </c>
      <c r="O437" s="30">
        <v>0</v>
      </c>
      <c r="P437" s="30">
        <v>0</v>
      </c>
      <c r="Q437" s="30"/>
      <c r="R437" s="33"/>
    </row>
    <row r="438" spans="1:18" s="31" customFormat="1" x14ac:dyDescent="0.2">
      <c r="A438" s="29" t="s">
        <v>1465</v>
      </c>
      <c r="B438" s="32">
        <v>44875</v>
      </c>
      <c r="C438" s="29" t="s">
        <v>17</v>
      </c>
      <c r="D438" s="29" t="s">
        <v>1737</v>
      </c>
      <c r="E438" s="29" t="s">
        <v>19</v>
      </c>
      <c r="F438" s="29" t="s">
        <v>105</v>
      </c>
      <c r="G438" s="29" t="s">
        <v>19</v>
      </c>
      <c r="H438" s="40" t="s">
        <v>106</v>
      </c>
      <c r="I438" s="30" t="s">
        <v>107</v>
      </c>
      <c r="J438" s="30">
        <f t="shared" si="7"/>
        <v>2630.5436</v>
      </c>
      <c r="K438" s="30">
        <v>0</v>
      </c>
      <c r="L438" s="30">
        <v>2267.71</v>
      </c>
      <c r="M438" s="30">
        <f t="shared" si="8"/>
        <v>362.83359999999999</v>
      </c>
      <c r="N438" s="30">
        <v>0</v>
      </c>
      <c r="O438" s="30">
        <v>0</v>
      </c>
      <c r="P438" s="30">
        <v>0</v>
      </c>
      <c r="Q438" s="30"/>
      <c r="R438" s="33" t="s">
        <v>19</v>
      </c>
    </row>
    <row r="439" spans="1:18" s="31" customFormat="1" x14ac:dyDescent="0.2">
      <c r="A439" s="29" t="s">
        <v>1466</v>
      </c>
      <c r="B439" s="32">
        <v>44875</v>
      </c>
      <c r="C439" s="29" t="s">
        <v>17</v>
      </c>
      <c r="D439" s="29" t="s">
        <v>1738</v>
      </c>
      <c r="E439" s="29" t="s">
        <v>19</v>
      </c>
      <c r="F439" s="29" t="s">
        <v>108</v>
      </c>
      <c r="G439" s="29" t="s">
        <v>19</v>
      </c>
      <c r="H439" s="40" t="s">
        <v>106</v>
      </c>
      <c r="I439" s="30" t="s">
        <v>107</v>
      </c>
      <c r="J439" s="30">
        <f t="shared" si="7"/>
        <v>718.04</v>
      </c>
      <c r="K439" s="30">
        <v>718.04</v>
      </c>
      <c r="L439" s="30">
        <v>0</v>
      </c>
      <c r="M439" s="30">
        <f t="shared" si="8"/>
        <v>0</v>
      </c>
      <c r="N439" s="30">
        <v>0</v>
      </c>
      <c r="O439" s="30">
        <v>0</v>
      </c>
      <c r="P439" s="30">
        <v>0</v>
      </c>
      <c r="Q439" s="30"/>
      <c r="R439" s="33" t="s">
        <v>19</v>
      </c>
    </row>
    <row r="440" spans="1:18" s="31" customFormat="1" x14ac:dyDescent="0.2">
      <c r="A440" s="29" t="s">
        <v>1467</v>
      </c>
      <c r="B440" s="32">
        <v>44875</v>
      </c>
      <c r="C440" s="29" t="s">
        <v>17</v>
      </c>
      <c r="D440" s="29" t="s">
        <v>1735</v>
      </c>
      <c r="E440" s="29" t="s">
        <v>19</v>
      </c>
      <c r="F440" s="29" t="s">
        <v>109</v>
      </c>
      <c r="G440" s="29" t="s">
        <v>19</v>
      </c>
      <c r="H440" s="40" t="s">
        <v>106</v>
      </c>
      <c r="I440" s="30" t="s">
        <v>107</v>
      </c>
      <c r="J440" s="30">
        <f t="shared" si="7"/>
        <v>16078.057999999999</v>
      </c>
      <c r="K440" s="30">
        <v>12428.64</v>
      </c>
      <c r="L440" s="30">
        <v>3146.05</v>
      </c>
      <c r="M440" s="30">
        <f t="shared" si="8"/>
        <v>503.36800000000005</v>
      </c>
      <c r="N440" s="30">
        <v>0</v>
      </c>
      <c r="O440" s="30">
        <v>0</v>
      </c>
      <c r="P440" s="30">
        <v>0</v>
      </c>
      <c r="Q440" s="30"/>
      <c r="R440" s="33" t="s">
        <v>19</v>
      </c>
    </row>
    <row r="441" spans="1:18" s="31" customFormat="1" x14ac:dyDescent="0.2">
      <c r="A441" s="29" t="s">
        <v>1468</v>
      </c>
      <c r="B441" s="32">
        <v>44875</v>
      </c>
      <c r="C441" s="29" t="s">
        <v>17</v>
      </c>
      <c r="D441" s="29" t="s">
        <v>110</v>
      </c>
      <c r="E441" s="29" t="s">
        <v>19</v>
      </c>
      <c r="F441" s="29" t="s">
        <v>111</v>
      </c>
      <c r="G441" s="29" t="s">
        <v>19</v>
      </c>
      <c r="H441" s="40" t="s">
        <v>112</v>
      </c>
      <c r="I441" s="30" t="s">
        <v>113</v>
      </c>
      <c r="J441" s="30">
        <f t="shared" si="7"/>
        <v>308.05</v>
      </c>
      <c r="K441" s="30">
        <v>308.05</v>
      </c>
      <c r="L441" s="30">
        <v>0</v>
      </c>
      <c r="M441" s="30">
        <f t="shared" si="8"/>
        <v>0</v>
      </c>
      <c r="N441" s="30">
        <v>0</v>
      </c>
      <c r="O441" s="30">
        <v>0</v>
      </c>
      <c r="P441" s="30">
        <v>0</v>
      </c>
      <c r="Q441" s="30"/>
      <c r="R441" s="33" t="s">
        <v>19</v>
      </c>
    </row>
    <row r="442" spans="1:18" s="31" customFormat="1" x14ac:dyDescent="0.2">
      <c r="A442" s="29" t="s">
        <v>1469</v>
      </c>
      <c r="B442" s="32">
        <v>44875</v>
      </c>
      <c r="C442" s="29" t="s">
        <v>17</v>
      </c>
      <c r="D442" s="29" t="s">
        <v>1594</v>
      </c>
      <c r="E442" s="29" t="s">
        <v>19</v>
      </c>
      <c r="F442" s="29" t="s">
        <v>114</v>
      </c>
      <c r="G442" s="29" t="s">
        <v>19</v>
      </c>
      <c r="H442" s="3" t="s">
        <v>537</v>
      </c>
      <c r="I442" s="4" t="s">
        <v>538</v>
      </c>
      <c r="J442" s="30">
        <f t="shared" si="7"/>
        <v>1139.5999999999999</v>
      </c>
      <c r="K442" s="30">
        <v>1139.5999999999999</v>
      </c>
      <c r="L442" s="30">
        <v>0</v>
      </c>
      <c r="M442" s="30">
        <f t="shared" si="8"/>
        <v>0</v>
      </c>
      <c r="N442" s="30">
        <v>0</v>
      </c>
      <c r="O442" s="30">
        <v>0</v>
      </c>
      <c r="P442" s="30">
        <v>0</v>
      </c>
      <c r="Q442" s="30"/>
      <c r="R442" s="33" t="s">
        <v>19</v>
      </c>
    </row>
    <row r="443" spans="1:18" s="31" customFormat="1" x14ac:dyDescent="0.2">
      <c r="A443" s="29" t="s">
        <v>1470</v>
      </c>
      <c r="B443" s="32">
        <v>44875</v>
      </c>
      <c r="C443" s="29" t="s">
        <v>17</v>
      </c>
      <c r="D443" s="29" t="s">
        <v>115</v>
      </c>
      <c r="E443" s="29" t="s">
        <v>19</v>
      </c>
      <c r="F443" s="29" t="s">
        <v>116</v>
      </c>
      <c r="G443" s="29" t="s">
        <v>19</v>
      </c>
      <c r="H443" s="40" t="s">
        <v>25</v>
      </c>
      <c r="I443" s="30" t="s">
        <v>26</v>
      </c>
      <c r="J443" s="30">
        <f t="shared" si="7"/>
        <v>350.71</v>
      </c>
      <c r="K443" s="30">
        <v>350.71</v>
      </c>
      <c r="L443" s="30">
        <v>0</v>
      </c>
      <c r="M443" s="30">
        <f t="shared" si="8"/>
        <v>0</v>
      </c>
      <c r="N443" s="30">
        <v>0</v>
      </c>
      <c r="O443" s="30">
        <v>0</v>
      </c>
      <c r="P443" s="30">
        <v>0</v>
      </c>
      <c r="Q443" s="30"/>
      <c r="R443" s="33" t="s">
        <v>19</v>
      </c>
    </row>
    <row r="444" spans="1:18" s="31" customFormat="1" x14ac:dyDescent="0.2">
      <c r="A444" s="29" t="s">
        <v>1471</v>
      </c>
      <c r="B444" s="32">
        <v>44875</v>
      </c>
      <c r="C444" s="29" t="s">
        <v>17</v>
      </c>
      <c r="D444" s="29" t="s">
        <v>117</v>
      </c>
      <c r="E444" s="29" t="s">
        <v>19</v>
      </c>
      <c r="F444" s="29" t="s">
        <v>118</v>
      </c>
      <c r="G444" s="29" t="s">
        <v>19</v>
      </c>
      <c r="H444" s="40" t="s">
        <v>119</v>
      </c>
      <c r="I444" s="30" t="s">
        <v>120</v>
      </c>
      <c r="J444" s="30">
        <f t="shared" si="7"/>
        <v>1868.9</v>
      </c>
      <c r="K444" s="30">
        <v>1868.9</v>
      </c>
      <c r="L444" s="30">
        <v>0</v>
      </c>
      <c r="M444" s="30">
        <f t="shared" si="8"/>
        <v>0</v>
      </c>
      <c r="N444" s="30">
        <v>0</v>
      </c>
      <c r="O444" s="30">
        <v>0</v>
      </c>
      <c r="P444" s="30">
        <v>0</v>
      </c>
      <c r="Q444" s="30"/>
      <c r="R444" s="33" t="s">
        <v>19</v>
      </c>
    </row>
    <row r="445" spans="1:18" s="31" customFormat="1" x14ac:dyDescent="0.2">
      <c r="A445" s="29" t="s">
        <v>1472</v>
      </c>
      <c r="B445" s="32">
        <v>44875</v>
      </c>
      <c r="C445" s="29" t="s">
        <v>17</v>
      </c>
      <c r="D445" s="29" t="s">
        <v>1012</v>
      </c>
      <c r="E445" s="29"/>
      <c r="F445" s="29" t="s">
        <v>956</v>
      </c>
      <c r="G445" s="29"/>
      <c r="H445" s="40" t="s">
        <v>1013</v>
      </c>
      <c r="I445" s="30" t="s">
        <v>844</v>
      </c>
      <c r="J445" s="30">
        <f t="shared" si="7"/>
        <v>2150.3847999999998</v>
      </c>
      <c r="K445" s="30">
        <v>0</v>
      </c>
      <c r="L445" s="30">
        <v>1853.78</v>
      </c>
      <c r="M445" s="30">
        <f t="shared" si="8"/>
        <v>296.60480000000001</v>
      </c>
      <c r="N445" s="30">
        <v>0</v>
      </c>
      <c r="O445" s="30">
        <v>0</v>
      </c>
      <c r="P445" s="30">
        <v>0</v>
      </c>
      <c r="Q445" s="30"/>
      <c r="R445" s="33"/>
    </row>
    <row r="446" spans="1:18" s="31" customFormat="1" x14ac:dyDescent="0.2">
      <c r="A446" s="29" t="s">
        <v>1473</v>
      </c>
      <c r="B446" s="32">
        <v>44875</v>
      </c>
      <c r="C446" s="29" t="s">
        <v>17</v>
      </c>
      <c r="D446" s="29" t="s">
        <v>1631</v>
      </c>
      <c r="E446" s="29" t="s">
        <v>19</v>
      </c>
      <c r="F446" s="29" t="s">
        <v>121</v>
      </c>
      <c r="G446" s="29" t="s">
        <v>19</v>
      </c>
      <c r="H446" s="40" t="s">
        <v>62</v>
      </c>
      <c r="I446" s="30" t="s">
        <v>63</v>
      </c>
      <c r="J446" s="30">
        <f t="shared" si="7"/>
        <v>986.94</v>
      </c>
      <c r="K446" s="30">
        <v>986.94</v>
      </c>
      <c r="L446" s="30">
        <v>0</v>
      </c>
      <c r="M446" s="30">
        <f t="shared" si="8"/>
        <v>0</v>
      </c>
      <c r="N446" s="30">
        <v>0</v>
      </c>
      <c r="O446" s="30">
        <v>0</v>
      </c>
      <c r="P446" s="30">
        <v>0</v>
      </c>
      <c r="Q446" s="30"/>
      <c r="R446" s="33" t="s">
        <v>19</v>
      </c>
    </row>
    <row r="447" spans="1:18" s="31" customFormat="1" x14ac:dyDescent="0.2">
      <c r="A447" s="29" t="s">
        <v>1474</v>
      </c>
      <c r="B447" s="32">
        <v>44875</v>
      </c>
      <c r="C447" s="29" t="s">
        <v>17</v>
      </c>
      <c r="D447" s="29" t="s">
        <v>122</v>
      </c>
      <c r="E447" s="29" t="s">
        <v>19</v>
      </c>
      <c r="F447" s="29" t="s">
        <v>123</v>
      </c>
      <c r="G447" s="29" t="s">
        <v>19</v>
      </c>
      <c r="H447" s="40" t="s">
        <v>124</v>
      </c>
      <c r="I447" s="30" t="s">
        <v>125</v>
      </c>
      <c r="J447" s="30">
        <f t="shared" si="7"/>
        <v>3538.0232000000001</v>
      </c>
      <c r="K447" s="30">
        <v>0</v>
      </c>
      <c r="L447" s="30">
        <v>3050.02</v>
      </c>
      <c r="M447" s="30">
        <f t="shared" si="8"/>
        <v>488.00319999999999</v>
      </c>
      <c r="N447" s="30">
        <v>0</v>
      </c>
      <c r="O447" s="30">
        <v>0</v>
      </c>
      <c r="P447" s="30">
        <v>0</v>
      </c>
      <c r="Q447" s="30"/>
      <c r="R447" s="33" t="s">
        <v>19</v>
      </c>
    </row>
    <row r="448" spans="1:18" s="31" customFormat="1" x14ac:dyDescent="0.2">
      <c r="A448" s="29" t="s">
        <v>1475</v>
      </c>
      <c r="B448" s="32">
        <v>44875</v>
      </c>
      <c r="C448" s="29" t="s">
        <v>17</v>
      </c>
      <c r="D448" s="29" t="s">
        <v>126</v>
      </c>
      <c r="E448" s="29" t="s">
        <v>19</v>
      </c>
      <c r="F448" s="29" t="s">
        <v>127</v>
      </c>
      <c r="G448" s="29" t="s">
        <v>19</v>
      </c>
      <c r="H448" s="40" t="s">
        <v>124</v>
      </c>
      <c r="I448" s="30" t="s">
        <v>125</v>
      </c>
      <c r="J448" s="30">
        <f t="shared" si="7"/>
        <v>1505.1</v>
      </c>
      <c r="K448" s="30">
        <v>0</v>
      </c>
      <c r="L448" s="30">
        <v>1297.5</v>
      </c>
      <c r="M448" s="30">
        <f t="shared" si="8"/>
        <v>207.6</v>
      </c>
      <c r="N448" s="30">
        <v>0</v>
      </c>
      <c r="O448" s="30">
        <v>0</v>
      </c>
      <c r="P448" s="30">
        <v>0</v>
      </c>
      <c r="Q448" s="30"/>
      <c r="R448" s="33" t="s">
        <v>19</v>
      </c>
    </row>
    <row r="449" spans="1:18" s="31" customFormat="1" x14ac:dyDescent="0.2">
      <c r="A449" s="29" t="s">
        <v>1476</v>
      </c>
      <c r="B449" s="32">
        <v>44875</v>
      </c>
      <c r="C449" s="29" t="s">
        <v>17</v>
      </c>
      <c r="D449" s="29" t="s">
        <v>128</v>
      </c>
      <c r="E449" s="29" t="s">
        <v>19</v>
      </c>
      <c r="F449" s="29" t="s">
        <v>129</v>
      </c>
      <c r="G449" s="29" t="s">
        <v>19</v>
      </c>
      <c r="H449" s="40" t="s">
        <v>124</v>
      </c>
      <c r="I449" s="30" t="s">
        <v>125</v>
      </c>
      <c r="J449" s="30">
        <f t="shared" si="7"/>
        <v>4141.6408000000001</v>
      </c>
      <c r="K449" s="30">
        <v>0</v>
      </c>
      <c r="L449" s="30">
        <v>3570.38</v>
      </c>
      <c r="M449" s="30">
        <f t="shared" si="8"/>
        <v>571.26080000000002</v>
      </c>
      <c r="N449" s="30">
        <v>0</v>
      </c>
      <c r="O449" s="30">
        <v>0</v>
      </c>
      <c r="P449" s="30">
        <v>0</v>
      </c>
      <c r="Q449" s="30"/>
      <c r="R449" s="33" t="s">
        <v>19</v>
      </c>
    </row>
    <row r="450" spans="1:18" x14ac:dyDescent="0.2">
      <c r="A450" s="29" t="s">
        <v>1477</v>
      </c>
      <c r="B450" s="32">
        <v>44875</v>
      </c>
      <c r="C450" s="29" t="s">
        <v>17</v>
      </c>
      <c r="D450" s="29" t="s">
        <v>1607</v>
      </c>
      <c r="E450" s="29" t="s">
        <v>19</v>
      </c>
      <c r="F450" s="29" t="s">
        <v>130</v>
      </c>
      <c r="G450" s="29" t="s">
        <v>19</v>
      </c>
      <c r="H450" s="40" t="s">
        <v>131</v>
      </c>
      <c r="I450" s="30" t="s">
        <v>132</v>
      </c>
      <c r="J450" s="30">
        <f t="shared" si="7"/>
        <v>1131.6199999999999</v>
      </c>
      <c r="K450" s="30">
        <v>1131.6199999999999</v>
      </c>
      <c r="L450" s="30">
        <v>0</v>
      </c>
      <c r="M450" s="30">
        <f t="shared" si="8"/>
        <v>0</v>
      </c>
      <c r="N450" s="30">
        <v>0</v>
      </c>
      <c r="O450" s="30">
        <v>0</v>
      </c>
      <c r="P450" s="30">
        <v>0</v>
      </c>
      <c r="Q450" s="30"/>
      <c r="R450" s="33" t="s">
        <v>19</v>
      </c>
    </row>
    <row r="451" spans="1:18" s="31" customFormat="1" x14ac:dyDescent="0.2">
      <c r="A451" s="29" t="s">
        <v>1478</v>
      </c>
      <c r="B451" s="32">
        <v>44875</v>
      </c>
      <c r="C451" s="29" t="s">
        <v>17</v>
      </c>
      <c r="D451" s="29" t="s">
        <v>133</v>
      </c>
      <c r="E451" s="29" t="s">
        <v>19</v>
      </c>
      <c r="F451" s="29" t="s">
        <v>134</v>
      </c>
      <c r="G451" s="29" t="s">
        <v>19</v>
      </c>
      <c r="H451" s="40" t="s">
        <v>135</v>
      </c>
      <c r="I451" s="30" t="s">
        <v>136</v>
      </c>
      <c r="J451" s="30">
        <f t="shared" si="7"/>
        <v>900.00920000000008</v>
      </c>
      <c r="K451" s="30">
        <v>1.1368683772161603E-13</v>
      </c>
      <c r="L451" s="30">
        <v>775.87</v>
      </c>
      <c r="M451" s="30">
        <f t="shared" si="8"/>
        <v>124.1392</v>
      </c>
      <c r="N451" s="30">
        <v>0</v>
      </c>
      <c r="O451" s="30">
        <v>0</v>
      </c>
      <c r="P451" s="30">
        <v>0</v>
      </c>
      <c r="Q451" s="30"/>
      <c r="R451" s="33" t="s">
        <v>19</v>
      </c>
    </row>
    <row r="452" spans="1:18" s="31" customFormat="1" x14ac:dyDescent="0.2">
      <c r="A452" s="29" t="s">
        <v>1479</v>
      </c>
      <c r="B452" s="9">
        <v>44875</v>
      </c>
      <c r="C452" s="2" t="s">
        <v>17</v>
      </c>
      <c r="D452" s="1" t="s">
        <v>1707</v>
      </c>
      <c r="E452" s="2"/>
      <c r="F452" s="2" t="s">
        <v>956</v>
      </c>
      <c r="G452" s="29"/>
      <c r="H452" s="3" t="s">
        <v>999</v>
      </c>
      <c r="I452" s="4" t="s">
        <v>1000</v>
      </c>
      <c r="J452" s="30">
        <f t="shared" si="7"/>
        <v>192</v>
      </c>
      <c r="K452" s="30">
        <v>192</v>
      </c>
      <c r="L452" s="30">
        <v>0</v>
      </c>
      <c r="M452" s="30">
        <f t="shared" si="8"/>
        <v>0</v>
      </c>
      <c r="N452" s="30">
        <v>0</v>
      </c>
      <c r="O452" s="30">
        <v>0</v>
      </c>
      <c r="P452" s="30">
        <v>0</v>
      </c>
      <c r="Q452" s="29"/>
    </row>
    <row r="453" spans="1:18" s="31" customFormat="1" x14ac:dyDescent="0.2">
      <c r="A453" s="29" t="s">
        <v>1480</v>
      </c>
      <c r="B453" s="9">
        <v>44875</v>
      </c>
      <c r="C453" s="2" t="s">
        <v>17</v>
      </c>
      <c r="D453" s="1" t="s">
        <v>1708</v>
      </c>
      <c r="E453" s="2"/>
      <c r="F453" s="2" t="s">
        <v>956</v>
      </c>
      <c r="G453" s="29"/>
      <c r="H453" s="3" t="s">
        <v>1709</v>
      </c>
      <c r="I453" s="4" t="s">
        <v>1710</v>
      </c>
      <c r="J453" s="30">
        <f t="shared" si="7"/>
        <v>246.7</v>
      </c>
      <c r="K453" s="30">
        <v>246.7</v>
      </c>
      <c r="L453" s="30">
        <v>0</v>
      </c>
      <c r="M453" s="30">
        <f t="shared" si="8"/>
        <v>0</v>
      </c>
      <c r="N453" s="30">
        <v>0</v>
      </c>
      <c r="O453" s="30">
        <v>0</v>
      </c>
      <c r="P453" s="30">
        <v>0</v>
      </c>
      <c r="Q453" s="29"/>
    </row>
    <row r="454" spans="1:18" s="31" customFormat="1" x14ac:dyDescent="0.2">
      <c r="A454" s="29" t="s">
        <v>1481</v>
      </c>
      <c r="B454" s="9">
        <v>44875</v>
      </c>
      <c r="C454" s="2" t="s">
        <v>17</v>
      </c>
      <c r="D454" s="1" t="s">
        <v>1711</v>
      </c>
      <c r="E454" s="2"/>
      <c r="F454" s="2" t="s">
        <v>956</v>
      </c>
      <c r="G454" s="29"/>
      <c r="H454" s="3" t="s">
        <v>1712</v>
      </c>
      <c r="I454" s="4" t="s">
        <v>377</v>
      </c>
      <c r="J454" s="30">
        <f t="shared" si="7"/>
        <v>79.989999999999995</v>
      </c>
      <c r="K454" s="30">
        <v>79.989999999999995</v>
      </c>
      <c r="L454" s="30">
        <v>0</v>
      </c>
      <c r="M454" s="30">
        <f t="shared" si="8"/>
        <v>0</v>
      </c>
      <c r="N454" s="30">
        <v>0</v>
      </c>
      <c r="O454" s="30">
        <v>0</v>
      </c>
      <c r="P454" s="30">
        <v>0</v>
      </c>
      <c r="Q454" s="29"/>
    </row>
    <row r="455" spans="1:18" s="31" customFormat="1" x14ac:dyDescent="0.2">
      <c r="A455" s="29" t="s">
        <v>1482</v>
      </c>
      <c r="B455" s="9">
        <v>44875</v>
      </c>
      <c r="C455" s="2" t="s">
        <v>17</v>
      </c>
      <c r="D455" s="1" t="s">
        <v>1713</v>
      </c>
      <c r="E455" s="2"/>
      <c r="F455" s="2" t="s">
        <v>956</v>
      </c>
      <c r="G455" s="29"/>
      <c r="H455" s="3" t="s">
        <v>989</v>
      </c>
      <c r="I455" s="4" t="s">
        <v>1714</v>
      </c>
      <c r="J455" s="30">
        <f t="shared" si="7"/>
        <v>1018.02</v>
      </c>
      <c r="K455" s="30">
        <v>1018.02</v>
      </c>
      <c r="L455" s="30">
        <v>0</v>
      </c>
      <c r="M455" s="30">
        <f t="shared" ref="M455:M486" si="9">+L455*16%</f>
        <v>0</v>
      </c>
      <c r="N455" s="30">
        <v>0</v>
      </c>
      <c r="O455" s="30">
        <v>0</v>
      </c>
      <c r="P455" s="30">
        <v>0</v>
      </c>
      <c r="Q455" s="29"/>
    </row>
    <row r="456" spans="1:18" s="31" customFormat="1" x14ac:dyDescent="0.2">
      <c r="A456" s="29" t="s">
        <v>1483</v>
      </c>
      <c r="B456" s="32">
        <v>44876</v>
      </c>
      <c r="C456" s="29" t="s">
        <v>17</v>
      </c>
      <c r="D456" s="29" t="s">
        <v>1024</v>
      </c>
      <c r="E456" s="29" t="s">
        <v>19</v>
      </c>
      <c r="F456" s="29" t="s">
        <v>137</v>
      </c>
      <c r="G456" s="29" t="s">
        <v>19</v>
      </c>
      <c r="H456" s="40" t="s">
        <v>138</v>
      </c>
      <c r="I456" s="30" t="s">
        <v>139</v>
      </c>
      <c r="J456" s="30">
        <f t="shared" si="7"/>
        <v>810.02799999999991</v>
      </c>
      <c r="K456" s="30">
        <v>0</v>
      </c>
      <c r="L456" s="30">
        <v>698.3</v>
      </c>
      <c r="M456" s="30">
        <f t="shared" si="9"/>
        <v>111.72799999999999</v>
      </c>
      <c r="N456" s="30">
        <v>0</v>
      </c>
      <c r="O456" s="30">
        <v>0</v>
      </c>
      <c r="P456" s="30">
        <v>0</v>
      </c>
      <c r="Q456" s="30"/>
      <c r="R456" s="33"/>
    </row>
    <row r="457" spans="1:18" s="31" customFormat="1" x14ac:dyDescent="0.2">
      <c r="A457" s="29" t="s">
        <v>1484</v>
      </c>
      <c r="B457" s="32">
        <v>44876</v>
      </c>
      <c r="C457" s="29" t="s">
        <v>17</v>
      </c>
      <c r="D457" s="29" t="s">
        <v>1025</v>
      </c>
      <c r="E457" s="29" t="s">
        <v>19</v>
      </c>
      <c r="F457" s="29" t="s">
        <v>140</v>
      </c>
      <c r="G457" s="29" t="s">
        <v>19</v>
      </c>
      <c r="H457" s="40" t="s">
        <v>138</v>
      </c>
      <c r="I457" s="30" t="s">
        <v>139</v>
      </c>
      <c r="J457" s="30">
        <f t="shared" ref="J457:J520" si="10">+K457+L457+M457+N457+O457</f>
        <v>4413.4519999999993</v>
      </c>
      <c r="K457" s="30">
        <v>-4.5474735088646412E-13</v>
      </c>
      <c r="L457" s="30">
        <v>3804.7</v>
      </c>
      <c r="M457" s="30">
        <f t="shared" si="9"/>
        <v>608.75199999999995</v>
      </c>
      <c r="N457" s="30">
        <v>0</v>
      </c>
      <c r="O457" s="30">
        <v>0</v>
      </c>
      <c r="P457" s="30">
        <v>0</v>
      </c>
      <c r="Q457" s="30"/>
      <c r="R457" s="33"/>
    </row>
    <row r="458" spans="1:18" x14ac:dyDescent="0.2">
      <c r="A458" s="29" t="s">
        <v>1485</v>
      </c>
      <c r="B458" s="32">
        <v>44876</v>
      </c>
      <c r="C458" s="29" t="s">
        <v>17</v>
      </c>
      <c r="D458" s="29" t="s">
        <v>1026</v>
      </c>
      <c r="E458" s="29" t="s">
        <v>19</v>
      </c>
      <c r="F458" s="29" t="s">
        <v>141</v>
      </c>
      <c r="G458" s="29" t="s">
        <v>19</v>
      </c>
      <c r="H458" s="40" t="s">
        <v>138</v>
      </c>
      <c r="I458" s="30" t="s">
        <v>139</v>
      </c>
      <c r="J458" s="30">
        <f t="shared" si="10"/>
        <v>6063.7607999999991</v>
      </c>
      <c r="K458" s="30">
        <v>-9.0949470177292824E-13</v>
      </c>
      <c r="L458" s="30">
        <v>5227.38</v>
      </c>
      <c r="M458" s="30">
        <f t="shared" si="9"/>
        <v>836.38080000000002</v>
      </c>
      <c r="N458" s="30">
        <v>0</v>
      </c>
      <c r="O458" s="30">
        <v>0</v>
      </c>
      <c r="P458" s="30">
        <v>0</v>
      </c>
      <c r="Q458" s="30"/>
      <c r="R458" s="33"/>
    </row>
    <row r="459" spans="1:18" x14ac:dyDescent="0.2">
      <c r="A459" s="29" t="s">
        <v>1486</v>
      </c>
      <c r="B459" s="32">
        <v>44876</v>
      </c>
      <c r="C459" s="29" t="s">
        <v>17</v>
      </c>
      <c r="D459" s="29" t="s">
        <v>142</v>
      </c>
      <c r="E459" s="29" t="s">
        <v>19</v>
      </c>
      <c r="F459" s="29" t="s">
        <v>143</v>
      </c>
      <c r="G459" s="29" t="s">
        <v>19</v>
      </c>
      <c r="H459" s="40" t="s">
        <v>59</v>
      </c>
      <c r="I459" s="30" t="s">
        <v>60</v>
      </c>
      <c r="J459" s="30">
        <f t="shared" si="10"/>
        <v>141.98400000000001</v>
      </c>
      <c r="K459" s="30">
        <v>0</v>
      </c>
      <c r="L459" s="30">
        <v>122.4</v>
      </c>
      <c r="M459" s="30">
        <f t="shared" si="9"/>
        <v>19.584</v>
      </c>
      <c r="N459" s="30">
        <v>0</v>
      </c>
      <c r="O459" s="30">
        <v>0</v>
      </c>
      <c r="P459" s="30">
        <v>0</v>
      </c>
      <c r="Q459" s="30"/>
      <c r="R459" s="33" t="s">
        <v>19</v>
      </c>
    </row>
    <row r="460" spans="1:18" s="31" customFormat="1" x14ac:dyDescent="0.2">
      <c r="A460" s="29" t="s">
        <v>1487</v>
      </c>
      <c r="B460" s="32">
        <v>44876</v>
      </c>
      <c r="C460" s="29" t="s">
        <v>17</v>
      </c>
      <c r="D460" s="29" t="s">
        <v>1741</v>
      </c>
      <c r="E460" s="29" t="s">
        <v>19</v>
      </c>
      <c r="F460" s="29" t="s">
        <v>144</v>
      </c>
      <c r="G460" s="29" t="s">
        <v>19</v>
      </c>
      <c r="H460" s="3" t="s">
        <v>818</v>
      </c>
      <c r="I460" s="4" t="s">
        <v>819</v>
      </c>
      <c r="J460" s="30">
        <f t="shared" si="10"/>
        <v>555.35200000000009</v>
      </c>
      <c r="K460" s="30">
        <v>415.63</v>
      </c>
      <c r="L460" s="30">
        <v>120.45</v>
      </c>
      <c r="M460" s="30">
        <f t="shared" si="9"/>
        <v>19.272000000000002</v>
      </c>
      <c r="N460" s="30">
        <v>0</v>
      </c>
      <c r="O460" s="30">
        <v>0</v>
      </c>
      <c r="P460" s="30">
        <v>0</v>
      </c>
      <c r="Q460" s="30"/>
      <c r="R460" s="33" t="s">
        <v>19</v>
      </c>
    </row>
    <row r="461" spans="1:18" x14ac:dyDescent="0.2">
      <c r="A461" s="29" t="s">
        <v>1488</v>
      </c>
      <c r="B461" s="32">
        <v>44876</v>
      </c>
      <c r="C461" s="29" t="s">
        <v>17</v>
      </c>
      <c r="D461" s="29" t="s">
        <v>1015</v>
      </c>
      <c r="E461" s="29"/>
      <c r="F461" s="29" t="s">
        <v>956</v>
      </c>
      <c r="G461" s="29"/>
      <c r="H461" s="40" t="s">
        <v>1016</v>
      </c>
      <c r="I461" s="30" t="s">
        <v>1017</v>
      </c>
      <c r="J461" s="30">
        <f t="shared" si="10"/>
        <v>1046.3548000000001</v>
      </c>
      <c r="K461" s="30">
        <v>0</v>
      </c>
      <c r="L461" s="30">
        <v>902.03</v>
      </c>
      <c r="M461" s="30">
        <f t="shared" si="9"/>
        <v>144.32480000000001</v>
      </c>
      <c r="N461" s="30">
        <v>0</v>
      </c>
      <c r="O461" s="30">
        <v>0</v>
      </c>
      <c r="P461" s="30">
        <v>0</v>
      </c>
      <c r="Q461" s="30"/>
      <c r="R461" s="33"/>
    </row>
    <row r="462" spans="1:18" s="31" customFormat="1" x14ac:dyDescent="0.2">
      <c r="A462" s="29" t="s">
        <v>1489</v>
      </c>
      <c r="B462" s="32">
        <v>44876</v>
      </c>
      <c r="C462" s="29" t="s">
        <v>17</v>
      </c>
      <c r="D462" s="29" t="s">
        <v>145</v>
      </c>
      <c r="E462" s="29" t="s">
        <v>19</v>
      </c>
      <c r="F462" s="29" t="s">
        <v>146</v>
      </c>
      <c r="G462" s="29" t="s">
        <v>19</v>
      </c>
      <c r="H462" s="40" t="s">
        <v>44</v>
      </c>
      <c r="I462" s="30" t="s">
        <v>45</v>
      </c>
      <c r="J462" s="30">
        <f t="shared" si="10"/>
        <v>180.03199999999998</v>
      </c>
      <c r="K462" s="30">
        <v>0</v>
      </c>
      <c r="L462" s="30">
        <v>155.19999999999999</v>
      </c>
      <c r="M462" s="30">
        <f t="shared" si="9"/>
        <v>24.831999999999997</v>
      </c>
      <c r="N462" s="30">
        <v>0</v>
      </c>
      <c r="O462" s="30">
        <v>0</v>
      </c>
      <c r="P462" s="30">
        <v>0</v>
      </c>
      <c r="Q462" s="30"/>
      <c r="R462" s="33" t="s">
        <v>19</v>
      </c>
    </row>
    <row r="463" spans="1:18" s="31" customFormat="1" x14ac:dyDescent="0.2">
      <c r="A463" s="29" t="s">
        <v>1490</v>
      </c>
      <c r="B463" s="32">
        <v>44876</v>
      </c>
      <c r="C463" s="29" t="s">
        <v>17</v>
      </c>
      <c r="D463" s="29" t="s">
        <v>1637</v>
      </c>
      <c r="E463" s="29" t="s">
        <v>19</v>
      </c>
      <c r="F463" s="29" t="s">
        <v>147</v>
      </c>
      <c r="G463" s="29" t="s">
        <v>19</v>
      </c>
      <c r="H463" s="40" t="s">
        <v>51</v>
      </c>
      <c r="I463" s="30" t="s">
        <v>52</v>
      </c>
      <c r="J463" s="30">
        <f t="shared" si="10"/>
        <v>461.67</v>
      </c>
      <c r="K463" s="30">
        <v>461.67</v>
      </c>
      <c r="L463" s="30">
        <v>0</v>
      </c>
      <c r="M463" s="30">
        <f t="shared" si="9"/>
        <v>0</v>
      </c>
      <c r="N463" s="30">
        <v>0</v>
      </c>
      <c r="O463" s="30">
        <v>0</v>
      </c>
      <c r="P463" s="30">
        <v>0</v>
      </c>
      <c r="Q463" s="30"/>
      <c r="R463" s="33" t="s">
        <v>19</v>
      </c>
    </row>
    <row r="464" spans="1:18" s="31" customFormat="1" x14ac:dyDescent="0.2">
      <c r="A464" s="29" t="s">
        <v>1491</v>
      </c>
      <c r="B464" s="32">
        <v>44876</v>
      </c>
      <c r="C464" s="29" t="s">
        <v>17</v>
      </c>
      <c r="D464" s="29" t="s">
        <v>148</v>
      </c>
      <c r="E464" s="29" t="s">
        <v>19</v>
      </c>
      <c r="F464" s="29" t="s">
        <v>149</v>
      </c>
      <c r="G464" s="29" t="s">
        <v>19</v>
      </c>
      <c r="H464" s="40" t="s">
        <v>150</v>
      </c>
      <c r="I464" s="30" t="s">
        <v>151</v>
      </c>
      <c r="J464" s="30">
        <f t="shared" si="10"/>
        <v>540.6</v>
      </c>
      <c r="K464" s="30">
        <v>540.6</v>
      </c>
      <c r="L464" s="30">
        <v>0</v>
      </c>
      <c r="M464" s="30">
        <f t="shared" si="9"/>
        <v>0</v>
      </c>
      <c r="N464" s="30">
        <v>0</v>
      </c>
      <c r="O464" s="30">
        <v>0</v>
      </c>
      <c r="P464" s="30">
        <v>0</v>
      </c>
      <c r="Q464" s="30"/>
      <c r="R464" s="33" t="s">
        <v>19</v>
      </c>
    </row>
    <row r="465" spans="1:18" s="31" customFormat="1" x14ac:dyDescent="0.2">
      <c r="A465" s="29" t="s">
        <v>1492</v>
      </c>
      <c r="B465" s="32">
        <v>44879</v>
      </c>
      <c r="C465" s="29" t="s">
        <v>17</v>
      </c>
      <c r="D465" s="29" t="s">
        <v>1593</v>
      </c>
      <c r="E465" s="29" t="s">
        <v>19</v>
      </c>
      <c r="F465" s="29" t="s">
        <v>152</v>
      </c>
      <c r="G465" s="29" t="s">
        <v>19</v>
      </c>
      <c r="H465" s="3" t="s">
        <v>537</v>
      </c>
      <c r="I465" s="4" t="s">
        <v>538</v>
      </c>
      <c r="J465" s="30">
        <f t="shared" si="10"/>
        <v>1159.28</v>
      </c>
      <c r="K465" s="30">
        <v>1159.28</v>
      </c>
      <c r="L465" s="30">
        <v>0</v>
      </c>
      <c r="M465" s="30">
        <f t="shared" si="9"/>
        <v>0</v>
      </c>
      <c r="N465" s="30">
        <v>0</v>
      </c>
      <c r="O465" s="30">
        <v>0</v>
      </c>
      <c r="P465" s="30">
        <v>0</v>
      </c>
      <c r="Q465" s="30"/>
      <c r="R465" s="33" t="s">
        <v>19</v>
      </c>
    </row>
    <row r="466" spans="1:18" s="31" customFormat="1" x14ac:dyDescent="0.2">
      <c r="A466" s="29" t="s">
        <v>1493</v>
      </c>
      <c r="B466" s="32">
        <v>44879</v>
      </c>
      <c r="C466" s="29" t="s">
        <v>17</v>
      </c>
      <c r="D466" s="29" t="s">
        <v>153</v>
      </c>
      <c r="E466" s="29" t="s">
        <v>19</v>
      </c>
      <c r="F466" s="29" t="s">
        <v>154</v>
      </c>
      <c r="G466" s="29" t="s">
        <v>19</v>
      </c>
      <c r="H466" s="40" t="s">
        <v>21</v>
      </c>
      <c r="I466" s="30" t="s">
        <v>22</v>
      </c>
      <c r="J466" s="30">
        <f t="shared" si="10"/>
        <v>4640.3500000000004</v>
      </c>
      <c r="K466" s="30">
        <v>4640.3500000000004</v>
      </c>
      <c r="L466" s="30">
        <v>0</v>
      </c>
      <c r="M466" s="30">
        <f t="shared" si="9"/>
        <v>0</v>
      </c>
      <c r="N466" s="30">
        <v>0</v>
      </c>
      <c r="O466" s="30">
        <v>0</v>
      </c>
      <c r="P466" s="30">
        <v>0</v>
      </c>
      <c r="Q466" s="30"/>
      <c r="R466" s="33" t="s">
        <v>19</v>
      </c>
    </row>
    <row r="467" spans="1:18" x14ac:dyDescent="0.2">
      <c r="A467" s="29" t="s">
        <v>1494</v>
      </c>
      <c r="B467" s="32">
        <v>44879</v>
      </c>
      <c r="C467" s="29" t="s">
        <v>17</v>
      </c>
      <c r="D467" s="29" t="s">
        <v>155</v>
      </c>
      <c r="E467" s="29" t="s">
        <v>19</v>
      </c>
      <c r="F467" s="29" t="s">
        <v>156</v>
      </c>
      <c r="G467" s="29" t="s">
        <v>19</v>
      </c>
      <c r="H467" s="40" t="s">
        <v>157</v>
      </c>
      <c r="I467" s="30" t="s">
        <v>158</v>
      </c>
      <c r="J467" s="30">
        <f t="shared" si="10"/>
        <v>3070.33</v>
      </c>
      <c r="K467" s="30">
        <v>352.74</v>
      </c>
      <c r="L467" s="30">
        <v>2342.75</v>
      </c>
      <c r="M467" s="30">
        <f t="shared" si="9"/>
        <v>374.84000000000003</v>
      </c>
      <c r="N467" s="30">
        <v>0</v>
      </c>
      <c r="O467" s="30">
        <v>0</v>
      </c>
      <c r="P467" s="30">
        <v>0</v>
      </c>
      <c r="Q467" s="30"/>
      <c r="R467" s="33" t="s">
        <v>19</v>
      </c>
    </row>
    <row r="468" spans="1:18" s="31" customFormat="1" x14ac:dyDescent="0.2">
      <c r="A468" s="29" t="s">
        <v>1495</v>
      </c>
      <c r="B468" s="9">
        <v>44879</v>
      </c>
      <c r="C468" s="2" t="s">
        <v>17</v>
      </c>
      <c r="D468" s="1" t="s">
        <v>1704</v>
      </c>
      <c r="E468" s="2"/>
      <c r="F468" s="2" t="s">
        <v>956</v>
      </c>
      <c r="G468" s="29"/>
      <c r="H468" s="3" t="s">
        <v>999</v>
      </c>
      <c r="I468" s="4" t="s">
        <v>1000</v>
      </c>
      <c r="J468" s="30">
        <f t="shared" si="10"/>
        <v>588.5</v>
      </c>
      <c r="K468" s="30">
        <v>588.5</v>
      </c>
      <c r="L468" s="30">
        <v>0</v>
      </c>
      <c r="M468" s="30">
        <f t="shared" si="9"/>
        <v>0</v>
      </c>
      <c r="N468" s="30">
        <v>0</v>
      </c>
      <c r="O468" s="30">
        <v>0</v>
      </c>
      <c r="P468" s="30">
        <v>0</v>
      </c>
      <c r="Q468" s="29"/>
    </row>
    <row r="469" spans="1:18" s="31" customFormat="1" x14ac:dyDescent="0.2">
      <c r="A469" s="29" t="s">
        <v>1496</v>
      </c>
      <c r="B469" s="9">
        <v>44879</v>
      </c>
      <c r="C469" s="2" t="s">
        <v>17</v>
      </c>
      <c r="D469" s="1" t="s">
        <v>1705</v>
      </c>
      <c r="E469" s="2"/>
      <c r="F469" s="2" t="s">
        <v>956</v>
      </c>
      <c r="G469" s="29"/>
      <c r="H469" s="3" t="s">
        <v>1706</v>
      </c>
      <c r="I469" s="4" t="s">
        <v>946</v>
      </c>
      <c r="J469" s="30">
        <f t="shared" si="10"/>
        <v>482.72</v>
      </c>
      <c r="K469" s="30">
        <v>482.72</v>
      </c>
      <c r="L469" s="30">
        <v>0</v>
      </c>
      <c r="M469" s="30">
        <f t="shared" si="9"/>
        <v>0</v>
      </c>
      <c r="N469" s="30">
        <v>0</v>
      </c>
      <c r="O469" s="30">
        <v>0</v>
      </c>
      <c r="P469" s="30">
        <v>0</v>
      </c>
      <c r="Q469" s="29"/>
    </row>
    <row r="470" spans="1:18" s="31" customFormat="1" x14ac:dyDescent="0.2">
      <c r="A470" s="29" t="s">
        <v>1497</v>
      </c>
      <c r="B470" s="32">
        <v>44880</v>
      </c>
      <c r="C470" s="29" t="s">
        <v>17</v>
      </c>
      <c r="D470" s="29" t="s">
        <v>1600</v>
      </c>
      <c r="E470" s="29" t="s">
        <v>19</v>
      </c>
      <c r="F470" s="29" t="s">
        <v>159</v>
      </c>
      <c r="G470" s="29" t="s">
        <v>19</v>
      </c>
      <c r="H470" s="40" t="s">
        <v>47</v>
      </c>
      <c r="I470" s="30" t="s">
        <v>48</v>
      </c>
      <c r="J470" s="30">
        <f t="shared" si="10"/>
        <v>1440.4183999999998</v>
      </c>
      <c r="K470" s="30">
        <v>-2.2737367544323206E-13</v>
      </c>
      <c r="L470" s="30">
        <v>1241.74</v>
      </c>
      <c r="M470" s="30">
        <f t="shared" si="9"/>
        <v>198.67840000000001</v>
      </c>
      <c r="N470" s="30">
        <v>0</v>
      </c>
      <c r="O470" s="30">
        <v>0</v>
      </c>
      <c r="P470" s="30">
        <v>0</v>
      </c>
      <c r="Q470" s="30"/>
      <c r="R470" s="33" t="s">
        <v>19</v>
      </c>
    </row>
    <row r="471" spans="1:18" x14ac:dyDescent="0.2">
      <c r="A471" s="29" t="s">
        <v>1498</v>
      </c>
      <c r="B471" s="32">
        <v>44880</v>
      </c>
      <c r="C471" s="29" t="s">
        <v>17</v>
      </c>
      <c r="D471" s="29" t="s">
        <v>1601</v>
      </c>
      <c r="E471" s="29" t="s">
        <v>19</v>
      </c>
      <c r="F471" s="29" t="s">
        <v>160</v>
      </c>
      <c r="G471" s="29" t="s">
        <v>19</v>
      </c>
      <c r="H471" s="40" t="s">
        <v>47</v>
      </c>
      <c r="I471" s="30" t="s">
        <v>48</v>
      </c>
      <c r="J471" s="30">
        <f t="shared" si="10"/>
        <v>2849.0759999999996</v>
      </c>
      <c r="K471" s="30">
        <v>-4.5474735088646412E-13</v>
      </c>
      <c r="L471" s="30">
        <v>2456.1</v>
      </c>
      <c r="M471" s="30">
        <f t="shared" si="9"/>
        <v>392.976</v>
      </c>
      <c r="N471" s="30">
        <v>0</v>
      </c>
      <c r="O471" s="30">
        <v>0</v>
      </c>
      <c r="P471" s="30">
        <v>0</v>
      </c>
      <c r="Q471" s="30"/>
      <c r="R471" s="33" t="s">
        <v>19</v>
      </c>
    </row>
    <row r="472" spans="1:18" s="31" customFormat="1" x14ac:dyDescent="0.2">
      <c r="A472" s="29" t="s">
        <v>1499</v>
      </c>
      <c r="B472" s="32">
        <v>44880</v>
      </c>
      <c r="C472" s="29" t="s">
        <v>17</v>
      </c>
      <c r="D472" s="29" t="s">
        <v>1602</v>
      </c>
      <c r="E472" s="29" t="s">
        <v>19</v>
      </c>
      <c r="F472" s="29" t="s">
        <v>162</v>
      </c>
      <c r="G472" s="29" t="s">
        <v>19</v>
      </c>
      <c r="H472" s="40" t="s">
        <v>47</v>
      </c>
      <c r="I472" s="30" t="s">
        <v>48</v>
      </c>
      <c r="J472" s="30">
        <f t="shared" si="10"/>
        <v>3160.2228000000005</v>
      </c>
      <c r="K472" s="30">
        <v>4.5474735088646412E-13</v>
      </c>
      <c r="L472" s="30">
        <v>2724.33</v>
      </c>
      <c r="M472" s="30">
        <f t="shared" si="9"/>
        <v>435.89280000000002</v>
      </c>
      <c r="N472" s="30">
        <v>0</v>
      </c>
      <c r="O472" s="30">
        <v>0</v>
      </c>
      <c r="P472" s="30">
        <v>0</v>
      </c>
      <c r="Q472" s="30"/>
      <c r="R472" s="33" t="s">
        <v>19</v>
      </c>
    </row>
    <row r="473" spans="1:18" x14ac:dyDescent="0.2">
      <c r="A473" s="29" t="s">
        <v>1500</v>
      </c>
      <c r="B473" s="32">
        <v>44880</v>
      </c>
      <c r="C473" s="29" t="s">
        <v>17</v>
      </c>
      <c r="D473" s="29" t="s">
        <v>163</v>
      </c>
      <c r="E473" s="29" t="s">
        <v>19</v>
      </c>
      <c r="F473" s="29" t="s">
        <v>164</v>
      </c>
      <c r="G473" s="29" t="s">
        <v>19</v>
      </c>
      <c r="H473" s="40" t="s">
        <v>25</v>
      </c>
      <c r="I473" s="30" t="s">
        <v>26</v>
      </c>
      <c r="J473" s="30">
        <f t="shared" si="10"/>
        <v>9536.73</v>
      </c>
      <c r="K473" s="30">
        <v>9536.73</v>
      </c>
      <c r="L473" s="30">
        <v>0</v>
      </c>
      <c r="M473" s="30">
        <f t="shared" si="9"/>
        <v>0</v>
      </c>
      <c r="N473" s="30">
        <v>0</v>
      </c>
      <c r="O473" s="30">
        <v>0</v>
      </c>
      <c r="P473" s="30">
        <v>0</v>
      </c>
      <c r="Q473" s="30"/>
      <c r="R473" s="33" t="s">
        <v>19</v>
      </c>
    </row>
    <row r="474" spans="1:18" s="31" customFormat="1" x14ac:dyDescent="0.2">
      <c r="A474" s="29" t="s">
        <v>1501</v>
      </c>
      <c r="B474" s="32">
        <v>44880</v>
      </c>
      <c r="C474" s="29" t="s">
        <v>17</v>
      </c>
      <c r="D474" s="29" t="s">
        <v>165</v>
      </c>
      <c r="E474" s="29" t="s">
        <v>19</v>
      </c>
      <c r="F474" s="29" t="s">
        <v>166</v>
      </c>
      <c r="G474" s="29" t="s">
        <v>19</v>
      </c>
      <c r="H474" s="40" t="s">
        <v>167</v>
      </c>
      <c r="I474" s="30" t="s">
        <v>168</v>
      </c>
      <c r="J474" s="30">
        <f t="shared" si="10"/>
        <v>10055.19</v>
      </c>
      <c r="K474" s="30">
        <v>10055.19</v>
      </c>
      <c r="L474" s="30">
        <v>0</v>
      </c>
      <c r="M474" s="30">
        <f t="shared" si="9"/>
        <v>0</v>
      </c>
      <c r="N474" s="30">
        <v>0</v>
      </c>
      <c r="O474" s="30">
        <v>0</v>
      </c>
      <c r="P474" s="30">
        <v>0</v>
      </c>
      <c r="Q474" s="30"/>
      <c r="R474" s="33" t="s">
        <v>19</v>
      </c>
    </row>
    <row r="475" spans="1:18" s="31" customFormat="1" x14ac:dyDescent="0.2">
      <c r="A475" s="29" t="s">
        <v>1502</v>
      </c>
      <c r="B475" s="32">
        <v>44880</v>
      </c>
      <c r="C475" s="29" t="s">
        <v>17</v>
      </c>
      <c r="D475" s="29" t="s">
        <v>1572</v>
      </c>
      <c r="E475" s="29" t="s">
        <v>19</v>
      </c>
      <c r="F475" s="29" t="s">
        <v>169</v>
      </c>
      <c r="G475" s="29" t="s">
        <v>19</v>
      </c>
      <c r="H475" s="3" t="s">
        <v>696</v>
      </c>
      <c r="I475" s="4" t="s">
        <v>697</v>
      </c>
      <c r="J475" s="30">
        <f t="shared" si="10"/>
        <v>75.599999999999994</v>
      </c>
      <c r="K475" s="30">
        <v>75.599999999999994</v>
      </c>
      <c r="L475" s="30">
        <v>0</v>
      </c>
      <c r="M475" s="30">
        <f t="shared" si="9"/>
        <v>0</v>
      </c>
      <c r="N475" s="30">
        <v>0</v>
      </c>
      <c r="O475" s="30">
        <v>0</v>
      </c>
      <c r="P475" s="30">
        <v>0</v>
      </c>
      <c r="Q475" s="30"/>
      <c r="R475" s="33" t="s">
        <v>19</v>
      </c>
    </row>
    <row r="476" spans="1:18" s="31" customFormat="1" x14ac:dyDescent="0.2">
      <c r="A476" s="29" t="s">
        <v>1503</v>
      </c>
      <c r="B476" s="32">
        <v>44880</v>
      </c>
      <c r="C476" s="29" t="s">
        <v>17</v>
      </c>
      <c r="D476" s="29" t="s">
        <v>1576</v>
      </c>
      <c r="E476" s="29" t="s">
        <v>19</v>
      </c>
      <c r="F476" s="29" t="s">
        <v>170</v>
      </c>
      <c r="G476" s="29" t="s">
        <v>19</v>
      </c>
      <c r="H476" s="40" t="s">
        <v>96</v>
      </c>
      <c r="I476" s="30" t="s">
        <v>97</v>
      </c>
      <c r="J476" s="30">
        <f t="shared" si="10"/>
        <v>2039.3311999999999</v>
      </c>
      <c r="K476" s="30">
        <v>686.98</v>
      </c>
      <c r="L476" s="30">
        <v>1165.82</v>
      </c>
      <c r="M476" s="30">
        <f t="shared" si="9"/>
        <v>186.53119999999998</v>
      </c>
      <c r="N476" s="30">
        <v>0</v>
      </c>
      <c r="O476" s="30">
        <v>0</v>
      </c>
      <c r="P476" s="30">
        <v>0</v>
      </c>
      <c r="Q476" s="30"/>
      <c r="R476" s="33" t="s">
        <v>19</v>
      </c>
    </row>
    <row r="477" spans="1:18" s="31" customFormat="1" x14ac:dyDescent="0.2">
      <c r="A477" s="29" t="s">
        <v>1504</v>
      </c>
      <c r="B477" s="32">
        <v>44880</v>
      </c>
      <c r="C477" s="29" t="s">
        <v>17</v>
      </c>
      <c r="D477" s="29" t="s">
        <v>1027</v>
      </c>
      <c r="E477" s="29" t="s">
        <v>19</v>
      </c>
      <c r="F477" s="29" t="s">
        <v>171</v>
      </c>
      <c r="G477" s="29" t="s">
        <v>19</v>
      </c>
      <c r="H477" s="40" t="s">
        <v>138</v>
      </c>
      <c r="I477" s="30" t="s">
        <v>139</v>
      </c>
      <c r="J477" s="30">
        <f t="shared" si="10"/>
        <v>8025.2975999999999</v>
      </c>
      <c r="K477" s="30">
        <v>0</v>
      </c>
      <c r="L477" s="30">
        <v>6918.36</v>
      </c>
      <c r="M477" s="30">
        <f t="shared" si="9"/>
        <v>1106.9376</v>
      </c>
      <c r="N477" s="30">
        <v>0</v>
      </c>
      <c r="O477" s="30">
        <v>0</v>
      </c>
      <c r="P477" s="30">
        <v>0</v>
      </c>
      <c r="Q477" s="30"/>
      <c r="R477" s="33"/>
    </row>
    <row r="478" spans="1:18" x14ac:dyDescent="0.2">
      <c r="A478" s="29" t="s">
        <v>1505</v>
      </c>
      <c r="B478" s="32">
        <v>44880</v>
      </c>
      <c r="C478" s="29" t="s">
        <v>17</v>
      </c>
      <c r="D478" s="29" t="s">
        <v>172</v>
      </c>
      <c r="E478" s="29" t="s">
        <v>19</v>
      </c>
      <c r="F478" s="29" t="s">
        <v>173</v>
      </c>
      <c r="G478" s="29" t="s">
        <v>19</v>
      </c>
      <c r="H478" s="40" t="s">
        <v>66</v>
      </c>
      <c r="I478" s="30" t="s">
        <v>67</v>
      </c>
      <c r="J478" s="30">
        <f t="shared" si="10"/>
        <v>292.55199999999996</v>
      </c>
      <c r="K478" s="30">
        <v>0</v>
      </c>
      <c r="L478" s="30">
        <v>252.2</v>
      </c>
      <c r="M478" s="30">
        <f t="shared" si="9"/>
        <v>40.351999999999997</v>
      </c>
      <c r="N478" s="30">
        <v>0</v>
      </c>
      <c r="O478" s="30">
        <v>0</v>
      </c>
      <c r="P478" s="30">
        <v>0</v>
      </c>
      <c r="Q478" s="30"/>
      <c r="R478" s="33" t="s">
        <v>19</v>
      </c>
    </row>
    <row r="479" spans="1:18" s="31" customFormat="1" x14ac:dyDescent="0.2">
      <c r="A479" s="29" t="s">
        <v>1506</v>
      </c>
      <c r="B479" s="9">
        <v>44880</v>
      </c>
      <c r="C479" s="2" t="s">
        <v>17</v>
      </c>
      <c r="D479" s="1" t="s">
        <v>1696</v>
      </c>
      <c r="E479" s="2"/>
      <c r="F479" s="2" t="s">
        <v>956</v>
      </c>
      <c r="G479" s="29"/>
      <c r="H479" s="3" t="s">
        <v>1699</v>
      </c>
      <c r="I479" s="4" t="s">
        <v>962</v>
      </c>
      <c r="J479" s="30">
        <f t="shared" si="10"/>
        <v>923.58040000000005</v>
      </c>
      <c r="K479" s="30">
        <v>0</v>
      </c>
      <c r="L479" s="30">
        <v>796.19</v>
      </c>
      <c r="M479" s="30">
        <f t="shared" si="9"/>
        <v>127.39040000000001</v>
      </c>
      <c r="N479" s="30">
        <v>0</v>
      </c>
      <c r="O479" s="30">
        <v>0</v>
      </c>
      <c r="P479" s="30">
        <v>0</v>
      </c>
      <c r="Q479" s="29"/>
    </row>
    <row r="480" spans="1:18" s="31" customFormat="1" x14ac:dyDescent="0.2">
      <c r="A480" s="29" t="s">
        <v>1507</v>
      </c>
      <c r="B480" s="32">
        <v>44881</v>
      </c>
      <c r="C480" s="29" t="s">
        <v>17</v>
      </c>
      <c r="D480" s="29" t="s">
        <v>174</v>
      </c>
      <c r="E480" s="29" t="s">
        <v>19</v>
      </c>
      <c r="F480" s="29" t="s">
        <v>175</v>
      </c>
      <c r="G480" s="29" t="s">
        <v>19</v>
      </c>
      <c r="H480" s="40" t="s">
        <v>176</v>
      </c>
      <c r="I480" s="30" t="s">
        <v>177</v>
      </c>
      <c r="J480" s="30">
        <f t="shared" si="10"/>
        <v>10522.95</v>
      </c>
      <c r="K480" s="30">
        <v>10522.95</v>
      </c>
      <c r="L480" s="30">
        <v>0</v>
      </c>
      <c r="M480" s="30">
        <f t="shared" si="9"/>
        <v>0</v>
      </c>
      <c r="N480" s="30">
        <v>0</v>
      </c>
      <c r="O480" s="30">
        <v>0</v>
      </c>
      <c r="P480" s="30">
        <v>0</v>
      </c>
      <c r="Q480" s="30"/>
      <c r="R480" s="33" t="s">
        <v>19</v>
      </c>
    </row>
    <row r="481" spans="1:18" s="31" customFormat="1" x14ac:dyDescent="0.2">
      <c r="A481" s="29" t="s">
        <v>1508</v>
      </c>
      <c r="B481" s="32">
        <v>44881</v>
      </c>
      <c r="C481" s="29" t="s">
        <v>17</v>
      </c>
      <c r="D481" s="29" t="s">
        <v>178</v>
      </c>
      <c r="E481" s="29" t="s">
        <v>19</v>
      </c>
      <c r="F481" s="29" t="s">
        <v>179</v>
      </c>
      <c r="G481" s="29" t="s">
        <v>19</v>
      </c>
      <c r="H481" s="40" t="s">
        <v>180</v>
      </c>
      <c r="I481" s="30" t="s">
        <v>181</v>
      </c>
      <c r="J481" s="30">
        <f t="shared" si="10"/>
        <v>716.41600000000005</v>
      </c>
      <c r="K481" s="30">
        <v>0</v>
      </c>
      <c r="L481" s="30">
        <v>617.6</v>
      </c>
      <c r="M481" s="30">
        <f t="shared" si="9"/>
        <v>98.816000000000003</v>
      </c>
      <c r="N481" s="30">
        <v>0</v>
      </c>
      <c r="O481" s="30">
        <v>0</v>
      </c>
      <c r="P481" s="30">
        <v>0</v>
      </c>
      <c r="Q481" s="30"/>
      <c r="R481" s="33" t="s">
        <v>19</v>
      </c>
    </row>
    <row r="482" spans="1:18" s="31" customFormat="1" x14ac:dyDescent="0.2">
      <c r="A482" s="29" t="s">
        <v>1509</v>
      </c>
      <c r="B482" s="32">
        <v>44881</v>
      </c>
      <c r="C482" s="29" t="s">
        <v>17</v>
      </c>
      <c r="D482" s="29" t="s">
        <v>182</v>
      </c>
      <c r="E482" s="29" t="s">
        <v>19</v>
      </c>
      <c r="F482" s="29" t="s">
        <v>183</v>
      </c>
      <c r="G482" s="29" t="s">
        <v>19</v>
      </c>
      <c r="H482" s="40" t="s">
        <v>66</v>
      </c>
      <c r="I482" s="30" t="s">
        <v>67</v>
      </c>
      <c r="J482" s="30">
        <f t="shared" si="10"/>
        <v>3691.8044</v>
      </c>
      <c r="K482" s="30">
        <v>0</v>
      </c>
      <c r="L482" s="30">
        <v>3182.59</v>
      </c>
      <c r="M482" s="30">
        <f t="shared" si="9"/>
        <v>509.21440000000001</v>
      </c>
      <c r="N482" s="30">
        <v>0</v>
      </c>
      <c r="O482" s="30">
        <v>0</v>
      </c>
      <c r="P482" s="30">
        <v>0</v>
      </c>
      <c r="Q482" s="30"/>
      <c r="R482" s="33" t="s">
        <v>19</v>
      </c>
    </row>
    <row r="483" spans="1:18" x14ac:dyDescent="0.2">
      <c r="A483" s="29" t="s">
        <v>1510</v>
      </c>
      <c r="B483" s="32">
        <v>44881</v>
      </c>
      <c r="C483" s="29" t="s">
        <v>17</v>
      </c>
      <c r="D483" s="29" t="s">
        <v>184</v>
      </c>
      <c r="E483" s="29" t="s">
        <v>19</v>
      </c>
      <c r="F483" s="29" t="s">
        <v>185</v>
      </c>
      <c r="G483" s="29" t="s">
        <v>19</v>
      </c>
      <c r="H483" s="40" t="s">
        <v>59</v>
      </c>
      <c r="I483" s="30" t="s">
        <v>60</v>
      </c>
      <c r="J483" s="30">
        <f t="shared" si="10"/>
        <v>297.14560000000006</v>
      </c>
      <c r="K483" s="30">
        <v>0</v>
      </c>
      <c r="L483" s="30">
        <v>256.16000000000003</v>
      </c>
      <c r="M483" s="30">
        <f t="shared" si="9"/>
        <v>40.985600000000005</v>
      </c>
      <c r="N483" s="30">
        <v>0</v>
      </c>
      <c r="O483" s="30">
        <v>0</v>
      </c>
      <c r="P483" s="30">
        <v>0</v>
      </c>
      <c r="Q483" s="30"/>
      <c r="R483" s="33" t="s">
        <v>19</v>
      </c>
    </row>
    <row r="484" spans="1:18" s="31" customFormat="1" x14ac:dyDescent="0.2">
      <c r="A484" s="29" t="s">
        <v>1511</v>
      </c>
      <c r="B484" s="32">
        <v>44881</v>
      </c>
      <c r="C484" s="29" t="s">
        <v>17</v>
      </c>
      <c r="D484" s="29" t="s">
        <v>1638</v>
      </c>
      <c r="E484" s="29" t="s">
        <v>19</v>
      </c>
      <c r="F484" s="29" t="s">
        <v>186</v>
      </c>
      <c r="G484" s="29" t="s">
        <v>19</v>
      </c>
      <c r="H484" s="40" t="s">
        <v>51</v>
      </c>
      <c r="I484" s="30" t="s">
        <v>52</v>
      </c>
      <c r="J484" s="30">
        <f t="shared" si="10"/>
        <v>211.57</v>
      </c>
      <c r="K484" s="30">
        <v>211.57</v>
      </c>
      <c r="L484" s="30">
        <v>0</v>
      </c>
      <c r="M484" s="30">
        <f t="shared" si="9"/>
        <v>0</v>
      </c>
      <c r="N484" s="30">
        <v>0</v>
      </c>
      <c r="O484" s="30">
        <v>0</v>
      </c>
      <c r="P484" s="30">
        <v>0</v>
      </c>
      <c r="Q484" s="30"/>
      <c r="R484" s="33" t="s">
        <v>19</v>
      </c>
    </row>
    <row r="485" spans="1:18" s="31" customFormat="1" x14ac:dyDescent="0.2">
      <c r="A485" s="29" t="s">
        <v>1512</v>
      </c>
      <c r="B485" s="32">
        <v>44881</v>
      </c>
      <c r="C485" s="29" t="s">
        <v>1019</v>
      </c>
      <c r="D485" s="29"/>
      <c r="E485" s="29" t="s">
        <v>1518</v>
      </c>
      <c r="F485" s="29" t="s">
        <v>1519</v>
      </c>
      <c r="G485" s="29" t="s">
        <v>110</v>
      </c>
      <c r="H485" s="40" t="s">
        <v>112</v>
      </c>
      <c r="I485" s="30" t="s">
        <v>113</v>
      </c>
      <c r="J485" s="30">
        <f t="shared" si="10"/>
        <v>-107.2</v>
      </c>
      <c r="K485" s="30">
        <v>-107.2</v>
      </c>
      <c r="L485" s="30">
        <v>0</v>
      </c>
      <c r="M485" s="30">
        <f t="shared" si="9"/>
        <v>0</v>
      </c>
      <c r="N485" s="30">
        <v>0</v>
      </c>
      <c r="O485" s="30">
        <v>0</v>
      </c>
      <c r="P485" s="30">
        <v>0</v>
      </c>
      <c r="Q485" s="30"/>
      <c r="R485" s="33" t="s">
        <v>19</v>
      </c>
    </row>
    <row r="486" spans="1:18" s="31" customFormat="1" x14ac:dyDescent="0.2">
      <c r="A486" s="29" t="s">
        <v>1513</v>
      </c>
      <c r="B486" s="32">
        <v>44882</v>
      </c>
      <c r="C486" s="29" t="s">
        <v>17</v>
      </c>
      <c r="D486" s="29" t="s">
        <v>187</v>
      </c>
      <c r="E486" s="29" t="s">
        <v>19</v>
      </c>
      <c r="F486" s="29" t="s">
        <v>188</v>
      </c>
      <c r="G486" s="29" t="s">
        <v>19</v>
      </c>
      <c r="H486" s="40" t="s">
        <v>135</v>
      </c>
      <c r="I486" s="30" t="s">
        <v>136</v>
      </c>
      <c r="J486" s="30">
        <f t="shared" si="10"/>
        <v>947.27919999999995</v>
      </c>
      <c r="K486" s="30">
        <v>0</v>
      </c>
      <c r="L486" s="30">
        <v>816.62</v>
      </c>
      <c r="M486" s="30">
        <f t="shared" si="9"/>
        <v>130.6592</v>
      </c>
      <c r="N486" s="30">
        <v>0</v>
      </c>
      <c r="O486" s="30">
        <v>0</v>
      </c>
      <c r="P486" s="30">
        <v>0</v>
      </c>
      <c r="Q486" s="30"/>
      <c r="R486" s="33" t="s">
        <v>19</v>
      </c>
    </row>
    <row r="487" spans="1:18" s="31" customFormat="1" x14ac:dyDescent="0.2">
      <c r="A487" s="29" t="s">
        <v>1652</v>
      </c>
      <c r="B487" s="32">
        <v>44882</v>
      </c>
      <c r="C487" s="29" t="s">
        <v>17</v>
      </c>
      <c r="D487" s="29" t="s">
        <v>189</v>
      </c>
      <c r="E487" s="29" t="s">
        <v>19</v>
      </c>
      <c r="F487" s="29" t="s">
        <v>190</v>
      </c>
      <c r="G487" s="29" t="s">
        <v>19</v>
      </c>
      <c r="H487" s="40" t="s">
        <v>135</v>
      </c>
      <c r="I487" s="30" t="s">
        <v>136</v>
      </c>
      <c r="J487" s="30">
        <f t="shared" si="10"/>
        <v>1094.74</v>
      </c>
      <c r="K487" s="30">
        <v>1094.74</v>
      </c>
      <c r="L487" s="30">
        <v>0</v>
      </c>
      <c r="M487" s="30">
        <f t="shared" ref="M487:M500" si="11">+L487*16%</f>
        <v>0</v>
      </c>
      <c r="N487" s="30">
        <v>0</v>
      </c>
      <c r="O487" s="30">
        <v>0</v>
      </c>
      <c r="P487" s="30">
        <v>0</v>
      </c>
      <c r="Q487" s="30"/>
      <c r="R487" s="33" t="s">
        <v>19</v>
      </c>
    </row>
    <row r="488" spans="1:18" s="31" customFormat="1" x14ac:dyDescent="0.2">
      <c r="A488" s="29" t="s">
        <v>1653</v>
      </c>
      <c r="B488" s="32">
        <v>44882</v>
      </c>
      <c r="C488" s="29" t="s">
        <v>17</v>
      </c>
      <c r="D488" s="29" t="s">
        <v>1592</v>
      </c>
      <c r="E488" s="29" t="s">
        <v>19</v>
      </c>
      <c r="F488" s="29" t="s">
        <v>191</v>
      </c>
      <c r="G488" s="29" t="s">
        <v>19</v>
      </c>
      <c r="H488" s="3" t="s">
        <v>537</v>
      </c>
      <c r="I488" s="4" t="s">
        <v>538</v>
      </c>
      <c r="J488" s="30">
        <f t="shared" si="10"/>
        <v>1524.6</v>
      </c>
      <c r="K488" s="30">
        <v>1524.6</v>
      </c>
      <c r="L488" s="30">
        <v>0</v>
      </c>
      <c r="M488" s="30">
        <f t="shared" si="11"/>
        <v>0</v>
      </c>
      <c r="N488" s="30">
        <v>0</v>
      </c>
      <c r="O488" s="30">
        <v>0</v>
      </c>
      <c r="P488" s="30">
        <v>0</v>
      </c>
      <c r="Q488" s="30"/>
      <c r="R488" s="33" t="s">
        <v>19</v>
      </c>
    </row>
    <row r="489" spans="1:18" s="31" customFormat="1" x14ac:dyDescent="0.2">
      <c r="A489" s="29" t="s">
        <v>1654</v>
      </c>
      <c r="B489" s="32">
        <v>44882</v>
      </c>
      <c r="C489" s="29" t="s">
        <v>17</v>
      </c>
      <c r="D489" s="29" t="s">
        <v>1746</v>
      </c>
      <c r="E489" s="29" t="s">
        <v>19</v>
      </c>
      <c r="F489" s="29" t="s">
        <v>192</v>
      </c>
      <c r="G489" s="29" t="s">
        <v>19</v>
      </c>
      <c r="H489" s="40" t="s">
        <v>193</v>
      </c>
      <c r="I489" s="30" t="s">
        <v>194</v>
      </c>
      <c r="J489" s="30">
        <f t="shared" si="10"/>
        <v>1141.6192000000001</v>
      </c>
      <c r="K489" s="30">
        <v>217.83</v>
      </c>
      <c r="L489" s="30">
        <v>796.37</v>
      </c>
      <c r="M489" s="30">
        <f t="shared" si="11"/>
        <v>127.4192</v>
      </c>
      <c r="N489" s="30">
        <v>0</v>
      </c>
      <c r="O489" s="30">
        <v>0</v>
      </c>
      <c r="P489" s="30">
        <v>0</v>
      </c>
      <c r="Q489" s="30"/>
      <c r="R489" s="33" t="s">
        <v>19</v>
      </c>
    </row>
    <row r="490" spans="1:18" s="31" customFormat="1" x14ac:dyDescent="0.2">
      <c r="A490" s="29" t="s">
        <v>1655</v>
      </c>
      <c r="B490" s="32">
        <v>44882</v>
      </c>
      <c r="C490" s="29" t="s">
        <v>17</v>
      </c>
      <c r="D490" s="29" t="s">
        <v>195</v>
      </c>
      <c r="E490" s="29" t="s">
        <v>19</v>
      </c>
      <c r="F490" s="29" t="s">
        <v>196</v>
      </c>
      <c r="G490" s="29" t="s">
        <v>19</v>
      </c>
      <c r="H490" s="40" t="s">
        <v>197</v>
      </c>
      <c r="I490" s="30" t="s">
        <v>198</v>
      </c>
      <c r="J490" s="30">
        <f t="shared" si="10"/>
        <v>1980</v>
      </c>
      <c r="K490" s="30">
        <v>1980</v>
      </c>
      <c r="L490" s="30">
        <v>0</v>
      </c>
      <c r="M490" s="30">
        <f t="shared" si="11"/>
        <v>0</v>
      </c>
      <c r="N490" s="30">
        <v>0</v>
      </c>
      <c r="O490" s="30">
        <v>0</v>
      </c>
      <c r="P490" s="30">
        <v>0</v>
      </c>
      <c r="Q490" s="30"/>
      <c r="R490" s="33" t="s">
        <v>19</v>
      </c>
    </row>
    <row r="491" spans="1:18" s="31" customFormat="1" x14ac:dyDescent="0.2">
      <c r="A491" s="29" t="s">
        <v>1656</v>
      </c>
      <c r="B491" s="32">
        <v>44882</v>
      </c>
      <c r="C491" s="29" t="s">
        <v>17</v>
      </c>
      <c r="D491" s="29" t="s">
        <v>199</v>
      </c>
      <c r="E491" s="29" t="s">
        <v>19</v>
      </c>
      <c r="F491" s="29" t="s">
        <v>200</v>
      </c>
      <c r="G491" s="29" t="s">
        <v>19</v>
      </c>
      <c r="H491" s="40" t="s">
        <v>112</v>
      </c>
      <c r="I491" s="30" t="s">
        <v>113</v>
      </c>
      <c r="J491" s="30">
        <f t="shared" si="10"/>
        <v>329.72440000000006</v>
      </c>
      <c r="K491" s="30">
        <v>329.72440000000006</v>
      </c>
      <c r="L491" s="30">
        <v>0</v>
      </c>
      <c r="M491" s="30">
        <f t="shared" si="11"/>
        <v>0</v>
      </c>
      <c r="N491" s="30">
        <v>0</v>
      </c>
      <c r="O491" s="30">
        <v>0</v>
      </c>
      <c r="P491" s="30">
        <v>0</v>
      </c>
      <c r="Q491" s="30"/>
      <c r="R491" s="33" t="s">
        <v>19</v>
      </c>
    </row>
    <row r="492" spans="1:18" x14ac:dyDescent="0.2">
      <c r="A492" s="29" t="s">
        <v>1657</v>
      </c>
      <c r="B492" s="32">
        <v>44882</v>
      </c>
      <c r="C492" s="29" t="s">
        <v>1019</v>
      </c>
      <c r="D492" s="29"/>
      <c r="E492" s="29" t="s">
        <v>1520</v>
      </c>
      <c r="F492" s="29" t="s">
        <v>1521</v>
      </c>
      <c r="G492" s="29" t="s">
        <v>199</v>
      </c>
      <c r="H492" s="40" t="s">
        <v>112</v>
      </c>
      <c r="I492" s="30" t="s">
        <v>113</v>
      </c>
      <c r="J492" s="30">
        <f t="shared" si="10"/>
        <v>-96.45</v>
      </c>
      <c r="K492" s="30">
        <v>-96.45</v>
      </c>
      <c r="L492" s="30">
        <v>0</v>
      </c>
      <c r="M492" s="30">
        <f t="shared" si="11"/>
        <v>0</v>
      </c>
      <c r="N492" s="30">
        <v>0</v>
      </c>
      <c r="O492" s="30">
        <v>0</v>
      </c>
      <c r="P492" s="30">
        <v>0</v>
      </c>
      <c r="Q492" s="30"/>
      <c r="R492" s="33" t="s">
        <v>19</v>
      </c>
    </row>
    <row r="493" spans="1:18" x14ac:dyDescent="0.2">
      <c r="A493" s="29" t="s">
        <v>1658</v>
      </c>
      <c r="B493" s="32">
        <v>44882</v>
      </c>
      <c r="C493" s="29" t="s">
        <v>17</v>
      </c>
      <c r="D493" s="29" t="s">
        <v>1736</v>
      </c>
      <c r="E493" s="29" t="s">
        <v>19</v>
      </c>
      <c r="F493" s="29" t="s">
        <v>201</v>
      </c>
      <c r="G493" s="29" t="s">
        <v>19</v>
      </c>
      <c r="H493" s="40" t="s">
        <v>106</v>
      </c>
      <c r="I493" s="30" t="s">
        <v>107</v>
      </c>
      <c r="J493" s="30">
        <f t="shared" si="10"/>
        <v>469.96</v>
      </c>
      <c r="K493" s="30">
        <v>469.96</v>
      </c>
      <c r="L493" s="30">
        <v>0</v>
      </c>
      <c r="M493" s="30">
        <f t="shared" si="11"/>
        <v>0</v>
      </c>
      <c r="N493" s="30">
        <v>0</v>
      </c>
      <c r="O493" s="30">
        <v>0</v>
      </c>
      <c r="P493" s="30">
        <v>0</v>
      </c>
      <c r="Q493" s="30"/>
      <c r="R493" s="33" t="s">
        <v>19</v>
      </c>
    </row>
    <row r="494" spans="1:18" s="31" customFormat="1" x14ac:dyDescent="0.2">
      <c r="A494" s="29" t="s">
        <v>1659</v>
      </c>
      <c r="B494" s="32">
        <v>44882</v>
      </c>
      <c r="C494" s="29" t="s">
        <v>17</v>
      </c>
      <c r="D494" s="29" t="s">
        <v>202</v>
      </c>
      <c r="E494" s="29" t="s">
        <v>19</v>
      </c>
      <c r="F494" s="29" t="s">
        <v>203</v>
      </c>
      <c r="G494" s="29" t="s">
        <v>19</v>
      </c>
      <c r="H494" s="40" t="s">
        <v>119</v>
      </c>
      <c r="I494" s="30" t="s">
        <v>120</v>
      </c>
      <c r="J494" s="30">
        <f t="shared" si="10"/>
        <v>2170.42</v>
      </c>
      <c r="K494" s="30">
        <v>2170.42</v>
      </c>
      <c r="L494" s="30">
        <v>0</v>
      </c>
      <c r="M494" s="30">
        <f t="shared" si="11"/>
        <v>0</v>
      </c>
      <c r="N494" s="30">
        <v>0</v>
      </c>
      <c r="O494" s="30">
        <v>0</v>
      </c>
      <c r="P494" s="30">
        <v>0</v>
      </c>
      <c r="Q494" s="30"/>
      <c r="R494" s="33" t="s">
        <v>19</v>
      </c>
    </row>
    <row r="495" spans="1:18" x14ac:dyDescent="0.2">
      <c r="A495" s="29" t="s">
        <v>1660</v>
      </c>
      <c r="B495" s="32">
        <v>44882</v>
      </c>
      <c r="C495" s="29" t="s">
        <v>17</v>
      </c>
      <c r="D495" s="29" t="s">
        <v>1632</v>
      </c>
      <c r="E495" s="29" t="s">
        <v>19</v>
      </c>
      <c r="F495" s="29" t="s">
        <v>204</v>
      </c>
      <c r="G495" s="29" t="s">
        <v>19</v>
      </c>
      <c r="H495" s="40" t="s">
        <v>62</v>
      </c>
      <c r="I495" s="30" t="s">
        <v>63</v>
      </c>
      <c r="J495" s="30">
        <f t="shared" si="10"/>
        <v>1393.84</v>
      </c>
      <c r="K495" s="30">
        <v>1393.84</v>
      </c>
      <c r="L495" s="30">
        <v>0</v>
      </c>
      <c r="M495" s="30">
        <f t="shared" si="11"/>
        <v>0</v>
      </c>
      <c r="N495" s="30">
        <v>0</v>
      </c>
      <c r="O495" s="30">
        <v>0</v>
      </c>
      <c r="P495" s="30">
        <v>0</v>
      </c>
      <c r="Q495" s="30"/>
      <c r="R495" s="33" t="s">
        <v>19</v>
      </c>
    </row>
    <row r="496" spans="1:18" x14ac:dyDescent="0.2">
      <c r="A496" s="29" t="s">
        <v>1661</v>
      </c>
      <c r="B496" s="32">
        <v>44882</v>
      </c>
      <c r="C496" s="29" t="s">
        <v>17</v>
      </c>
      <c r="D496" s="29" t="s">
        <v>205</v>
      </c>
      <c r="E496" s="29" t="s">
        <v>19</v>
      </c>
      <c r="F496" s="29" t="s">
        <v>206</v>
      </c>
      <c r="G496" s="29" t="s">
        <v>19</v>
      </c>
      <c r="H496" s="40" t="s">
        <v>207</v>
      </c>
      <c r="I496" s="30" t="s">
        <v>208</v>
      </c>
      <c r="J496" s="30">
        <f t="shared" si="10"/>
        <v>3111.9</v>
      </c>
      <c r="K496" s="30">
        <v>3111.9</v>
      </c>
      <c r="L496" s="30">
        <v>0</v>
      </c>
      <c r="M496" s="30">
        <f t="shared" si="11"/>
        <v>0</v>
      </c>
      <c r="N496" s="30">
        <v>0</v>
      </c>
      <c r="O496" s="30">
        <v>0</v>
      </c>
      <c r="P496" s="30">
        <v>0</v>
      </c>
      <c r="Q496" s="30"/>
      <c r="R496" s="33" t="s">
        <v>19</v>
      </c>
    </row>
    <row r="497" spans="1:18" x14ac:dyDescent="0.2">
      <c r="A497" s="29" t="s">
        <v>1662</v>
      </c>
      <c r="B497" s="32">
        <v>44882</v>
      </c>
      <c r="C497" s="29" t="s">
        <v>17</v>
      </c>
      <c r="D497" s="29" t="s">
        <v>997</v>
      </c>
      <c r="E497" s="29"/>
      <c r="F497" s="29" t="s">
        <v>956</v>
      </c>
      <c r="G497" s="29"/>
      <c r="H497" s="3" t="s">
        <v>313</v>
      </c>
      <c r="I497" s="4" t="s">
        <v>314</v>
      </c>
      <c r="J497" s="30">
        <f t="shared" si="10"/>
        <v>386.83079999999995</v>
      </c>
      <c r="K497" s="30">
        <v>386.39</v>
      </c>
      <c r="L497" s="30">
        <v>0.38</v>
      </c>
      <c r="M497" s="30">
        <f t="shared" si="11"/>
        <v>6.08E-2</v>
      </c>
      <c r="N497" s="30">
        <v>0</v>
      </c>
      <c r="O497" s="30">
        <v>0</v>
      </c>
      <c r="P497" s="30">
        <v>0</v>
      </c>
      <c r="Q497" s="30"/>
      <c r="R497" s="33"/>
    </row>
    <row r="498" spans="1:18" s="31" customFormat="1" x14ac:dyDescent="0.2">
      <c r="A498" s="29" t="s">
        <v>1663</v>
      </c>
      <c r="B498" s="32">
        <v>44882</v>
      </c>
      <c r="C498" s="29" t="s">
        <v>17</v>
      </c>
      <c r="D498" s="29" t="s">
        <v>1002</v>
      </c>
      <c r="E498" s="29"/>
      <c r="F498" s="29" t="s">
        <v>956</v>
      </c>
      <c r="G498" s="29"/>
      <c r="H498" s="3" t="s">
        <v>968</v>
      </c>
      <c r="I498" s="4" t="s">
        <v>969</v>
      </c>
      <c r="J498" s="30">
        <f t="shared" si="10"/>
        <v>686.07599999999991</v>
      </c>
      <c r="K498" s="30">
        <v>449.32</v>
      </c>
      <c r="L498" s="30">
        <v>204.1</v>
      </c>
      <c r="M498" s="30">
        <f t="shared" si="11"/>
        <v>32.655999999999999</v>
      </c>
      <c r="N498" s="30">
        <v>0</v>
      </c>
      <c r="O498" s="30">
        <v>0</v>
      </c>
      <c r="P498" s="30">
        <v>0</v>
      </c>
      <c r="Q498" s="30"/>
      <c r="R498" s="33"/>
    </row>
    <row r="499" spans="1:18" s="31" customFormat="1" x14ac:dyDescent="0.2">
      <c r="A499" s="29" t="s">
        <v>1664</v>
      </c>
      <c r="B499" s="32">
        <v>44882</v>
      </c>
      <c r="C499" s="29" t="s">
        <v>17</v>
      </c>
      <c r="D499" s="29" t="s">
        <v>1003</v>
      </c>
      <c r="E499" s="29"/>
      <c r="F499" s="29" t="s">
        <v>956</v>
      </c>
      <c r="G499" s="29"/>
      <c r="H499" s="3" t="s">
        <v>913</v>
      </c>
      <c r="I499" s="4" t="s">
        <v>914</v>
      </c>
      <c r="J499" s="30">
        <f t="shared" si="10"/>
        <v>154.87</v>
      </c>
      <c r="K499" s="30">
        <v>0</v>
      </c>
      <c r="L499" s="30">
        <v>0</v>
      </c>
      <c r="M499" s="30">
        <f t="shared" si="11"/>
        <v>0</v>
      </c>
      <c r="N499" s="30">
        <v>143.4</v>
      </c>
      <c r="O499" s="30">
        <v>11.47</v>
      </c>
      <c r="P499" s="30">
        <v>0</v>
      </c>
      <c r="Q499" s="30"/>
      <c r="R499" s="33"/>
    </row>
    <row r="500" spans="1:18" s="31" customFormat="1" x14ac:dyDescent="0.2">
      <c r="A500" s="29" t="s">
        <v>1665</v>
      </c>
      <c r="B500" s="32">
        <v>44882</v>
      </c>
      <c r="C500" s="29" t="s">
        <v>17</v>
      </c>
      <c r="D500" s="29" t="s">
        <v>998</v>
      </c>
      <c r="E500" s="29"/>
      <c r="F500" s="29" t="s">
        <v>956</v>
      </c>
      <c r="G500" s="29"/>
      <c r="H500" s="40" t="s">
        <v>999</v>
      </c>
      <c r="I500" s="30" t="s">
        <v>1000</v>
      </c>
      <c r="J500" s="30">
        <f t="shared" si="10"/>
        <v>1372.4559999999999</v>
      </c>
      <c r="K500" s="30">
        <v>1224.73</v>
      </c>
      <c r="L500" s="30">
        <v>127.35</v>
      </c>
      <c r="M500" s="30">
        <f t="shared" si="11"/>
        <v>20.376000000000001</v>
      </c>
      <c r="N500" s="30">
        <v>0</v>
      </c>
      <c r="O500" s="30">
        <v>0</v>
      </c>
      <c r="P500" s="30">
        <v>0</v>
      </c>
      <c r="Q500" s="30"/>
      <c r="R500" s="33"/>
    </row>
    <row r="501" spans="1:18" s="31" customFormat="1" x14ac:dyDescent="0.2">
      <c r="A501" s="29" t="s">
        <v>1666</v>
      </c>
      <c r="B501" s="9">
        <v>44883</v>
      </c>
      <c r="C501" s="2" t="s">
        <v>17</v>
      </c>
      <c r="D501" s="1" t="s">
        <v>1692</v>
      </c>
      <c r="E501" s="2"/>
      <c r="F501" s="2" t="s">
        <v>1693</v>
      </c>
      <c r="G501" s="29"/>
      <c r="H501" s="3" t="s">
        <v>616</v>
      </c>
      <c r="I501" s="4" t="s">
        <v>617</v>
      </c>
      <c r="J501" s="30">
        <f t="shared" si="10"/>
        <v>6657.2</v>
      </c>
      <c r="K501" s="30">
        <v>6657.2</v>
      </c>
      <c r="L501" s="30">
        <v>0</v>
      </c>
      <c r="M501" s="30">
        <v>0</v>
      </c>
      <c r="N501" s="30">
        <v>0</v>
      </c>
      <c r="O501" s="30">
        <v>0</v>
      </c>
      <c r="P501" s="30">
        <v>0</v>
      </c>
      <c r="Q501" s="29"/>
    </row>
    <row r="502" spans="1:18" s="31" customFormat="1" x14ac:dyDescent="0.2">
      <c r="A502" s="29" t="s">
        <v>1667</v>
      </c>
      <c r="B502" s="9">
        <v>44883</v>
      </c>
      <c r="C502" s="2" t="s">
        <v>17</v>
      </c>
      <c r="D502" s="1" t="s">
        <v>1616</v>
      </c>
      <c r="E502" s="2"/>
      <c r="F502" s="2" t="s">
        <v>1619</v>
      </c>
      <c r="G502" s="29"/>
      <c r="H502" s="3" t="s">
        <v>669</v>
      </c>
      <c r="I502" s="4" t="s">
        <v>670</v>
      </c>
      <c r="J502" s="30">
        <f t="shared" si="10"/>
        <v>146.85</v>
      </c>
      <c r="K502" s="30">
        <v>146.85</v>
      </c>
      <c r="L502" s="30">
        <v>0</v>
      </c>
      <c r="M502" s="30">
        <v>0</v>
      </c>
      <c r="N502" s="30">
        <v>0</v>
      </c>
      <c r="O502" s="30">
        <v>0</v>
      </c>
      <c r="P502" s="30">
        <v>0</v>
      </c>
      <c r="Q502" s="29"/>
    </row>
    <row r="503" spans="1:18" s="31" customFormat="1" x14ac:dyDescent="0.2">
      <c r="A503" s="29" t="s">
        <v>1668</v>
      </c>
      <c r="B503" s="32">
        <v>44883</v>
      </c>
      <c r="C503" s="29" t="s">
        <v>17</v>
      </c>
      <c r="D503" s="29" t="s">
        <v>993</v>
      </c>
      <c r="E503" s="29" t="s">
        <v>19</v>
      </c>
      <c r="F503" s="29" t="s">
        <v>209</v>
      </c>
      <c r="G503" s="29" t="s">
        <v>19</v>
      </c>
      <c r="H503" s="40" t="s">
        <v>106</v>
      </c>
      <c r="I503" s="30" t="s">
        <v>107</v>
      </c>
      <c r="J503" s="30">
        <f t="shared" si="10"/>
        <v>1904.0483999999999</v>
      </c>
      <c r="K503" s="30">
        <v>949.67</v>
      </c>
      <c r="L503" s="30">
        <v>822.74</v>
      </c>
      <c r="M503" s="30">
        <f t="shared" ref="M503:M516" si="12">+L503*16%</f>
        <v>131.63839999999999</v>
      </c>
      <c r="N503" s="30">
        <v>0</v>
      </c>
      <c r="O503" s="30">
        <v>0</v>
      </c>
      <c r="P503" s="30">
        <v>0</v>
      </c>
      <c r="Q503" s="30"/>
      <c r="R503" s="33" t="s">
        <v>19</v>
      </c>
    </row>
    <row r="504" spans="1:18" s="31" customFormat="1" x14ac:dyDescent="0.2">
      <c r="A504" s="29" t="s">
        <v>1669</v>
      </c>
      <c r="B504" s="32">
        <v>44883</v>
      </c>
      <c r="C504" s="29" t="s">
        <v>17</v>
      </c>
      <c r="D504" s="29" t="s">
        <v>994</v>
      </c>
      <c r="E504" s="29" t="s">
        <v>19</v>
      </c>
      <c r="F504" s="29" t="s">
        <v>210</v>
      </c>
      <c r="G504" s="29" t="s">
        <v>19</v>
      </c>
      <c r="H504" s="40" t="s">
        <v>106</v>
      </c>
      <c r="I504" s="30" t="s">
        <v>107</v>
      </c>
      <c r="J504" s="30">
        <f t="shared" si="10"/>
        <v>293.83999999999997</v>
      </c>
      <c r="K504" s="30">
        <v>293.83999999999997</v>
      </c>
      <c r="L504" s="30">
        <v>0</v>
      </c>
      <c r="M504" s="30">
        <f t="shared" si="12"/>
        <v>0</v>
      </c>
      <c r="N504" s="30">
        <v>0</v>
      </c>
      <c r="O504" s="30">
        <v>0</v>
      </c>
      <c r="P504" s="30">
        <v>0</v>
      </c>
      <c r="Q504" s="30"/>
      <c r="R504" s="33" t="s">
        <v>19</v>
      </c>
    </row>
    <row r="505" spans="1:18" s="31" customFormat="1" x14ac:dyDescent="0.2">
      <c r="A505" s="29" t="s">
        <v>1670</v>
      </c>
      <c r="B505" s="32">
        <v>44883</v>
      </c>
      <c r="C505" s="29" t="s">
        <v>17</v>
      </c>
      <c r="D505" s="29" t="s">
        <v>1001</v>
      </c>
      <c r="E505" s="29"/>
      <c r="F505" s="29" t="s">
        <v>956</v>
      </c>
      <c r="G505" s="29"/>
      <c r="H505" s="40" t="s">
        <v>999</v>
      </c>
      <c r="I505" s="30" t="s">
        <v>1000</v>
      </c>
      <c r="J505" s="30">
        <f t="shared" si="10"/>
        <v>355.23720000000003</v>
      </c>
      <c r="K505" s="30">
        <v>164.8</v>
      </c>
      <c r="L505" s="30">
        <v>164.17</v>
      </c>
      <c r="M505" s="30">
        <f t="shared" si="12"/>
        <v>26.267199999999999</v>
      </c>
      <c r="N505" s="30">
        <v>0</v>
      </c>
      <c r="O505" s="30">
        <v>0</v>
      </c>
      <c r="P505" s="30">
        <v>0</v>
      </c>
      <c r="Q505" s="30"/>
      <c r="R505" s="33"/>
    </row>
    <row r="506" spans="1:18" s="31" customFormat="1" x14ac:dyDescent="0.2">
      <c r="A506" s="29" t="s">
        <v>1671</v>
      </c>
      <c r="B506" s="32">
        <v>44883</v>
      </c>
      <c r="C506" s="29" t="s">
        <v>17</v>
      </c>
      <c r="D506" s="29" t="s">
        <v>995</v>
      </c>
      <c r="E506" s="29" t="s">
        <v>19</v>
      </c>
      <c r="F506" s="29" t="s">
        <v>211</v>
      </c>
      <c r="G506" s="29" t="s">
        <v>19</v>
      </c>
      <c r="H506" s="40" t="s">
        <v>106</v>
      </c>
      <c r="I506" s="30" t="s">
        <v>107</v>
      </c>
      <c r="J506" s="30">
        <f t="shared" si="10"/>
        <v>13607.930400000001</v>
      </c>
      <c r="K506" s="30">
        <v>12194.54</v>
      </c>
      <c r="L506" s="30">
        <v>1218.44</v>
      </c>
      <c r="M506" s="30">
        <f t="shared" si="12"/>
        <v>194.9504</v>
      </c>
      <c r="N506" s="30">
        <v>0</v>
      </c>
      <c r="O506" s="30">
        <v>0</v>
      </c>
      <c r="P506" s="30">
        <v>0</v>
      </c>
      <c r="Q506" s="30"/>
      <c r="R506" s="33" t="s">
        <v>19</v>
      </c>
    </row>
    <row r="507" spans="1:18" s="31" customFormat="1" x14ac:dyDescent="0.2">
      <c r="A507" s="29" t="s">
        <v>1672</v>
      </c>
      <c r="B507" s="32">
        <v>44883</v>
      </c>
      <c r="C507" s="29" t="s">
        <v>17</v>
      </c>
      <c r="D507" s="29" t="s">
        <v>1639</v>
      </c>
      <c r="E507" s="29" t="s">
        <v>19</v>
      </c>
      <c r="F507" s="29" t="s">
        <v>212</v>
      </c>
      <c r="G507" s="29" t="s">
        <v>19</v>
      </c>
      <c r="H507" s="40" t="s">
        <v>51</v>
      </c>
      <c r="I507" s="30" t="s">
        <v>52</v>
      </c>
      <c r="J507" s="30">
        <f t="shared" si="10"/>
        <v>507.1219999999999</v>
      </c>
      <c r="K507" s="30">
        <v>507.1219999999999</v>
      </c>
      <c r="L507" s="30">
        <v>0</v>
      </c>
      <c r="M507" s="30">
        <f t="shared" si="12"/>
        <v>0</v>
      </c>
      <c r="N507" s="30">
        <v>0</v>
      </c>
      <c r="O507" s="30">
        <v>0</v>
      </c>
      <c r="P507" s="30">
        <v>0</v>
      </c>
      <c r="Q507" s="30"/>
      <c r="R507" s="33" t="s">
        <v>19</v>
      </c>
    </row>
    <row r="508" spans="1:18" s="31" customFormat="1" x14ac:dyDescent="0.2">
      <c r="A508" s="29" t="s">
        <v>1673</v>
      </c>
      <c r="B508" s="32">
        <v>44883</v>
      </c>
      <c r="C508" s="29" t="s">
        <v>17</v>
      </c>
      <c r="D508" s="29" t="s">
        <v>213</v>
      </c>
      <c r="E508" s="29" t="s">
        <v>19</v>
      </c>
      <c r="F508" s="29" t="s">
        <v>214</v>
      </c>
      <c r="G508" s="29" t="s">
        <v>19</v>
      </c>
      <c r="H508" s="40" t="s">
        <v>44</v>
      </c>
      <c r="I508" s="30" t="s">
        <v>45</v>
      </c>
      <c r="J508" s="30">
        <f t="shared" si="10"/>
        <v>244.18</v>
      </c>
      <c r="K508" s="30">
        <v>0</v>
      </c>
      <c r="L508" s="30">
        <v>210.5</v>
      </c>
      <c r="M508" s="30">
        <f t="shared" si="12"/>
        <v>33.68</v>
      </c>
      <c r="N508" s="30">
        <v>0</v>
      </c>
      <c r="O508" s="30">
        <v>0</v>
      </c>
      <c r="P508" s="30">
        <v>0</v>
      </c>
      <c r="Q508" s="30"/>
      <c r="R508" s="33" t="s">
        <v>19</v>
      </c>
    </row>
    <row r="509" spans="1:18" s="31" customFormat="1" x14ac:dyDescent="0.2">
      <c r="A509" s="29" t="s">
        <v>1674</v>
      </c>
      <c r="B509" s="32">
        <v>44883</v>
      </c>
      <c r="C509" s="29" t="s">
        <v>17</v>
      </c>
      <c r="D509" s="29" t="s">
        <v>1516</v>
      </c>
      <c r="E509" s="29" t="s">
        <v>19</v>
      </c>
      <c r="F509" s="29" t="s">
        <v>215</v>
      </c>
      <c r="G509" s="29" t="s">
        <v>19</v>
      </c>
      <c r="H509" s="40" t="s">
        <v>55</v>
      </c>
      <c r="I509" s="30" t="s">
        <v>56</v>
      </c>
      <c r="J509" s="30">
        <f t="shared" si="10"/>
        <v>1805.7416000000001</v>
      </c>
      <c r="K509" s="30">
        <v>739.98</v>
      </c>
      <c r="L509" s="30">
        <v>918.76</v>
      </c>
      <c r="M509" s="30">
        <f t="shared" si="12"/>
        <v>147.0016</v>
      </c>
      <c r="N509" s="30">
        <v>0</v>
      </c>
      <c r="O509" s="30">
        <v>0</v>
      </c>
      <c r="P509" s="30">
        <v>0</v>
      </c>
      <c r="Q509" s="30"/>
      <c r="R509" s="33" t="s">
        <v>19</v>
      </c>
    </row>
    <row r="510" spans="1:18" s="31" customFormat="1" x14ac:dyDescent="0.2">
      <c r="A510" s="29" t="s">
        <v>1675</v>
      </c>
      <c r="B510" s="32">
        <v>44884</v>
      </c>
      <c r="C510" s="29" t="s">
        <v>17</v>
      </c>
      <c r="D510" s="29" t="s">
        <v>991</v>
      </c>
      <c r="E510" s="29"/>
      <c r="F510" s="29" t="s">
        <v>956</v>
      </c>
      <c r="G510" s="29"/>
      <c r="H510" s="40" t="s">
        <v>992</v>
      </c>
      <c r="I510" s="30" t="s">
        <v>990</v>
      </c>
      <c r="J510" s="30">
        <f t="shared" si="10"/>
        <v>372</v>
      </c>
      <c r="K510" s="30">
        <v>372</v>
      </c>
      <c r="L510" s="30">
        <v>0</v>
      </c>
      <c r="M510" s="30">
        <f t="shared" si="12"/>
        <v>0</v>
      </c>
      <c r="N510" s="30">
        <v>0</v>
      </c>
      <c r="O510" s="30">
        <v>0</v>
      </c>
      <c r="P510" s="30">
        <v>0</v>
      </c>
      <c r="Q510" s="30"/>
      <c r="R510" s="33"/>
    </row>
    <row r="511" spans="1:18" s="31" customFormat="1" x14ac:dyDescent="0.2">
      <c r="A511" s="29" t="s">
        <v>1676</v>
      </c>
      <c r="B511" s="32">
        <v>44884</v>
      </c>
      <c r="C511" s="29" t="s">
        <v>17</v>
      </c>
      <c r="D511" s="29" t="s">
        <v>988</v>
      </c>
      <c r="E511" s="29"/>
      <c r="F511" s="29" t="s">
        <v>956</v>
      </c>
      <c r="G511" s="29"/>
      <c r="H511" s="40" t="s">
        <v>989</v>
      </c>
      <c r="I511" s="30" t="s">
        <v>990</v>
      </c>
      <c r="J511" s="30">
        <f t="shared" si="10"/>
        <v>1311.86</v>
      </c>
      <c r="K511" s="30">
        <v>1311.86</v>
      </c>
      <c r="L511" s="30">
        <v>0</v>
      </c>
      <c r="M511" s="30">
        <f t="shared" si="12"/>
        <v>0</v>
      </c>
      <c r="N511" s="30">
        <v>0</v>
      </c>
      <c r="O511" s="30">
        <v>0</v>
      </c>
      <c r="P511" s="30">
        <v>0</v>
      </c>
      <c r="Q511" s="30"/>
      <c r="R511" s="33"/>
    </row>
    <row r="512" spans="1:18" s="31" customFormat="1" x14ac:dyDescent="0.2">
      <c r="A512" s="29" t="s">
        <v>1677</v>
      </c>
      <c r="B512" s="32">
        <v>44886</v>
      </c>
      <c r="C512" s="29" t="s">
        <v>17</v>
      </c>
      <c r="D512" s="29" t="s">
        <v>996</v>
      </c>
      <c r="E512" s="29" t="s">
        <v>19</v>
      </c>
      <c r="F512" s="29" t="s">
        <v>216</v>
      </c>
      <c r="G512" s="29" t="s">
        <v>19</v>
      </c>
      <c r="H512" s="3" t="s">
        <v>537</v>
      </c>
      <c r="I512" s="4" t="s">
        <v>538</v>
      </c>
      <c r="J512" s="30">
        <f t="shared" si="10"/>
        <v>2073.1999999999998</v>
      </c>
      <c r="K512" s="30">
        <v>2073.1999999999998</v>
      </c>
      <c r="L512" s="30">
        <v>0</v>
      </c>
      <c r="M512" s="30">
        <f t="shared" si="12"/>
        <v>0</v>
      </c>
      <c r="N512" s="30">
        <v>0</v>
      </c>
      <c r="O512" s="30">
        <v>0</v>
      </c>
      <c r="P512" s="30">
        <v>0</v>
      </c>
      <c r="Q512" s="30"/>
      <c r="R512" s="33" t="s">
        <v>19</v>
      </c>
    </row>
    <row r="513" spans="1:18" s="31" customFormat="1" x14ac:dyDescent="0.2">
      <c r="A513" s="29" t="s">
        <v>1678</v>
      </c>
      <c r="B513" s="32">
        <v>44886</v>
      </c>
      <c r="C513" s="29" t="s">
        <v>17</v>
      </c>
      <c r="D513" s="29" t="s">
        <v>1517</v>
      </c>
      <c r="E513" s="29" t="s">
        <v>19</v>
      </c>
      <c r="F513" s="29" t="s">
        <v>217</v>
      </c>
      <c r="G513" s="29" t="s">
        <v>19</v>
      </c>
      <c r="H513" s="40" t="s">
        <v>55</v>
      </c>
      <c r="I513" s="30" t="s">
        <v>56</v>
      </c>
      <c r="J513" s="30">
        <f t="shared" si="10"/>
        <v>1717.1388400000001</v>
      </c>
      <c r="K513" s="30">
        <v>1094.307</v>
      </c>
      <c r="L513" s="30">
        <v>536.92399999999998</v>
      </c>
      <c r="M513" s="30">
        <f t="shared" si="12"/>
        <v>85.907839999999993</v>
      </c>
      <c r="N513" s="30">
        <v>0</v>
      </c>
      <c r="O513" s="30">
        <v>0</v>
      </c>
      <c r="P513" s="30">
        <v>0</v>
      </c>
      <c r="Q513" s="30"/>
      <c r="R513" s="33" t="s">
        <v>19</v>
      </c>
    </row>
    <row r="514" spans="1:18" x14ac:dyDescent="0.2">
      <c r="A514" s="29" t="s">
        <v>1679</v>
      </c>
      <c r="B514" s="32">
        <v>44886</v>
      </c>
      <c r="C514" s="29" t="s">
        <v>17</v>
      </c>
      <c r="D514" s="29" t="s">
        <v>1614</v>
      </c>
      <c r="E514" s="29" t="s">
        <v>19</v>
      </c>
      <c r="F514" s="29" t="s">
        <v>218</v>
      </c>
      <c r="G514" s="29" t="s">
        <v>19</v>
      </c>
      <c r="H514" s="40" t="s">
        <v>21</v>
      </c>
      <c r="I514" s="30" t="s">
        <v>22</v>
      </c>
      <c r="J514" s="30">
        <f t="shared" si="10"/>
        <v>4983.8123999999998</v>
      </c>
      <c r="K514" s="30">
        <v>4983.8123999999998</v>
      </c>
      <c r="L514" s="30">
        <v>0</v>
      </c>
      <c r="M514" s="30">
        <f t="shared" si="12"/>
        <v>0</v>
      </c>
      <c r="N514" s="30">
        <v>0</v>
      </c>
      <c r="O514" s="30">
        <v>0</v>
      </c>
      <c r="P514" s="30">
        <v>0</v>
      </c>
      <c r="Q514" s="30"/>
      <c r="R514" s="33" t="s">
        <v>19</v>
      </c>
    </row>
    <row r="515" spans="1:18" x14ac:dyDescent="0.2">
      <c r="A515" s="29" t="s">
        <v>1680</v>
      </c>
      <c r="B515" s="32">
        <v>44886</v>
      </c>
      <c r="C515" s="29" t="s">
        <v>17</v>
      </c>
      <c r="D515" s="29" t="s">
        <v>1640</v>
      </c>
      <c r="E515" s="29" t="s">
        <v>19</v>
      </c>
      <c r="F515" s="29" t="s">
        <v>219</v>
      </c>
      <c r="G515" s="29" t="s">
        <v>19</v>
      </c>
      <c r="H515" s="40" t="s">
        <v>51</v>
      </c>
      <c r="I515" s="30" t="s">
        <v>52</v>
      </c>
      <c r="J515" s="30">
        <f t="shared" si="10"/>
        <v>224.09</v>
      </c>
      <c r="K515" s="30">
        <v>224.09</v>
      </c>
      <c r="L515" s="30">
        <v>0</v>
      </c>
      <c r="M515" s="30">
        <f t="shared" si="12"/>
        <v>0</v>
      </c>
      <c r="N515" s="30">
        <v>0</v>
      </c>
      <c r="O515" s="30">
        <v>0</v>
      </c>
      <c r="P515" s="30">
        <v>0</v>
      </c>
      <c r="Q515" s="30"/>
      <c r="R515" s="33" t="s">
        <v>19</v>
      </c>
    </row>
    <row r="516" spans="1:18" s="31" customFormat="1" x14ac:dyDescent="0.2">
      <c r="A516" s="29" t="s">
        <v>1681</v>
      </c>
      <c r="B516" s="32">
        <v>44886</v>
      </c>
      <c r="C516" s="29" t="s">
        <v>17</v>
      </c>
      <c r="D516" s="29" t="s">
        <v>982</v>
      </c>
      <c r="E516" s="29"/>
      <c r="F516" s="29" t="s">
        <v>956</v>
      </c>
      <c r="G516" s="29"/>
      <c r="H516" s="3" t="s">
        <v>295</v>
      </c>
      <c r="I516" s="4" t="s">
        <v>296</v>
      </c>
      <c r="J516" s="30">
        <f t="shared" si="10"/>
        <v>787.06</v>
      </c>
      <c r="K516" s="30">
        <v>0</v>
      </c>
      <c r="L516" s="30">
        <v>678.5</v>
      </c>
      <c r="M516" s="30">
        <f t="shared" si="12"/>
        <v>108.56</v>
      </c>
      <c r="N516" s="30">
        <v>0</v>
      </c>
      <c r="O516" s="30">
        <v>0</v>
      </c>
      <c r="P516" s="30">
        <v>0</v>
      </c>
      <c r="Q516" s="30"/>
      <c r="R516" s="33"/>
    </row>
    <row r="517" spans="1:18" x14ac:dyDescent="0.2">
      <c r="A517" s="29" t="s">
        <v>1682</v>
      </c>
      <c r="B517" s="9">
        <v>44887</v>
      </c>
      <c r="C517" s="2" t="s">
        <v>17</v>
      </c>
      <c r="D517" s="1" t="s">
        <v>1620</v>
      </c>
      <c r="E517" s="2"/>
      <c r="F517" s="2" t="s">
        <v>1621</v>
      </c>
      <c r="G517" s="29"/>
      <c r="H517" s="3" t="s">
        <v>669</v>
      </c>
      <c r="I517" s="4" t="s">
        <v>670</v>
      </c>
      <c r="J517" s="30">
        <f t="shared" si="10"/>
        <v>99.7</v>
      </c>
      <c r="K517" s="30">
        <v>99.7</v>
      </c>
      <c r="L517" s="30">
        <v>0</v>
      </c>
      <c r="M517" s="30">
        <v>0</v>
      </c>
      <c r="N517" s="30">
        <v>0</v>
      </c>
      <c r="O517" s="30">
        <v>0</v>
      </c>
      <c r="P517" s="30">
        <v>0</v>
      </c>
      <c r="Q517" s="29"/>
      <c r="R517" s="31"/>
    </row>
    <row r="518" spans="1:18" x14ac:dyDescent="0.2">
      <c r="A518" s="29" t="s">
        <v>1683</v>
      </c>
      <c r="B518" s="32">
        <v>44887</v>
      </c>
      <c r="C518" s="29" t="s">
        <v>17</v>
      </c>
      <c r="D518" s="29" t="s">
        <v>220</v>
      </c>
      <c r="E518" s="29" t="s">
        <v>19</v>
      </c>
      <c r="F518" s="29" t="s">
        <v>221</v>
      </c>
      <c r="G518" s="29" t="s">
        <v>19</v>
      </c>
      <c r="H518" s="40" t="s">
        <v>40</v>
      </c>
      <c r="I518" s="30" t="s">
        <v>41</v>
      </c>
      <c r="J518" s="30">
        <f t="shared" si="10"/>
        <v>529.24</v>
      </c>
      <c r="K518" s="30">
        <v>529.24</v>
      </c>
      <c r="L518" s="30">
        <v>0</v>
      </c>
      <c r="M518" s="30">
        <f t="shared" ref="M518:M538" si="13">+L518*16%</f>
        <v>0</v>
      </c>
      <c r="N518" s="30">
        <v>0</v>
      </c>
      <c r="O518" s="30">
        <v>0</v>
      </c>
      <c r="P518" s="30">
        <v>0</v>
      </c>
      <c r="Q518" s="30"/>
      <c r="R518" s="33" t="s">
        <v>19</v>
      </c>
    </row>
    <row r="519" spans="1:18" s="31" customFormat="1" x14ac:dyDescent="0.2">
      <c r="A519" s="29" t="s">
        <v>1684</v>
      </c>
      <c r="B519" s="32">
        <v>44887</v>
      </c>
      <c r="C519" s="29" t="s">
        <v>17</v>
      </c>
      <c r="D519" s="29" t="s">
        <v>222</v>
      </c>
      <c r="E519" s="29" t="s">
        <v>19</v>
      </c>
      <c r="F519" s="29" t="s">
        <v>223</v>
      </c>
      <c r="G519" s="29" t="s">
        <v>19</v>
      </c>
      <c r="H519" s="40" t="s">
        <v>25</v>
      </c>
      <c r="I519" s="30" t="s">
        <v>26</v>
      </c>
      <c r="J519" s="30">
        <f t="shared" si="10"/>
        <v>6436.66</v>
      </c>
      <c r="K519" s="30">
        <v>6436.66</v>
      </c>
      <c r="L519" s="30">
        <v>0</v>
      </c>
      <c r="M519" s="30">
        <f t="shared" si="13"/>
        <v>0</v>
      </c>
      <c r="N519" s="30">
        <v>0</v>
      </c>
      <c r="O519" s="30">
        <v>0</v>
      </c>
      <c r="P519" s="30">
        <v>0</v>
      </c>
      <c r="Q519" s="30"/>
      <c r="R519" s="33" t="s">
        <v>19</v>
      </c>
    </row>
    <row r="520" spans="1:18" s="31" customFormat="1" x14ac:dyDescent="0.2">
      <c r="A520" s="29" t="s">
        <v>1685</v>
      </c>
      <c r="B520" s="32">
        <v>44887</v>
      </c>
      <c r="C520" s="29" t="s">
        <v>17</v>
      </c>
      <c r="D520" s="29" t="s">
        <v>983</v>
      </c>
      <c r="E520" s="29" t="s">
        <v>19</v>
      </c>
      <c r="F520" s="29" t="s">
        <v>224</v>
      </c>
      <c r="G520" s="29" t="s">
        <v>19</v>
      </c>
      <c r="H520" s="40" t="s">
        <v>47</v>
      </c>
      <c r="I520" s="30" t="s">
        <v>48</v>
      </c>
      <c r="J520" s="30">
        <f t="shared" si="10"/>
        <v>1467.5159999999998</v>
      </c>
      <c r="K520" s="30">
        <v>0</v>
      </c>
      <c r="L520" s="30">
        <v>1265.0999999999999</v>
      </c>
      <c r="M520" s="30">
        <f t="shared" si="13"/>
        <v>202.416</v>
      </c>
      <c r="N520" s="30">
        <v>0</v>
      </c>
      <c r="O520" s="30">
        <v>0</v>
      </c>
      <c r="P520" s="30">
        <v>0</v>
      </c>
      <c r="Q520" s="30"/>
      <c r="R520" s="33" t="s">
        <v>19</v>
      </c>
    </row>
    <row r="521" spans="1:18" x14ac:dyDescent="0.2">
      <c r="A521" s="29" t="s">
        <v>1686</v>
      </c>
      <c r="B521" s="32">
        <v>44887</v>
      </c>
      <c r="C521" s="29" t="s">
        <v>17</v>
      </c>
      <c r="D521" s="29" t="s">
        <v>985</v>
      </c>
      <c r="E521" s="29"/>
      <c r="F521" s="29" t="s">
        <v>956</v>
      </c>
      <c r="G521" s="29"/>
      <c r="H521" s="40" t="s">
        <v>986</v>
      </c>
      <c r="I521" s="30" t="s">
        <v>987</v>
      </c>
      <c r="J521" s="30">
        <f t="shared" ref="J521:J542" si="14">+K521+L521+M521+N521+O521</f>
        <v>148.75840000000002</v>
      </c>
      <c r="K521" s="30">
        <v>0</v>
      </c>
      <c r="L521" s="30">
        <v>128.24</v>
      </c>
      <c r="M521" s="30">
        <f t="shared" si="13"/>
        <v>20.518400000000003</v>
      </c>
      <c r="N521" s="30">
        <v>0</v>
      </c>
      <c r="O521" s="30">
        <v>0</v>
      </c>
      <c r="P521" s="30">
        <v>0</v>
      </c>
      <c r="Q521" s="30"/>
      <c r="R521" s="33"/>
    </row>
    <row r="522" spans="1:18" s="31" customFormat="1" x14ac:dyDescent="0.2">
      <c r="A522" s="29" t="s">
        <v>1687</v>
      </c>
      <c r="B522" s="32">
        <v>44887</v>
      </c>
      <c r="C522" s="29" t="s">
        <v>17</v>
      </c>
      <c r="D522" s="29" t="s">
        <v>984</v>
      </c>
      <c r="E522" s="29" t="s">
        <v>19</v>
      </c>
      <c r="F522" s="29" t="s">
        <v>225</v>
      </c>
      <c r="G522" s="29" t="s">
        <v>19</v>
      </c>
      <c r="H522" s="40" t="s">
        <v>47</v>
      </c>
      <c r="I522" s="30" t="s">
        <v>48</v>
      </c>
      <c r="J522" s="30">
        <f t="shared" si="14"/>
        <v>3384.4972000000002</v>
      </c>
      <c r="K522" s="30">
        <v>0</v>
      </c>
      <c r="L522" s="30">
        <v>2917.67</v>
      </c>
      <c r="M522" s="30">
        <f t="shared" si="13"/>
        <v>466.8272</v>
      </c>
      <c r="N522" s="30">
        <v>0</v>
      </c>
      <c r="O522" s="30">
        <v>0</v>
      </c>
      <c r="P522" s="30">
        <v>0</v>
      </c>
      <c r="Q522" s="30"/>
      <c r="R522" s="33" t="s">
        <v>19</v>
      </c>
    </row>
    <row r="523" spans="1:18" s="31" customFormat="1" x14ac:dyDescent="0.2">
      <c r="A523" s="29" t="s">
        <v>1688</v>
      </c>
      <c r="B523" s="32">
        <v>44887</v>
      </c>
      <c r="C523" s="29" t="s">
        <v>1019</v>
      </c>
      <c r="D523" s="29"/>
      <c r="E523" s="29" t="s">
        <v>1598</v>
      </c>
      <c r="F523" s="29" t="s">
        <v>1599</v>
      </c>
      <c r="G523" s="29" t="s">
        <v>161</v>
      </c>
      <c r="H523" s="40" t="s">
        <v>47</v>
      </c>
      <c r="I523" s="30" t="s">
        <v>48</v>
      </c>
      <c r="J523" s="30">
        <f t="shared" si="14"/>
        <v>-13.0732</v>
      </c>
      <c r="K523" s="30">
        <v>0</v>
      </c>
      <c r="L523" s="30">
        <v>-11.27</v>
      </c>
      <c r="M523" s="30">
        <f t="shared" si="13"/>
        <v>-1.8031999999999999</v>
      </c>
      <c r="N523" s="30">
        <v>0</v>
      </c>
      <c r="O523" s="30">
        <v>0</v>
      </c>
      <c r="P523" s="30">
        <v>0</v>
      </c>
      <c r="Q523" s="30"/>
      <c r="R523" s="33" t="s">
        <v>19</v>
      </c>
    </row>
    <row r="524" spans="1:18" x14ac:dyDescent="0.2">
      <c r="A524" s="29" t="s">
        <v>1689</v>
      </c>
      <c r="B524" s="32">
        <v>44887</v>
      </c>
      <c r="C524" s="29" t="s">
        <v>17</v>
      </c>
      <c r="D524" s="29" t="s">
        <v>226</v>
      </c>
      <c r="E524" s="29" t="s">
        <v>19</v>
      </c>
      <c r="F524" s="29" t="s">
        <v>227</v>
      </c>
      <c r="G524" s="29" t="s">
        <v>19</v>
      </c>
      <c r="H524" s="40" t="s">
        <v>29</v>
      </c>
      <c r="I524" s="30" t="s">
        <v>30</v>
      </c>
      <c r="J524" s="30">
        <f t="shared" si="14"/>
        <v>274.9896</v>
      </c>
      <c r="K524" s="30">
        <v>0</v>
      </c>
      <c r="L524" s="30">
        <v>237.06</v>
      </c>
      <c r="M524" s="30">
        <f t="shared" si="13"/>
        <v>37.929600000000001</v>
      </c>
      <c r="N524" s="30">
        <v>0</v>
      </c>
      <c r="O524" s="30">
        <v>0</v>
      </c>
      <c r="P524" s="30">
        <v>0</v>
      </c>
      <c r="Q524" s="30"/>
      <c r="R524" s="33" t="s">
        <v>19</v>
      </c>
    </row>
    <row r="525" spans="1:18" s="31" customFormat="1" x14ac:dyDescent="0.2">
      <c r="A525" s="29" t="s">
        <v>1690</v>
      </c>
      <c r="B525" s="32">
        <v>44887</v>
      </c>
      <c r="C525" s="29" t="s">
        <v>1019</v>
      </c>
      <c r="D525" s="29"/>
      <c r="E525" s="29" t="s">
        <v>1743</v>
      </c>
      <c r="F525" s="29" t="s">
        <v>1742</v>
      </c>
      <c r="G525" s="29" t="s">
        <v>1741</v>
      </c>
      <c r="H525" s="40" t="s">
        <v>29</v>
      </c>
      <c r="I525" s="30" t="s">
        <v>30</v>
      </c>
      <c r="J525" s="30">
        <f t="shared" si="14"/>
        <v>-59.526400000000002</v>
      </c>
      <c r="K525" s="30">
        <v>-28.74</v>
      </c>
      <c r="L525" s="30">
        <v>-26.54</v>
      </c>
      <c r="M525" s="30">
        <f t="shared" si="13"/>
        <v>-4.2463999999999995</v>
      </c>
      <c r="N525" s="30">
        <v>0</v>
      </c>
      <c r="O525" s="30">
        <v>0</v>
      </c>
      <c r="P525" s="30">
        <v>0</v>
      </c>
      <c r="Q525" s="30"/>
      <c r="R525" s="33" t="s">
        <v>19</v>
      </c>
    </row>
    <row r="526" spans="1:18" s="31" customFormat="1" x14ac:dyDescent="0.2">
      <c r="A526" s="29" t="s">
        <v>1691</v>
      </c>
      <c r="B526" s="32">
        <v>44887</v>
      </c>
      <c r="C526" s="29" t="s">
        <v>1019</v>
      </c>
      <c r="D526" s="29"/>
      <c r="E526" s="29" t="s">
        <v>1744</v>
      </c>
      <c r="F526" s="29" t="s">
        <v>1745</v>
      </c>
      <c r="G526" s="29" t="s">
        <v>226</v>
      </c>
      <c r="H526" s="40" t="s">
        <v>29</v>
      </c>
      <c r="I526" s="30" t="s">
        <v>30</v>
      </c>
      <c r="J526" s="30">
        <f t="shared" si="14"/>
        <v>-115.36</v>
      </c>
      <c r="K526" s="30">
        <v>-115.36</v>
      </c>
      <c r="L526" s="30">
        <v>0</v>
      </c>
      <c r="M526" s="30">
        <f t="shared" si="13"/>
        <v>0</v>
      </c>
      <c r="N526" s="30">
        <v>0</v>
      </c>
      <c r="O526" s="30">
        <v>0</v>
      </c>
      <c r="P526" s="30">
        <v>0</v>
      </c>
      <c r="Q526" s="30"/>
      <c r="R526" s="33" t="s">
        <v>19</v>
      </c>
    </row>
    <row r="527" spans="1:18" s="31" customFormat="1" x14ac:dyDescent="0.2">
      <c r="A527" s="29" t="s">
        <v>1719</v>
      </c>
      <c r="B527" s="32">
        <v>44888</v>
      </c>
      <c r="C527" s="29" t="s">
        <v>17</v>
      </c>
      <c r="D527" s="29" t="s">
        <v>1641</v>
      </c>
      <c r="E527" s="29" t="s">
        <v>19</v>
      </c>
      <c r="F527" s="29" t="s">
        <v>228</v>
      </c>
      <c r="G527" s="29" t="s">
        <v>19</v>
      </c>
      <c r="H527" s="40" t="s">
        <v>51</v>
      </c>
      <c r="I527" s="30" t="s">
        <v>52</v>
      </c>
      <c r="J527" s="30">
        <f t="shared" si="14"/>
        <v>292.01</v>
      </c>
      <c r="K527" s="30">
        <v>292.01</v>
      </c>
      <c r="L527" s="30">
        <v>0</v>
      </c>
      <c r="M527" s="30">
        <f t="shared" si="13"/>
        <v>0</v>
      </c>
      <c r="N527" s="30">
        <v>0</v>
      </c>
      <c r="O527" s="30">
        <v>0</v>
      </c>
      <c r="P527" s="30">
        <v>0</v>
      </c>
      <c r="Q527" s="30"/>
      <c r="R527" s="33" t="s">
        <v>19</v>
      </c>
    </row>
    <row r="528" spans="1:18" s="31" customFormat="1" x14ac:dyDescent="0.2">
      <c r="A528" s="29" t="s">
        <v>1720</v>
      </c>
      <c r="B528" s="32">
        <v>44888</v>
      </c>
      <c r="C528" s="29" t="s">
        <v>17</v>
      </c>
      <c r="D528" s="29" t="s">
        <v>229</v>
      </c>
      <c r="E528" s="29" t="s">
        <v>19</v>
      </c>
      <c r="F528" s="29" t="s">
        <v>230</v>
      </c>
      <c r="G528" s="29" t="s">
        <v>19</v>
      </c>
      <c r="H528" s="40" t="s">
        <v>231</v>
      </c>
      <c r="I528" s="30" t="s">
        <v>675</v>
      </c>
      <c r="J528" s="30">
        <f t="shared" si="14"/>
        <v>4182.25</v>
      </c>
      <c r="K528" s="30">
        <v>4182.25</v>
      </c>
      <c r="L528" s="30">
        <v>0</v>
      </c>
      <c r="M528" s="30">
        <f t="shared" si="13"/>
        <v>0</v>
      </c>
      <c r="N528" s="30">
        <v>0</v>
      </c>
      <c r="O528" s="30">
        <v>0</v>
      </c>
      <c r="P528" s="30">
        <v>0</v>
      </c>
      <c r="Q528" s="30"/>
      <c r="R528" s="33" t="s">
        <v>19</v>
      </c>
    </row>
    <row r="529" spans="1:18" s="31" customFormat="1" x14ac:dyDescent="0.2">
      <c r="A529" s="29" t="s">
        <v>1721</v>
      </c>
      <c r="B529" s="32">
        <v>44888</v>
      </c>
      <c r="C529" s="29" t="s">
        <v>17</v>
      </c>
      <c r="D529" s="29" t="s">
        <v>232</v>
      </c>
      <c r="E529" s="29" t="s">
        <v>19</v>
      </c>
      <c r="F529" s="29" t="s">
        <v>233</v>
      </c>
      <c r="G529" s="29" t="s">
        <v>19</v>
      </c>
      <c r="H529" s="40" t="s">
        <v>59</v>
      </c>
      <c r="I529" s="30" t="s">
        <v>60</v>
      </c>
      <c r="J529" s="30">
        <f t="shared" si="14"/>
        <v>511.5136</v>
      </c>
      <c r="K529" s="30">
        <v>0</v>
      </c>
      <c r="L529" s="30">
        <v>440.96</v>
      </c>
      <c r="M529" s="30">
        <f t="shared" si="13"/>
        <v>70.553600000000003</v>
      </c>
      <c r="N529" s="30">
        <v>0</v>
      </c>
      <c r="O529" s="30">
        <v>0</v>
      </c>
      <c r="P529" s="30">
        <v>0</v>
      </c>
      <c r="Q529" s="30"/>
      <c r="R529" s="33" t="s">
        <v>19</v>
      </c>
    </row>
    <row r="530" spans="1:18" s="31" customFormat="1" x14ac:dyDescent="0.2">
      <c r="A530" s="29" t="s">
        <v>1722</v>
      </c>
      <c r="B530" s="32">
        <v>44888</v>
      </c>
      <c r="C530" s="29" t="s">
        <v>17</v>
      </c>
      <c r="D530" s="29" t="s">
        <v>234</v>
      </c>
      <c r="E530" s="29" t="s">
        <v>19</v>
      </c>
      <c r="F530" s="29" t="s">
        <v>235</v>
      </c>
      <c r="G530" s="29" t="s">
        <v>19</v>
      </c>
      <c r="H530" s="40" t="s">
        <v>236</v>
      </c>
      <c r="I530" s="30" t="s">
        <v>237</v>
      </c>
      <c r="J530" s="30">
        <f t="shared" si="14"/>
        <v>3134.4243999999999</v>
      </c>
      <c r="K530" s="30">
        <v>-4.5474735088646412E-13</v>
      </c>
      <c r="L530" s="30">
        <v>2702.09</v>
      </c>
      <c r="M530" s="30">
        <f t="shared" si="13"/>
        <v>432.33440000000002</v>
      </c>
      <c r="N530" s="30">
        <v>0</v>
      </c>
      <c r="O530" s="30">
        <v>0</v>
      </c>
      <c r="P530" s="30">
        <v>0</v>
      </c>
      <c r="Q530" s="30"/>
      <c r="R530" s="33" t="s">
        <v>19</v>
      </c>
    </row>
    <row r="531" spans="1:18" s="31" customFormat="1" x14ac:dyDescent="0.2">
      <c r="A531" s="29" t="s">
        <v>1723</v>
      </c>
      <c r="B531" s="32">
        <v>44888</v>
      </c>
      <c r="C531" s="29" t="s">
        <v>17</v>
      </c>
      <c r="D531" s="29" t="s">
        <v>238</v>
      </c>
      <c r="E531" s="29" t="s">
        <v>19</v>
      </c>
      <c r="F531" s="29" t="s">
        <v>239</v>
      </c>
      <c r="G531" s="29" t="s">
        <v>19</v>
      </c>
      <c r="H531" s="40" t="s">
        <v>236</v>
      </c>
      <c r="I531" s="30" t="s">
        <v>237</v>
      </c>
      <c r="J531" s="30">
        <f t="shared" si="14"/>
        <v>7931.9639999999999</v>
      </c>
      <c r="K531" s="30">
        <v>0</v>
      </c>
      <c r="L531" s="30">
        <v>6837.9</v>
      </c>
      <c r="M531" s="30">
        <f t="shared" si="13"/>
        <v>1094.0639999999999</v>
      </c>
      <c r="N531" s="30">
        <v>0</v>
      </c>
      <c r="O531" s="30">
        <v>0</v>
      </c>
      <c r="P531" s="30">
        <v>0</v>
      </c>
      <c r="Q531" s="30"/>
      <c r="R531" s="33" t="s">
        <v>19</v>
      </c>
    </row>
    <row r="532" spans="1:18" s="31" customFormat="1" x14ac:dyDescent="0.2">
      <c r="A532" s="29" t="s">
        <v>1724</v>
      </c>
      <c r="B532" s="32">
        <v>44888</v>
      </c>
      <c r="C532" s="29" t="s">
        <v>17</v>
      </c>
      <c r="D532" s="29" t="s">
        <v>240</v>
      </c>
      <c r="E532" s="29" t="s">
        <v>19</v>
      </c>
      <c r="F532" s="29" t="s">
        <v>241</v>
      </c>
      <c r="G532" s="29" t="s">
        <v>19</v>
      </c>
      <c r="H532" s="40" t="s">
        <v>236</v>
      </c>
      <c r="I532" s="30" t="s">
        <v>237</v>
      </c>
      <c r="J532" s="30">
        <f t="shared" si="14"/>
        <v>1812.442</v>
      </c>
      <c r="K532" s="30">
        <v>0</v>
      </c>
      <c r="L532" s="30">
        <v>1562.45</v>
      </c>
      <c r="M532" s="30">
        <f t="shared" si="13"/>
        <v>249.99200000000002</v>
      </c>
      <c r="N532" s="30">
        <v>0</v>
      </c>
      <c r="O532" s="30">
        <v>0</v>
      </c>
      <c r="P532" s="30">
        <v>0</v>
      </c>
      <c r="Q532" s="30"/>
      <c r="R532" s="33" t="s">
        <v>19</v>
      </c>
    </row>
    <row r="533" spans="1:18" s="31" customFormat="1" x14ac:dyDescent="0.2">
      <c r="A533" s="29" t="s">
        <v>1725</v>
      </c>
      <c r="B533" s="32">
        <v>44889</v>
      </c>
      <c r="C533" s="29" t="s">
        <v>17</v>
      </c>
      <c r="D533" s="29" t="s">
        <v>1642</v>
      </c>
      <c r="E533" s="29"/>
      <c r="F533" s="29" t="s">
        <v>956</v>
      </c>
      <c r="G533" s="29"/>
      <c r="H533" s="3" t="s">
        <v>1703</v>
      </c>
      <c r="I533" s="4" t="s">
        <v>1643</v>
      </c>
      <c r="J533" s="30">
        <f t="shared" si="14"/>
        <v>368.27680000000004</v>
      </c>
      <c r="K533" s="30">
        <v>0</v>
      </c>
      <c r="L533" s="30">
        <v>317.48</v>
      </c>
      <c r="M533" s="30">
        <f t="shared" si="13"/>
        <v>50.796800000000005</v>
      </c>
      <c r="N533" s="30">
        <v>0</v>
      </c>
      <c r="O533" s="30">
        <v>0</v>
      </c>
      <c r="P533" s="30">
        <v>0</v>
      </c>
      <c r="Q533" s="30"/>
      <c r="R533" s="33"/>
    </row>
    <row r="534" spans="1:18" s="31" customFormat="1" x14ac:dyDescent="0.2">
      <c r="A534" s="29" t="s">
        <v>1726</v>
      </c>
      <c r="B534" s="32">
        <v>44889</v>
      </c>
      <c r="C534" s="29" t="s">
        <v>17</v>
      </c>
      <c r="D534" s="29" t="s">
        <v>1648</v>
      </c>
      <c r="E534" s="29" t="s">
        <v>19</v>
      </c>
      <c r="F534" s="29" t="s">
        <v>242</v>
      </c>
      <c r="G534" s="29" t="s">
        <v>19</v>
      </c>
      <c r="H534" s="40" t="s">
        <v>1702</v>
      </c>
      <c r="I534" s="30" t="s">
        <v>78</v>
      </c>
      <c r="J534" s="30">
        <f t="shared" si="14"/>
        <v>572.88</v>
      </c>
      <c r="K534" s="30">
        <v>572.88</v>
      </c>
      <c r="L534" s="30">
        <v>0</v>
      </c>
      <c r="M534" s="30">
        <f t="shared" si="13"/>
        <v>0</v>
      </c>
      <c r="N534" s="30">
        <v>0</v>
      </c>
      <c r="O534" s="30">
        <v>0</v>
      </c>
      <c r="P534" s="30">
        <v>0</v>
      </c>
      <c r="Q534" s="30"/>
      <c r="R534" s="33" t="s">
        <v>19</v>
      </c>
    </row>
    <row r="535" spans="1:18" s="31" customFormat="1" x14ac:dyDescent="0.2">
      <c r="A535" s="29" t="s">
        <v>1727</v>
      </c>
      <c r="B535" s="32">
        <v>44889</v>
      </c>
      <c r="C535" s="29" t="s">
        <v>17</v>
      </c>
      <c r="D535" s="29" t="s">
        <v>243</v>
      </c>
      <c r="E535" s="29" t="s">
        <v>19</v>
      </c>
      <c r="F535" s="29" t="s">
        <v>244</v>
      </c>
      <c r="G535" s="29" t="s">
        <v>19</v>
      </c>
      <c r="H535" s="40" t="s">
        <v>119</v>
      </c>
      <c r="I535" s="30" t="s">
        <v>120</v>
      </c>
      <c r="J535" s="30">
        <f t="shared" si="14"/>
        <v>2462.2399999999998</v>
      </c>
      <c r="K535" s="30">
        <v>2462.2399999999998</v>
      </c>
      <c r="L535" s="30">
        <v>0</v>
      </c>
      <c r="M535" s="30">
        <f t="shared" si="13"/>
        <v>0</v>
      </c>
      <c r="N535" s="30">
        <v>0</v>
      </c>
      <c r="O535" s="30">
        <v>0</v>
      </c>
      <c r="P535" s="30">
        <v>0</v>
      </c>
      <c r="Q535" s="30"/>
      <c r="R535" s="33" t="s">
        <v>19</v>
      </c>
    </row>
    <row r="536" spans="1:18" s="31" customFormat="1" x14ac:dyDescent="0.2">
      <c r="A536" s="29" t="s">
        <v>1728</v>
      </c>
      <c r="B536" s="32">
        <v>44889</v>
      </c>
      <c r="C536" s="29" t="s">
        <v>17</v>
      </c>
      <c r="D536" s="29" t="s">
        <v>245</v>
      </c>
      <c r="E536" s="29" t="s">
        <v>19</v>
      </c>
      <c r="F536" s="29" t="s">
        <v>246</v>
      </c>
      <c r="G536" s="29" t="s">
        <v>19</v>
      </c>
      <c r="H536" s="40" t="s">
        <v>112</v>
      </c>
      <c r="I536" s="30" t="s">
        <v>113</v>
      </c>
      <c r="J536" s="30">
        <f t="shared" si="14"/>
        <v>352.89</v>
      </c>
      <c r="K536" s="30">
        <v>352.89</v>
      </c>
      <c r="L536" s="30">
        <v>0</v>
      </c>
      <c r="M536" s="30">
        <f t="shared" si="13"/>
        <v>0</v>
      </c>
      <c r="N536" s="30">
        <v>0</v>
      </c>
      <c r="O536" s="30">
        <v>0</v>
      </c>
      <c r="P536" s="30">
        <v>0</v>
      </c>
      <c r="Q536" s="30"/>
      <c r="R536" s="33" t="s">
        <v>19</v>
      </c>
    </row>
    <row r="537" spans="1:18" s="31" customFormat="1" x14ac:dyDescent="0.2">
      <c r="A537" s="29" t="s">
        <v>1729</v>
      </c>
      <c r="B537" s="32">
        <v>44889</v>
      </c>
      <c r="C537" s="29" t="s">
        <v>17</v>
      </c>
      <c r="D537" s="29" t="s">
        <v>247</v>
      </c>
      <c r="E537" s="29" t="s">
        <v>19</v>
      </c>
      <c r="F537" s="29" t="s">
        <v>248</v>
      </c>
      <c r="G537" s="29" t="s">
        <v>19</v>
      </c>
      <c r="H537" s="40" t="s">
        <v>249</v>
      </c>
      <c r="I537" s="30" t="s">
        <v>250</v>
      </c>
      <c r="J537" s="30">
        <f t="shared" si="14"/>
        <v>379.9</v>
      </c>
      <c r="K537" s="30">
        <v>0</v>
      </c>
      <c r="L537" s="30">
        <v>327.5</v>
      </c>
      <c r="M537" s="30">
        <f t="shared" si="13"/>
        <v>52.4</v>
      </c>
      <c r="N537" s="30">
        <v>0</v>
      </c>
      <c r="O537" s="30">
        <v>0</v>
      </c>
      <c r="P537" s="30">
        <v>0</v>
      </c>
      <c r="Q537" s="30"/>
      <c r="R537" s="33" t="s">
        <v>19</v>
      </c>
    </row>
    <row r="538" spans="1:18" s="31" customFormat="1" x14ac:dyDescent="0.2">
      <c r="A538" s="29" t="s">
        <v>1730</v>
      </c>
      <c r="B538" s="32">
        <v>44889</v>
      </c>
      <c r="C538" s="29" t="s">
        <v>17</v>
      </c>
      <c r="D538" s="29" t="s">
        <v>251</v>
      </c>
      <c r="E538" s="29" t="s">
        <v>19</v>
      </c>
      <c r="F538" s="29" t="s">
        <v>252</v>
      </c>
      <c r="G538" s="29" t="s">
        <v>19</v>
      </c>
      <c r="H538" s="40" t="s">
        <v>253</v>
      </c>
      <c r="I538" s="30" t="s">
        <v>254</v>
      </c>
      <c r="J538" s="30">
        <f t="shared" si="14"/>
        <v>434.6</v>
      </c>
      <c r="K538" s="30">
        <v>434.6</v>
      </c>
      <c r="L538" s="30">
        <v>0</v>
      </c>
      <c r="M538" s="30">
        <f t="shared" si="13"/>
        <v>0</v>
      </c>
      <c r="N538" s="30">
        <v>0</v>
      </c>
      <c r="O538" s="30">
        <v>0</v>
      </c>
      <c r="P538" s="30">
        <v>0</v>
      </c>
      <c r="Q538" s="30"/>
      <c r="R538" s="33" t="s">
        <v>19</v>
      </c>
    </row>
    <row r="539" spans="1:18" s="31" customFormat="1" x14ac:dyDescent="0.2">
      <c r="A539" s="29" t="s">
        <v>1731</v>
      </c>
      <c r="B539" s="9">
        <v>44890</v>
      </c>
      <c r="C539" s="2" t="s">
        <v>17</v>
      </c>
      <c r="D539" s="1" t="s">
        <v>1622</v>
      </c>
      <c r="E539" s="2"/>
      <c r="F539" s="2" t="s">
        <v>1623</v>
      </c>
      <c r="G539" s="29"/>
      <c r="H539" s="3" t="s">
        <v>1701</v>
      </c>
      <c r="I539" s="4" t="s">
        <v>670</v>
      </c>
      <c r="J539" s="30">
        <f t="shared" si="14"/>
        <v>208</v>
      </c>
      <c r="K539" s="30">
        <v>208</v>
      </c>
      <c r="L539" s="30">
        <v>0</v>
      </c>
      <c r="M539" s="30">
        <v>0</v>
      </c>
      <c r="N539" s="30">
        <v>0</v>
      </c>
      <c r="O539" s="30">
        <v>0</v>
      </c>
      <c r="P539" s="30">
        <v>0</v>
      </c>
      <c r="Q539" s="29"/>
    </row>
    <row r="540" spans="1:18" s="31" customFormat="1" x14ac:dyDescent="0.2">
      <c r="A540" s="29" t="s">
        <v>1734</v>
      </c>
      <c r="B540" s="9">
        <v>44893</v>
      </c>
      <c r="C540" s="2" t="s">
        <v>17</v>
      </c>
      <c r="D540" s="1" t="s">
        <v>1717</v>
      </c>
      <c r="E540" s="2"/>
      <c r="F540" s="2" t="s">
        <v>956</v>
      </c>
      <c r="G540" s="29"/>
      <c r="H540" s="3" t="s">
        <v>1718</v>
      </c>
      <c r="I540" s="4" t="s">
        <v>296</v>
      </c>
      <c r="J540" s="30">
        <f t="shared" si="14"/>
        <v>633.66160000000002</v>
      </c>
      <c r="K540" s="30">
        <v>0</v>
      </c>
      <c r="L540" s="30">
        <v>546.26</v>
      </c>
      <c r="M540" s="30">
        <f>+L540*16%</f>
        <v>87.401600000000002</v>
      </c>
      <c r="N540" s="30">
        <v>0</v>
      </c>
      <c r="O540" s="30">
        <v>0</v>
      </c>
      <c r="P540" s="30">
        <v>0</v>
      </c>
      <c r="Q540" s="29"/>
    </row>
    <row r="541" spans="1:18" s="31" customFormat="1" x14ac:dyDescent="0.2">
      <c r="A541" s="29" t="s">
        <v>1747</v>
      </c>
      <c r="B541" s="32">
        <v>44894</v>
      </c>
      <c r="C541" s="29" t="s">
        <v>17</v>
      </c>
      <c r="D541" s="29" t="s">
        <v>1739</v>
      </c>
      <c r="E541" s="29" t="s">
        <v>19</v>
      </c>
      <c r="F541" s="29" t="s">
        <v>1740</v>
      </c>
      <c r="G541" s="29" t="s">
        <v>19</v>
      </c>
      <c r="H541" s="40" t="s">
        <v>150</v>
      </c>
      <c r="I541" s="30" t="s">
        <v>151</v>
      </c>
      <c r="J541" s="30">
        <f t="shared" si="14"/>
        <v>324</v>
      </c>
      <c r="K541" s="30">
        <v>324</v>
      </c>
      <c r="L541" s="30">
        <v>0</v>
      </c>
      <c r="M541" s="30">
        <f>+L541*16%</f>
        <v>0</v>
      </c>
      <c r="N541" s="30">
        <v>0</v>
      </c>
      <c r="O541" s="30">
        <v>0</v>
      </c>
      <c r="P541" s="30">
        <v>0</v>
      </c>
      <c r="Q541" s="30"/>
      <c r="R541" s="33" t="s">
        <v>19</v>
      </c>
    </row>
    <row r="542" spans="1:18" s="31" customFormat="1" x14ac:dyDescent="0.2">
      <c r="A542" s="29" t="s">
        <v>1748</v>
      </c>
      <c r="B542" s="9">
        <v>44894</v>
      </c>
      <c r="C542" s="2" t="s">
        <v>17</v>
      </c>
      <c r="D542" s="1" t="s">
        <v>1694</v>
      </c>
      <c r="E542" s="2"/>
      <c r="F542" s="2" t="s">
        <v>956</v>
      </c>
      <c r="G542" s="29"/>
      <c r="H542" s="3" t="s">
        <v>1700</v>
      </c>
      <c r="I542" s="4" t="s">
        <v>1695</v>
      </c>
      <c r="J542" s="30">
        <f t="shared" si="14"/>
        <v>25.52</v>
      </c>
      <c r="K542" s="30">
        <v>0</v>
      </c>
      <c r="L542" s="30">
        <v>22</v>
      </c>
      <c r="M542" s="30">
        <f>+L542*16%</f>
        <v>3.52</v>
      </c>
      <c r="N542" s="30">
        <v>0</v>
      </c>
      <c r="O542" s="30">
        <v>0</v>
      </c>
      <c r="P542" s="30">
        <v>0</v>
      </c>
      <c r="Q542" s="29"/>
    </row>
    <row r="543" spans="1:18" x14ac:dyDescent="0.2">
      <c r="B543" s="11"/>
    </row>
    <row r="544" spans="1:18" x14ac:dyDescent="0.2">
      <c r="B544" s="11"/>
      <c r="J544" s="36">
        <f>+SUBTOTAL(9,J7:J542)</f>
        <v>1229752.5043200005</v>
      </c>
      <c r="K544" s="36">
        <f t="shared" ref="K544:P544" si="15">+SUBTOTAL(9,K7:K542)</f>
        <v>336708.00099999993</v>
      </c>
      <c r="L544" s="36">
        <f t="shared" si="15"/>
        <v>761240.70299999963</v>
      </c>
      <c r="M544" s="36">
        <f t="shared" si="15"/>
        <v>121546.61032000002</v>
      </c>
      <c r="N544" s="36">
        <f t="shared" si="15"/>
        <v>9497.380000000001</v>
      </c>
      <c r="O544" s="36">
        <f t="shared" si="15"/>
        <v>759.80999999999983</v>
      </c>
      <c r="P544" s="36">
        <f t="shared" si="15"/>
        <v>0</v>
      </c>
    </row>
    <row r="545" spans="1:17" x14ac:dyDescent="0.2">
      <c r="B545" s="11"/>
    </row>
    <row r="546" spans="1:17" s="36" customFormat="1" x14ac:dyDescent="0.2">
      <c r="A546" s="34"/>
      <c r="B546" s="11"/>
      <c r="C546" s="34"/>
      <c r="D546" s="34"/>
      <c r="E546" s="34"/>
      <c r="F546" s="34"/>
      <c r="G546" s="34"/>
      <c r="H546" s="41"/>
      <c r="Q546" s="34"/>
    </row>
    <row r="547" spans="1:17" s="36" customFormat="1" x14ac:dyDescent="0.2">
      <c r="A547" s="34"/>
      <c r="B547" s="11"/>
      <c r="C547" s="34"/>
      <c r="D547" s="34"/>
      <c r="E547" s="34"/>
      <c r="F547" s="34"/>
      <c r="G547" s="34"/>
      <c r="H547" s="41"/>
      <c r="J547" s="36" t="s">
        <v>255</v>
      </c>
      <c r="Q547" s="34"/>
    </row>
    <row r="548" spans="1:17" s="36" customFormat="1" x14ac:dyDescent="0.2">
      <c r="A548" s="34"/>
      <c r="B548" s="11"/>
      <c r="C548" s="34"/>
      <c r="D548" s="34"/>
      <c r="E548" s="34"/>
      <c r="F548" s="34"/>
      <c r="G548" s="34"/>
      <c r="H548" s="41"/>
      <c r="Q548" s="34"/>
    </row>
    <row r="549" spans="1:17" s="36" customFormat="1" x14ac:dyDescent="0.2">
      <c r="A549" s="34"/>
      <c r="B549" s="11"/>
      <c r="C549" s="34"/>
      <c r="D549" s="34"/>
      <c r="E549" s="34"/>
      <c r="F549" s="34"/>
      <c r="G549" s="34"/>
      <c r="H549" s="41"/>
      <c r="J549" s="36" t="s">
        <v>256</v>
      </c>
      <c r="K549" s="36" t="s">
        <v>257</v>
      </c>
      <c r="L549" s="36" t="s">
        <v>258</v>
      </c>
      <c r="Q549" s="34"/>
    </row>
    <row r="550" spans="1:17" s="36" customFormat="1" x14ac:dyDescent="0.2">
      <c r="A550" s="34"/>
      <c r="B550" s="11"/>
      <c r="C550" s="34"/>
      <c r="D550" s="34"/>
      <c r="E550" s="34"/>
      <c r="F550" s="34"/>
      <c r="G550" s="34"/>
      <c r="H550" s="41"/>
      <c r="Q550" s="34"/>
    </row>
    <row r="551" spans="1:17" s="36" customFormat="1" x14ac:dyDescent="0.2">
      <c r="A551" s="34"/>
      <c r="B551" s="11"/>
      <c r="C551" s="34"/>
      <c r="D551" s="34"/>
      <c r="E551" s="34"/>
      <c r="F551" s="34"/>
      <c r="G551" s="34"/>
      <c r="H551" s="41"/>
      <c r="I551" s="36" t="s">
        <v>259</v>
      </c>
      <c r="J551" s="36">
        <f>+K544</f>
        <v>336708.00099999993</v>
      </c>
      <c r="Q551" s="34"/>
    </row>
    <row r="552" spans="1:17" s="36" customFormat="1" x14ac:dyDescent="0.2">
      <c r="A552" s="34"/>
      <c r="B552" s="11"/>
      <c r="C552" s="34"/>
      <c r="D552" s="34"/>
      <c r="E552" s="34"/>
      <c r="F552" s="34"/>
      <c r="G552" s="34"/>
      <c r="H552" s="41"/>
      <c r="Q552" s="34"/>
    </row>
    <row r="553" spans="1:17" s="36" customFormat="1" x14ac:dyDescent="0.2">
      <c r="A553" s="34"/>
      <c r="B553" s="11"/>
      <c r="C553" s="34"/>
      <c r="D553" s="34"/>
      <c r="E553" s="34"/>
      <c r="F553" s="34"/>
      <c r="G553" s="34"/>
      <c r="H553" s="41"/>
      <c r="I553" s="36" t="s">
        <v>260</v>
      </c>
      <c r="J553" s="36">
        <f>+L544</f>
        <v>761240.70299999963</v>
      </c>
      <c r="K553" s="36">
        <f>+M544</f>
        <v>121546.61032000002</v>
      </c>
      <c r="Q553" s="34"/>
    </row>
    <row r="554" spans="1:17" s="36" customFormat="1" x14ac:dyDescent="0.2">
      <c r="A554" s="34"/>
      <c r="B554" s="11"/>
      <c r="C554" s="34"/>
      <c r="D554" s="34"/>
      <c r="E554" s="34"/>
      <c r="F554" s="34"/>
      <c r="G554" s="34"/>
      <c r="H554" s="41"/>
      <c r="Q554" s="34"/>
    </row>
    <row r="555" spans="1:17" s="36" customFormat="1" x14ac:dyDescent="0.2">
      <c r="A555" s="34"/>
      <c r="B555" s="11"/>
      <c r="C555" s="34"/>
      <c r="D555" s="34"/>
      <c r="E555" s="34"/>
      <c r="F555" s="34"/>
      <c r="G555" s="34"/>
      <c r="H555" s="41"/>
      <c r="I555" s="36" t="s">
        <v>261</v>
      </c>
      <c r="J555" s="36">
        <f>+N544</f>
        <v>9497.380000000001</v>
      </c>
      <c r="K555" s="36">
        <f>+O544</f>
        <v>759.80999999999983</v>
      </c>
      <c r="Q555" s="34"/>
    </row>
    <row r="556" spans="1:17" s="36" customFormat="1" x14ac:dyDescent="0.2">
      <c r="A556" s="34"/>
      <c r="B556" s="11"/>
      <c r="C556" s="34"/>
      <c r="D556" s="34"/>
      <c r="E556" s="34"/>
      <c r="F556" s="34"/>
      <c r="G556" s="34"/>
      <c r="H556" s="41"/>
      <c r="Q556" s="34"/>
    </row>
    <row r="557" spans="1:17" s="36" customFormat="1" x14ac:dyDescent="0.2">
      <c r="A557" s="34"/>
      <c r="B557" s="11"/>
      <c r="C557" s="34"/>
      <c r="D557" s="34"/>
      <c r="E557" s="34"/>
      <c r="F557" s="34"/>
      <c r="G557" s="34"/>
      <c r="H557" s="41"/>
      <c r="I557" s="36" t="s">
        <v>262</v>
      </c>
      <c r="J557" s="36">
        <v>0</v>
      </c>
      <c r="K557" s="36">
        <v>0</v>
      </c>
      <c r="Q557" s="34"/>
    </row>
    <row r="558" spans="1:17" s="36" customFormat="1" x14ac:dyDescent="0.2">
      <c r="A558" s="34"/>
      <c r="B558" s="11"/>
      <c r="C558" s="34"/>
      <c r="D558" s="34"/>
      <c r="E558" s="34"/>
      <c r="F558" s="34"/>
      <c r="G558" s="34"/>
      <c r="H558" s="41"/>
      <c r="Q558" s="34"/>
    </row>
    <row r="559" spans="1:17" s="36" customFormat="1" x14ac:dyDescent="0.2">
      <c r="A559" s="34"/>
      <c r="B559" s="11"/>
      <c r="C559" s="34"/>
      <c r="D559" s="34"/>
      <c r="E559" s="34"/>
      <c r="F559" s="34"/>
      <c r="G559" s="34"/>
      <c r="H559" s="41"/>
      <c r="I559" s="36" t="s">
        <v>263</v>
      </c>
      <c r="J559" s="36">
        <f>+J551+J553+J555</f>
        <v>1107446.0839999993</v>
      </c>
      <c r="K559" s="36">
        <f>+K553+K555</f>
        <v>122306.42032000002</v>
      </c>
      <c r="Q559" s="34"/>
    </row>
    <row r="560" spans="1:17" s="36" customFormat="1" x14ac:dyDescent="0.2">
      <c r="A560" s="34"/>
      <c r="B560" s="11"/>
      <c r="C560" s="34"/>
      <c r="D560" s="34"/>
      <c r="E560" s="34"/>
      <c r="F560" s="34"/>
      <c r="G560" s="34"/>
      <c r="H560" s="41"/>
      <c r="Q560" s="34"/>
    </row>
    <row r="561" spans="1:17" s="36" customFormat="1" x14ac:dyDescent="0.2">
      <c r="A561" s="34"/>
      <c r="B561" s="11"/>
      <c r="C561" s="34"/>
      <c r="D561" s="34"/>
      <c r="E561" s="34"/>
      <c r="F561" s="34"/>
      <c r="G561" s="34"/>
      <c r="H561" s="41"/>
      <c r="Q561" s="34"/>
    </row>
    <row r="562" spans="1:17" s="36" customFormat="1" x14ac:dyDescent="0.2">
      <c r="A562" s="34"/>
      <c r="B562" s="11"/>
      <c r="C562" s="34"/>
      <c r="D562" s="34"/>
      <c r="E562" s="34"/>
      <c r="F562" s="34"/>
      <c r="G562" s="34"/>
      <c r="H562" s="41"/>
      <c r="Q562" s="34"/>
    </row>
    <row r="563" spans="1:17" s="36" customFormat="1" x14ac:dyDescent="0.2">
      <c r="A563" s="34"/>
      <c r="B563" s="11"/>
      <c r="C563" s="34"/>
      <c r="D563" s="34"/>
      <c r="E563" s="34"/>
      <c r="F563" s="34"/>
      <c r="G563" s="34"/>
      <c r="H563" s="41"/>
      <c r="L563" s="36">
        <f>+J559+K559-J544</f>
        <v>0</v>
      </c>
      <c r="Q563" s="34"/>
    </row>
    <row r="564" spans="1:17" s="36" customFormat="1" x14ac:dyDescent="0.2">
      <c r="A564" s="34"/>
      <c r="B564" s="11"/>
      <c r="C564" s="34"/>
      <c r="D564" s="34"/>
      <c r="E564" s="34"/>
      <c r="F564" s="34"/>
      <c r="G564" s="34"/>
      <c r="H564" s="41"/>
      <c r="Q564" s="34"/>
    </row>
    <row r="565" spans="1:17" s="36" customFormat="1" x14ac:dyDescent="0.2">
      <c r="A565" s="34"/>
      <c r="B565" s="11"/>
      <c r="C565" s="34"/>
      <c r="D565" s="34"/>
      <c r="E565" s="34"/>
      <c r="F565" s="34"/>
      <c r="G565" s="34"/>
      <c r="H565" s="41"/>
      <c r="Q565" s="34"/>
    </row>
    <row r="566" spans="1:17" s="36" customFormat="1" x14ac:dyDescent="0.2">
      <c r="A566" s="34"/>
      <c r="B566" s="11"/>
      <c r="C566" s="34"/>
      <c r="D566" s="34"/>
      <c r="E566" s="34"/>
      <c r="F566" s="34"/>
      <c r="G566" s="34"/>
      <c r="H566" s="41"/>
      <c r="Q566" s="34"/>
    </row>
    <row r="567" spans="1:17" s="34" customFormat="1" x14ac:dyDescent="0.2">
      <c r="B567" s="11"/>
      <c r="H567" s="41"/>
      <c r="I567" s="36"/>
      <c r="J567" s="36"/>
      <c r="K567" s="36"/>
      <c r="L567" s="36"/>
      <c r="M567" s="36"/>
      <c r="N567" s="36"/>
      <c r="O567" s="36"/>
      <c r="P567" s="36"/>
    </row>
    <row r="568" spans="1:17" s="34" customFormat="1" x14ac:dyDescent="0.2">
      <c r="B568" s="11"/>
      <c r="H568" s="41"/>
      <c r="I568" s="36"/>
      <c r="J568" s="36"/>
      <c r="K568" s="36"/>
      <c r="L568" s="36"/>
      <c r="M568" s="36"/>
      <c r="N568" s="36"/>
      <c r="O568" s="36"/>
      <c r="P568" s="36"/>
    </row>
    <row r="569" spans="1:17" s="34" customFormat="1" x14ac:dyDescent="0.2">
      <c r="B569" s="11"/>
      <c r="H569" s="41"/>
      <c r="I569" s="36"/>
      <c r="J569" s="36"/>
      <c r="K569" s="36"/>
      <c r="L569" s="36"/>
      <c r="M569" s="36"/>
      <c r="N569" s="36"/>
      <c r="O569" s="36"/>
      <c r="P569" s="36"/>
    </row>
    <row r="570" spans="1:17" s="34" customFormat="1" x14ac:dyDescent="0.2">
      <c r="B570" s="11"/>
      <c r="H570" s="41"/>
      <c r="I570" s="36"/>
      <c r="J570" s="36"/>
      <c r="K570" s="36"/>
      <c r="L570" s="36"/>
      <c r="M570" s="36"/>
      <c r="N570" s="36"/>
      <c r="O570" s="36"/>
      <c r="P570" s="36"/>
    </row>
    <row r="571" spans="1:17" s="34" customFormat="1" x14ac:dyDescent="0.2">
      <c r="B571" s="11"/>
      <c r="H571" s="41"/>
      <c r="I571" s="36"/>
      <c r="J571" s="36"/>
      <c r="K571" s="36"/>
      <c r="L571" s="36"/>
      <c r="M571" s="36"/>
      <c r="N571" s="36"/>
      <c r="O571" s="36"/>
      <c r="P571" s="36"/>
    </row>
    <row r="572" spans="1:17" s="34" customFormat="1" x14ac:dyDescent="0.2">
      <c r="B572" s="11"/>
      <c r="H572" s="41"/>
      <c r="I572" s="36"/>
      <c r="J572" s="36"/>
      <c r="K572" s="36"/>
      <c r="L572" s="36"/>
      <c r="M572" s="36"/>
      <c r="N572" s="36"/>
      <c r="O572" s="36"/>
      <c r="P572" s="36"/>
    </row>
    <row r="573" spans="1:17" s="34" customFormat="1" x14ac:dyDescent="0.2">
      <c r="B573" s="11"/>
      <c r="H573" s="41"/>
      <c r="I573" s="36"/>
      <c r="J573" s="36"/>
      <c r="K573" s="36"/>
      <c r="L573" s="36"/>
      <c r="M573" s="36"/>
      <c r="N573" s="36"/>
      <c r="O573" s="36"/>
      <c r="P573" s="36"/>
    </row>
    <row r="574" spans="1:17" s="34" customFormat="1" x14ac:dyDescent="0.2">
      <c r="B574" s="11"/>
      <c r="H574" s="41"/>
      <c r="I574" s="36"/>
      <c r="J574" s="36"/>
      <c r="K574" s="36"/>
      <c r="L574" s="36"/>
      <c r="M574" s="36"/>
      <c r="N574" s="36"/>
      <c r="O574" s="36"/>
      <c r="P574" s="36"/>
    </row>
    <row r="575" spans="1:17" s="34" customFormat="1" x14ac:dyDescent="0.2">
      <c r="B575" s="11"/>
      <c r="H575" s="41"/>
      <c r="I575" s="36"/>
      <c r="J575" s="36"/>
      <c r="K575" s="36"/>
      <c r="L575" s="36"/>
      <c r="M575" s="36"/>
      <c r="N575" s="36"/>
      <c r="O575" s="36"/>
      <c r="P575" s="36"/>
    </row>
    <row r="576" spans="1:17" s="34" customFormat="1" x14ac:dyDescent="0.2">
      <c r="B576" s="11"/>
      <c r="H576" s="41"/>
      <c r="I576" s="36"/>
      <c r="J576" s="36"/>
      <c r="K576" s="36"/>
      <c r="L576" s="36"/>
      <c r="M576" s="36"/>
      <c r="N576" s="36"/>
      <c r="O576" s="36"/>
      <c r="P576" s="36"/>
    </row>
    <row r="577" spans="2:16" s="34" customFormat="1" x14ac:dyDescent="0.2">
      <c r="B577" s="11"/>
      <c r="H577" s="41"/>
      <c r="I577" s="36"/>
      <c r="J577" s="36"/>
      <c r="K577" s="36"/>
      <c r="L577" s="36"/>
      <c r="M577" s="36"/>
      <c r="N577" s="36"/>
      <c r="O577" s="36"/>
      <c r="P577" s="36"/>
    </row>
    <row r="578" spans="2:16" s="34" customFormat="1" x14ac:dyDescent="0.2">
      <c r="B578" s="11"/>
      <c r="H578" s="41"/>
      <c r="I578" s="36"/>
      <c r="J578" s="36"/>
      <c r="K578" s="36"/>
      <c r="L578" s="36"/>
      <c r="M578" s="36"/>
      <c r="N578" s="36"/>
      <c r="O578" s="36"/>
      <c r="P578" s="36"/>
    </row>
    <row r="579" spans="2:16" s="34" customFormat="1" x14ac:dyDescent="0.2">
      <c r="B579" s="11"/>
      <c r="H579" s="41"/>
      <c r="I579" s="36"/>
      <c r="J579" s="36"/>
      <c r="K579" s="36"/>
      <c r="L579" s="36"/>
      <c r="M579" s="36"/>
      <c r="N579" s="36"/>
      <c r="O579" s="36"/>
      <c r="P579" s="36"/>
    </row>
    <row r="580" spans="2:16" s="34" customFormat="1" x14ac:dyDescent="0.2">
      <c r="B580" s="11"/>
      <c r="H580" s="41"/>
      <c r="I580" s="36"/>
      <c r="J580" s="36"/>
      <c r="K580" s="36"/>
      <c r="L580" s="36"/>
      <c r="M580" s="36"/>
      <c r="N580" s="36"/>
      <c r="O580" s="36"/>
      <c r="P580" s="36"/>
    </row>
    <row r="581" spans="2:16" s="34" customFormat="1" x14ac:dyDescent="0.2">
      <c r="B581" s="11"/>
      <c r="H581" s="41"/>
      <c r="I581" s="36"/>
      <c r="J581" s="36"/>
      <c r="K581" s="36"/>
      <c r="L581" s="36"/>
      <c r="M581" s="36"/>
      <c r="N581" s="36"/>
      <c r="O581" s="36"/>
      <c r="P581" s="36"/>
    </row>
    <row r="582" spans="2:16" s="34" customFormat="1" x14ac:dyDescent="0.2">
      <c r="B582" s="11"/>
      <c r="H582" s="41"/>
      <c r="I582" s="36"/>
      <c r="J582" s="36"/>
      <c r="K582" s="36"/>
      <c r="L582" s="36"/>
      <c r="M582" s="36"/>
      <c r="N582" s="36"/>
      <c r="O582" s="36"/>
      <c r="P582" s="36"/>
    </row>
    <row r="583" spans="2:16" s="34" customFormat="1" x14ac:dyDescent="0.2">
      <c r="B583" s="11"/>
      <c r="H583" s="41"/>
      <c r="I583" s="36"/>
      <c r="J583" s="36"/>
      <c r="K583" s="36"/>
      <c r="L583" s="36"/>
      <c r="M583" s="36"/>
      <c r="N583" s="36"/>
      <c r="O583" s="36"/>
      <c r="P583" s="36"/>
    </row>
    <row r="584" spans="2:16" s="34" customFormat="1" x14ac:dyDescent="0.2">
      <c r="B584" s="11"/>
      <c r="H584" s="41"/>
      <c r="I584" s="36"/>
      <c r="J584" s="36"/>
      <c r="K584" s="36"/>
      <c r="L584" s="36"/>
      <c r="M584" s="36"/>
      <c r="N584" s="36"/>
      <c r="O584" s="36"/>
      <c r="P584" s="36"/>
    </row>
    <row r="585" spans="2:16" s="34" customFormat="1" x14ac:dyDescent="0.2">
      <c r="B585" s="11"/>
      <c r="H585" s="41"/>
      <c r="I585" s="36"/>
      <c r="J585" s="36"/>
      <c r="K585" s="36"/>
      <c r="L585" s="36"/>
      <c r="M585" s="36"/>
      <c r="N585" s="36"/>
      <c r="O585" s="36"/>
      <c r="P585" s="36"/>
    </row>
    <row r="586" spans="2:16" s="34" customFormat="1" x14ac:dyDescent="0.2">
      <c r="B586" s="11"/>
      <c r="H586" s="41"/>
      <c r="I586" s="36"/>
      <c r="J586" s="36"/>
      <c r="K586" s="36"/>
      <c r="L586" s="36"/>
      <c r="M586" s="36"/>
      <c r="N586" s="36"/>
      <c r="O586" s="36"/>
      <c r="P586" s="36"/>
    </row>
    <row r="587" spans="2:16" s="34" customFormat="1" x14ac:dyDescent="0.2">
      <c r="B587" s="11"/>
      <c r="H587" s="41"/>
      <c r="I587" s="36"/>
      <c r="J587" s="36"/>
      <c r="K587" s="36"/>
      <c r="L587" s="36"/>
      <c r="M587" s="36"/>
      <c r="N587" s="36"/>
      <c r="O587" s="36"/>
      <c r="P587" s="36"/>
    </row>
    <row r="588" spans="2:16" s="34" customFormat="1" x14ac:dyDescent="0.2">
      <c r="B588" s="11"/>
      <c r="H588" s="41"/>
      <c r="I588" s="36"/>
      <c r="J588" s="36"/>
      <c r="K588" s="36"/>
      <c r="L588" s="36"/>
      <c r="M588" s="36"/>
      <c r="N588" s="36"/>
      <c r="O588" s="36"/>
      <c r="P588" s="36"/>
    </row>
    <row r="589" spans="2:16" s="34" customFormat="1" x14ac:dyDescent="0.2">
      <c r="B589" s="11"/>
      <c r="H589" s="41"/>
      <c r="I589" s="36"/>
      <c r="J589" s="36"/>
      <c r="K589" s="36"/>
      <c r="L589" s="36"/>
      <c r="M589" s="36"/>
      <c r="N589" s="36"/>
      <c r="O589" s="36"/>
      <c r="P589" s="36"/>
    </row>
    <row r="590" spans="2:16" s="34" customFormat="1" x14ac:dyDescent="0.2">
      <c r="B590" s="11"/>
      <c r="H590" s="41"/>
      <c r="I590" s="36"/>
      <c r="J590" s="36"/>
      <c r="K590" s="36"/>
      <c r="L590" s="36"/>
      <c r="M590" s="36"/>
      <c r="N590" s="36"/>
      <c r="O590" s="36"/>
      <c r="P590" s="36"/>
    </row>
    <row r="591" spans="2:16" s="34" customFormat="1" x14ac:dyDescent="0.2">
      <c r="B591" s="11"/>
      <c r="H591" s="41"/>
      <c r="I591" s="36"/>
      <c r="J591" s="36"/>
      <c r="K591" s="36"/>
      <c r="L591" s="36"/>
      <c r="M591" s="36"/>
      <c r="N591" s="36"/>
      <c r="O591" s="36"/>
      <c r="P591" s="36"/>
    </row>
    <row r="592" spans="2:16" s="34" customFormat="1" x14ac:dyDescent="0.2">
      <c r="B592" s="11"/>
      <c r="H592" s="41"/>
      <c r="I592" s="36"/>
      <c r="J592" s="36"/>
      <c r="K592" s="36"/>
      <c r="L592" s="36"/>
      <c r="M592" s="36"/>
      <c r="N592" s="36"/>
      <c r="O592" s="36"/>
      <c r="P592" s="36"/>
    </row>
    <row r="593" spans="2:16" s="34" customFormat="1" x14ac:dyDescent="0.2">
      <c r="B593" s="11"/>
      <c r="H593" s="41"/>
      <c r="I593" s="36"/>
      <c r="J593" s="36"/>
      <c r="K593" s="36"/>
      <c r="L593" s="36"/>
      <c r="M593" s="36"/>
      <c r="N593" s="36"/>
      <c r="O593" s="36"/>
      <c r="P593" s="36"/>
    </row>
    <row r="594" spans="2:16" s="34" customFormat="1" x14ac:dyDescent="0.2">
      <c r="B594" s="11"/>
      <c r="H594" s="41"/>
      <c r="I594" s="36"/>
      <c r="J594" s="36"/>
      <c r="K594" s="36"/>
      <c r="L594" s="36"/>
      <c r="M594" s="36"/>
      <c r="N594" s="36"/>
      <c r="O594" s="36"/>
      <c r="P594" s="36"/>
    </row>
    <row r="595" spans="2:16" s="34" customFormat="1" x14ac:dyDescent="0.2">
      <c r="B595" s="11"/>
      <c r="H595" s="41"/>
      <c r="I595" s="36"/>
      <c r="J595" s="36"/>
      <c r="K595" s="36"/>
      <c r="L595" s="36"/>
      <c r="M595" s="36"/>
      <c r="N595" s="36"/>
      <c r="O595" s="36"/>
      <c r="P595" s="36"/>
    </row>
    <row r="596" spans="2:16" s="34" customFormat="1" x14ac:dyDescent="0.2">
      <c r="B596" s="11"/>
      <c r="H596" s="41"/>
      <c r="I596" s="36"/>
      <c r="J596" s="36"/>
      <c r="K596" s="36"/>
      <c r="L596" s="36"/>
      <c r="M596" s="36"/>
      <c r="N596" s="36"/>
      <c r="O596" s="36"/>
      <c r="P596" s="36"/>
    </row>
    <row r="597" spans="2:16" s="34" customFormat="1" x14ac:dyDescent="0.2">
      <c r="B597" s="11"/>
      <c r="H597" s="41"/>
      <c r="I597" s="36"/>
      <c r="J597" s="36"/>
      <c r="K597" s="36"/>
      <c r="L597" s="36"/>
      <c r="M597" s="36"/>
      <c r="N597" s="36"/>
      <c r="O597" s="36"/>
      <c r="P597" s="36"/>
    </row>
    <row r="598" spans="2:16" s="34" customFormat="1" x14ac:dyDescent="0.2">
      <c r="B598" s="11"/>
      <c r="H598" s="41"/>
      <c r="I598" s="36"/>
      <c r="J598" s="36"/>
      <c r="K598" s="36"/>
      <c r="L598" s="36"/>
      <c r="M598" s="36"/>
      <c r="N598" s="36"/>
      <c r="O598" s="36"/>
      <c r="P598" s="36"/>
    </row>
    <row r="599" spans="2:16" s="34" customFormat="1" x14ac:dyDescent="0.2">
      <c r="B599" s="11"/>
      <c r="H599" s="41"/>
      <c r="I599" s="36"/>
      <c r="J599" s="36"/>
      <c r="K599" s="36"/>
      <c r="L599" s="36"/>
      <c r="M599" s="36"/>
      <c r="N599" s="36"/>
      <c r="O599" s="36"/>
      <c r="P599" s="36"/>
    </row>
    <row r="600" spans="2:16" s="34" customFormat="1" x14ac:dyDescent="0.2">
      <c r="B600" s="11"/>
      <c r="H600" s="41"/>
      <c r="I600" s="36"/>
      <c r="J600" s="36"/>
      <c r="K600" s="36"/>
      <c r="L600" s="36"/>
      <c r="M600" s="36"/>
      <c r="N600" s="36"/>
      <c r="O600" s="36"/>
      <c r="P600" s="36"/>
    </row>
    <row r="601" spans="2:16" s="34" customFormat="1" x14ac:dyDescent="0.2">
      <c r="B601" s="11"/>
      <c r="H601" s="41"/>
      <c r="I601" s="36"/>
      <c r="J601" s="36"/>
      <c r="K601" s="36"/>
      <c r="L601" s="36"/>
      <c r="M601" s="36"/>
      <c r="N601" s="36"/>
      <c r="O601" s="36"/>
      <c r="P601" s="36"/>
    </row>
    <row r="602" spans="2:16" s="34" customFormat="1" x14ac:dyDescent="0.2">
      <c r="B602" s="11"/>
      <c r="H602" s="41"/>
      <c r="I602" s="36"/>
      <c r="J602" s="36"/>
      <c r="K602" s="36"/>
      <c r="L602" s="36"/>
      <c r="M602" s="36"/>
      <c r="N602" s="36"/>
      <c r="O602" s="36"/>
      <c r="P602" s="36"/>
    </row>
    <row r="603" spans="2:16" s="34" customFormat="1" x14ac:dyDescent="0.2">
      <c r="B603" s="11"/>
      <c r="H603" s="41"/>
      <c r="I603" s="36"/>
      <c r="J603" s="36"/>
      <c r="K603" s="36"/>
      <c r="L603" s="36"/>
      <c r="M603" s="36"/>
      <c r="N603" s="36"/>
      <c r="O603" s="36"/>
      <c r="P603" s="36"/>
    </row>
    <row r="604" spans="2:16" s="34" customFormat="1" x14ac:dyDescent="0.2">
      <c r="B604" s="11"/>
      <c r="H604" s="41"/>
      <c r="I604" s="36"/>
      <c r="J604" s="36"/>
      <c r="K604" s="36"/>
      <c r="L604" s="36"/>
      <c r="M604" s="36"/>
      <c r="N604" s="36"/>
      <c r="O604" s="36"/>
      <c r="P604" s="36"/>
    </row>
    <row r="605" spans="2:16" s="34" customFormat="1" x14ac:dyDescent="0.2">
      <c r="B605" s="11"/>
      <c r="H605" s="41"/>
      <c r="I605" s="36"/>
      <c r="J605" s="36"/>
      <c r="K605" s="36"/>
      <c r="L605" s="36"/>
      <c r="M605" s="36"/>
      <c r="N605" s="36"/>
      <c r="O605" s="36"/>
      <c r="P605" s="36"/>
    </row>
    <row r="606" spans="2:16" s="34" customFormat="1" x14ac:dyDescent="0.2">
      <c r="B606" s="11"/>
      <c r="H606" s="41"/>
      <c r="I606" s="36"/>
      <c r="J606" s="36"/>
      <c r="K606" s="36"/>
      <c r="L606" s="36"/>
      <c r="M606" s="36"/>
      <c r="N606" s="36"/>
      <c r="O606" s="36"/>
      <c r="P606" s="36"/>
    </row>
    <row r="607" spans="2:16" s="34" customFormat="1" x14ac:dyDescent="0.2">
      <c r="B607" s="11"/>
      <c r="H607" s="41"/>
      <c r="I607" s="36"/>
      <c r="J607" s="36"/>
      <c r="K607" s="36"/>
      <c r="L607" s="36"/>
      <c r="M607" s="36"/>
      <c r="N607" s="36"/>
      <c r="O607" s="36"/>
      <c r="P607" s="36"/>
    </row>
    <row r="608" spans="2:16" s="34" customFormat="1" x14ac:dyDescent="0.2">
      <c r="B608" s="11"/>
      <c r="H608" s="41"/>
      <c r="I608" s="36"/>
      <c r="J608" s="36"/>
      <c r="K608" s="36"/>
      <c r="L608" s="36"/>
      <c r="M608" s="36"/>
      <c r="N608" s="36"/>
      <c r="O608" s="36"/>
      <c r="P608" s="36"/>
    </row>
    <row r="609" spans="2:16" s="34" customFormat="1" x14ac:dyDescent="0.2">
      <c r="B609" s="11"/>
      <c r="H609" s="41"/>
      <c r="I609" s="36"/>
      <c r="J609" s="36"/>
      <c r="K609" s="36"/>
      <c r="L609" s="36"/>
      <c r="M609" s="36"/>
      <c r="N609" s="36"/>
      <c r="O609" s="36"/>
      <c r="P609" s="36"/>
    </row>
    <row r="610" spans="2:16" s="34" customFormat="1" x14ac:dyDescent="0.2">
      <c r="B610" s="11"/>
      <c r="H610" s="41"/>
      <c r="I610" s="36"/>
      <c r="J610" s="36"/>
      <c r="K610" s="36"/>
      <c r="L610" s="36"/>
      <c r="M610" s="36"/>
      <c r="N610" s="36"/>
      <c r="O610" s="36"/>
      <c r="P610" s="36"/>
    </row>
    <row r="611" spans="2:16" s="34" customFormat="1" x14ac:dyDescent="0.2">
      <c r="B611" s="11"/>
      <c r="H611" s="41"/>
      <c r="I611" s="36"/>
      <c r="J611" s="36"/>
      <c r="K611" s="36"/>
      <c r="L611" s="36"/>
      <c r="M611" s="36"/>
      <c r="N611" s="36"/>
      <c r="O611" s="36"/>
      <c r="P611" s="36"/>
    </row>
    <row r="612" spans="2:16" s="34" customFormat="1" x14ac:dyDescent="0.2">
      <c r="B612" s="11"/>
      <c r="H612" s="41"/>
      <c r="I612" s="36"/>
      <c r="J612" s="36"/>
      <c r="K612" s="36"/>
      <c r="L612" s="36"/>
      <c r="M612" s="36"/>
      <c r="N612" s="36"/>
      <c r="O612" s="36"/>
      <c r="P612" s="36"/>
    </row>
    <row r="613" spans="2:16" s="34" customFormat="1" x14ac:dyDescent="0.2">
      <c r="B613" s="11"/>
      <c r="H613" s="41"/>
      <c r="I613" s="36"/>
      <c r="J613" s="36"/>
      <c r="K613" s="36"/>
      <c r="L613" s="36"/>
      <c r="M613" s="36"/>
      <c r="N613" s="36"/>
      <c r="O613" s="36"/>
      <c r="P613" s="36"/>
    </row>
    <row r="614" spans="2:16" s="34" customFormat="1" x14ac:dyDescent="0.2">
      <c r="B614" s="11"/>
      <c r="H614" s="41"/>
      <c r="I614" s="36"/>
      <c r="J614" s="36"/>
      <c r="K614" s="36"/>
      <c r="L614" s="36"/>
      <c r="M614" s="36"/>
      <c r="N614" s="36"/>
      <c r="O614" s="36"/>
      <c r="P614" s="36"/>
    </row>
    <row r="615" spans="2:16" s="34" customFormat="1" x14ac:dyDescent="0.2">
      <c r="B615" s="11"/>
      <c r="H615" s="41"/>
      <c r="I615" s="36"/>
      <c r="J615" s="36"/>
      <c r="K615" s="36"/>
      <c r="L615" s="36"/>
      <c r="M615" s="36"/>
      <c r="N615" s="36"/>
      <c r="O615" s="36"/>
      <c r="P615" s="36"/>
    </row>
    <row r="616" spans="2:16" s="34" customFormat="1" x14ac:dyDescent="0.2">
      <c r="B616" s="11"/>
      <c r="H616" s="41"/>
      <c r="I616" s="36"/>
      <c r="J616" s="36"/>
      <c r="K616" s="36"/>
      <c r="L616" s="36"/>
      <c r="M616" s="36"/>
      <c r="N616" s="36"/>
      <c r="O616" s="36"/>
      <c r="P616" s="36"/>
    </row>
    <row r="617" spans="2:16" s="34" customFormat="1" x14ac:dyDescent="0.2">
      <c r="B617" s="11"/>
      <c r="H617" s="41"/>
      <c r="I617" s="36"/>
      <c r="J617" s="36"/>
      <c r="K617" s="36"/>
      <c r="L617" s="36"/>
      <c r="M617" s="36"/>
      <c r="N617" s="36"/>
      <c r="O617" s="36"/>
      <c r="P617" s="36"/>
    </row>
    <row r="618" spans="2:16" s="34" customFormat="1" x14ac:dyDescent="0.2">
      <c r="B618" s="11"/>
      <c r="H618" s="41"/>
      <c r="I618" s="36"/>
      <c r="J618" s="36"/>
      <c r="K618" s="36"/>
      <c r="L618" s="36"/>
      <c r="M618" s="36"/>
      <c r="N618" s="36"/>
      <c r="O618" s="36"/>
      <c r="P618" s="36"/>
    </row>
    <row r="619" spans="2:16" s="34" customFormat="1" x14ac:dyDescent="0.2">
      <c r="B619" s="11"/>
      <c r="H619" s="41"/>
      <c r="I619" s="36"/>
      <c r="J619" s="36"/>
      <c r="K619" s="36"/>
      <c r="L619" s="36"/>
      <c r="M619" s="36"/>
      <c r="N619" s="36"/>
      <c r="O619" s="36"/>
      <c r="P619" s="36"/>
    </row>
    <row r="620" spans="2:16" s="34" customFormat="1" x14ac:dyDescent="0.2">
      <c r="B620" s="11"/>
      <c r="H620" s="41"/>
      <c r="I620" s="36"/>
      <c r="J620" s="36"/>
      <c r="K620" s="36"/>
      <c r="L620" s="36"/>
      <c r="M620" s="36"/>
      <c r="N620" s="36"/>
      <c r="O620" s="36"/>
      <c r="P620" s="36"/>
    </row>
    <row r="621" spans="2:16" s="34" customFormat="1" x14ac:dyDescent="0.2">
      <c r="B621" s="11"/>
      <c r="H621" s="41"/>
      <c r="I621" s="36"/>
      <c r="J621" s="36"/>
      <c r="K621" s="36"/>
      <c r="L621" s="36"/>
      <c r="M621" s="36"/>
      <c r="N621" s="36"/>
      <c r="O621" s="36"/>
      <c r="P621" s="36"/>
    </row>
    <row r="622" spans="2:16" s="34" customFormat="1" x14ac:dyDescent="0.2">
      <c r="B622" s="11"/>
      <c r="H622" s="41"/>
      <c r="I622" s="36"/>
      <c r="J622" s="36"/>
      <c r="K622" s="36"/>
      <c r="L622" s="36"/>
      <c r="M622" s="36"/>
      <c r="N622" s="36"/>
      <c r="O622" s="36"/>
      <c r="P622" s="36"/>
    </row>
    <row r="623" spans="2:16" s="34" customFormat="1" x14ac:dyDescent="0.2">
      <c r="B623" s="11"/>
      <c r="H623" s="41"/>
      <c r="I623" s="36"/>
      <c r="J623" s="36"/>
      <c r="K623" s="36"/>
      <c r="L623" s="36"/>
      <c r="M623" s="36"/>
      <c r="N623" s="36"/>
      <c r="O623" s="36"/>
      <c r="P623" s="36"/>
    </row>
    <row r="624" spans="2:16" s="34" customFormat="1" x14ac:dyDescent="0.2">
      <c r="B624" s="11"/>
      <c r="H624" s="41"/>
      <c r="I624" s="36"/>
      <c r="J624" s="36"/>
      <c r="K624" s="36"/>
      <c r="L624" s="36"/>
      <c r="M624" s="36"/>
      <c r="N624" s="36"/>
      <c r="O624" s="36"/>
      <c r="P624" s="36"/>
    </row>
    <row r="625" spans="2:16" s="34" customFormat="1" x14ac:dyDescent="0.2">
      <c r="B625" s="11"/>
      <c r="H625" s="41"/>
      <c r="I625" s="36"/>
      <c r="J625" s="36"/>
      <c r="K625" s="36"/>
      <c r="L625" s="36"/>
      <c r="M625" s="36"/>
      <c r="N625" s="36"/>
      <c r="O625" s="36"/>
      <c r="P625" s="36"/>
    </row>
    <row r="626" spans="2:16" s="34" customFormat="1" x14ac:dyDescent="0.2">
      <c r="B626" s="11"/>
      <c r="H626" s="41"/>
      <c r="I626" s="36"/>
      <c r="J626" s="36"/>
      <c r="K626" s="36"/>
      <c r="L626" s="36"/>
      <c r="M626" s="36"/>
      <c r="N626" s="36"/>
      <c r="O626" s="36"/>
      <c r="P626" s="36"/>
    </row>
    <row r="627" spans="2:16" s="34" customFormat="1" x14ac:dyDescent="0.2">
      <c r="B627" s="11"/>
      <c r="H627" s="41"/>
      <c r="I627" s="36"/>
      <c r="J627" s="36"/>
      <c r="K627" s="36"/>
      <c r="L627" s="36"/>
      <c r="M627" s="36"/>
      <c r="N627" s="36"/>
      <c r="O627" s="36"/>
      <c r="P627" s="36"/>
    </row>
    <row r="628" spans="2:16" s="34" customFormat="1" x14ac:dyDescent="0.2">
      <c r="B628" s="11"/>
      <c r="H628" s="41"/>
      <c r="I628" s="36"/>
      <c r="J628" s="36"/>
      <c r="K628" s="36"/>
      <c r="L628" s="36"/>
      <c r="M628" s="36"/>
      <c r="N628" s="36"/>
      <c r="O628" s="36"/>
      <c r="P628" s="36"/>
    </row>
    <row r="629" spans="2:16" s="34" customFormat="1" x14ac:dyDescent="0.2">
      <c r="B629" s="11"/>
      <c r="H629" s="41"/>
      <c r="I629" s="36"/>
      <c r="J629" s="36"/>
      <c r="K629" s="36"/>
      <c r="L629" s="36"/>
      <c r="M629" s="36"/>
      <c r="N629" s="36"/>
      <c r="O629" s="36"/>
      <c r="P629" s="36"/>
    </row>
    <row r="630" spans="2:16" s="34" customFormat="1" x14ac:dyDescent="0.2">
      <c r="B630" s="11"/>
      <c r="H630" s="41"/>
      <c r="I630" s="36"/>
      <c r="J630" s="36"/>
      <c r="K630" s="36"/>
      <c r="L630" s="36"/>
      <c r="M630" s="36"/>
      <c r="N630" s="36"/>
      <c r="O630" s="36"/>
      <c r="P630" s="36"/>
    </row>
    <row r="631" spans="2:16" s="34" customFormat="1" x14ac:dyDescent="0.2">
      <c r="B631" s="11"/>
      <c r="H631" s="41"/>
      <c r="I631" s="36"/>
      <c r="J631" s="36"/>
      <c r="K631" s="36"/>
      <c r="L631" s="36"/>
      <c r="M631" s="36"/>
      <c r="N631" s="36"/>
      <c r="O631" s="36"/>
      <c r="P631" s="36"/>
    </row>
    <row r="632" spans="2:16" s="34" customFormat="1" x14ac:dyDescent="0.2">
      <c r="B632" s="11"/>
      <c r="H632" s="41"/>
      <c r="I632" s="36"/>
      <c r="J632" s="36"/>
      <c r="K632" s="36"/>
      <c r="L632" s="36"/>
      <c r="M632" s="36"/>
      <c r="N632" s="36"/>
      <c r="O632" s="36"/>
      <c r="P632" s="36"/>
    </row>
    <row r="633" spans="2:16" s="34" customFormat="1" x14ac:dyDescent="0.2">
      <c r="B633" s="11"/>
      <c r="H633" s="41"/>
      <c r="I633" s="36"/>
      <c r="J633" s="36"/>
      <c r="K633" s="36"/>
      <c r="L633" s="36"/>
      <c r="M633" s="36"/>
      <c r="N633" s="36"/>
      <c r="O633" s="36"/>
      <c r="P633" s="36"/>
    </row>
    <row r="634" spans="2:16" s="34" customFormat="1" x14ac:dyDescent="0.2">
      <c r="B634" s="11"/>
      <c r="H634" s="41"/>
      <c r="I634" s="36"/>
      <c r="J634" s="36"/>
      <c r="K634" s="36"/>
      <c r="L634" s="36"/>
      <c r="M634" s="36"/>
      <c r="N634" s="36"/>
      <c r="O634" s="36"/>
      <c r="P634" s="36"/>
    </row>
    <row r="635" spans="2:16" s="34" customFormat="1" x14ac:dyDescent="0.2">
      <c r="B635" s="11"/>
      <c r="H635" s="41"/>
      <c r="I635" s="36"/>
      <c r="J635" s="36"/>
      <c r="K635" s="36"/>
      <c r="L635" s="36"/>
      <c r="M635" s="36"/>
      <c r="N635" s="36"/>
      <c r="O635" s="36"/>
      <c r="P635" s="36"/>
    </row>
    <row r="636" spans="2:16" s="34" customFormat="1" x14ac:dyDescent="0.2">
      <c r="B636" s="11"/>
      <c r="H636" s="41"/>
      <c r="I636" s="36"/>
      <c r="J636" s="36"/>
      <c r="K636" s="36"/>
      <c r="L636" s="36"/>
      <c r="M636" s="36"/>
      <c r="N636" s="36"/>
      <c r="O636" s="36"/>
      <c r="P636" s="36"/>
    </row>
    <row r="637" spans="2:16" s="34" customFormat="1" x14ac:dyDescent="0.2">
      <c r="B637" s="11"/>
      <c r="H637" s="41"/>
      <c r="I637" s="36"/>
      <c r="J637" s="36"/>
      <c r="K637" s="36"/>
      <c r="L637" s="36"/>
      <c r="M637" s="36"/>
      <c r="N637" s="36"/>
      <c r="O637" s="36"/>
      <c r="P637" s="36"/>
    </row>
    <row r="638" spans="2:16" s="34" customFormat="1" x14ac:dyDescent="0.2">
      <c r="B638" s="11"/>
      <c r="H638" s="41"/>
      <c r="I638" s="36"/>
      <c r="J638" s="36"/>
      <c r="K638" s="36"/>
      <c r="L638" s="36"/>
      <c r="M638" s="36"/>
      <c r="N638" s="36"/>
      <c r="O638" s="36"/>
      <c r="P638" s="36"/>
    </row>
    <row r="639" spans="2:16" s="34" customFormat="1" x14ac:dyDescent="0.2">
      <c r="B639" s="11"/>
      <c r="H639" s="41"/>
      <c r="I639" s="36"/>
      <c r="J639" s="36"/>
      <c r="K639" s="36"/>
      <c r="L639" s="36"/>
      <c r="M639" s="36"/>
      <c r="N639" s="36"/>
      <c r="O639" s="36"/>
      <c r="P639" s="36"/>
    </row>
    <row r="640" spans="2:16" s="34" customFormat="1" x14ac:dyDescent="0.2">
      <c r="B640" s="11"/>
      <c r="H640" s="41"/>
      <c r="I640" s="36"/>
      <c r="J640" s="36"/>
      <c r="K640" s="36"/>
      <c r="L640" s="36"/>
      <c r="M640" s="36"/>
      <c r="N640" s="36"/>
      <c r="O640" s="36"/>
      <c r="P640" s="36"/>
    </row>
    <row r="641" spans="2:16" s="34" customFormat="1" x14ac:dyDescent="0.2">
      <c r="B641" s="11"/>
      <c r="H641" s="41"/>
      <c r="I641" s="36"/>
      <c r="J641" s="36"/>
      <c r="K641" s="36"/>
      <c r="L641" s="36"/>
      <c r="M641" s="36"/>
      <c r="N641" s="36"/>
      <c r="O641" s="36"/>
      <c r="P641" s="36"/>
    </row>
    <row r="642" spans="2:16" s="34" customFormat="1" x14ac:dyDescent="0.2">
      <c r="B642" s="11"/>
      <c r="H642" s="41"/>
      <c r="I642" s="36"/>
      <c r="J642" s="36"/>
      <c r="K642" s="36"/>
      <c r="L642" s="36"/>
      <c r="M642" s="36"/>
      <c r="N642" s="36"/>
      <c r="O642" s="36"/>
      <c r="P642" s="36"/>
    </row>
    <row r="643" spans="2:16" s="34" customFormat="1" x14ac:dyDescent="0.2">
      <c r="B643" s="11"/>
      <c r="H643" s="41"/>
      <c r="I643" s="36"/>
      <c r="J643" s="36"/>
      <c r="K643" s="36"/>
      <c r="L643" s="36"/>
      <c r="M643" s="36"/>
      <c r="N643" s="36"/>
      <c r="O643" s="36"/>
      <c r="P643" s="36"/>
    </row>
    <row r="644" spans="2:16" s="34" customFormat="1" x14ac:dyDescent="0.2">
      <c r="B644" s="11"/>
      <c r="H644" s="41"/>
      <c r="I644" s="36"/>
      <c r="J644" s="36"/>
      <c r="K644" s="36"/>
      <c r="L644" s="36"/>
      <c r="M644" s="36"/>
      <c r="N644" s="36"/>
      <c r="O644" s="36"/>
      <c r="P644" s="36"/>
    </row>
    <row r="645" spans="2:16" s="34" customFormat="1" x14ac:dyDescent="0.2">
      <c r="B645" s="11"/>
      <c r="H645" s="41"/>
      <c r="I645" s="36"/>
      <c r="J645" s="36"/>
      <c r="K645" s="36"/>
      <c r="L645" s="36"/>
      <c r="M645" s="36"/>
      <c r="N645" s="36"/>
      <c r="O645" s="36"/>
      <c r="P645" s="36"/>
    </row>
    <row r="646" spans="2:16" s="34" customFormat="1" x14ac:dyDescent="0.2">
      <c r="B646" s="11"/>
      <c r="H646" s="41"/>
      <c r="I646" s="36"/>
      <c r="J646" s="36"/>
      <c r="K646" s="36"/>
      <c r="L646" s="36"/>
      <c r="M646" s="36"/>
      <c r="N646" s="36"/>
      <c r="O646" s="36"/>
      <c r="P646" s="36"/>
    </row>
    <row r="647" spans="2:16" s="34" customFormat="1" x14ac:dyDescent="0.2">
      <c r="B647" s="11"/>
      <c r="H647" s="41"/>
      <c r="I647" s="36"/>
      <c r="J647" s="36"/>
      <c r="K647" s="36"/>
      <c r="L647" s="36"/>
      <c r="M647" s="36"/>
      <c r="N647" s="36"/>
      <c r="O647" s="36"/>
      <c r="P647" s="36"/>
    </row>
    <row r="648" spans="2:16" s="34" customFormat="1" x14ac:dyDescent="0.2">
      <c r="B648" s="11"/>
      <c r="H648" s="41"/>
      <c r="I648" s="36"/>
      <c r="J648" s="36"/>
      <c r="K648" s="36"/>
      <c r="L648" s="36"/>
      <c r="M648" s="36"/>
      <c r="N648" s="36"/>
      <c r="O648" s="36"/>
      <c r="P648" s="36"/>
    </row>
    <row r="649" spans="2:16" s="34" customFormat="1" x14ac:dyDescent="0.2">
      <c r="B649" s="11"/>
      <c r="H649" s="41"/>
      <c r="I649" s="36"/>
      <c r="J649" s="36"/>
      <c r="K649" s="36"/>
      <c r="L649" s="36"/>
      <c r="M649" s="36"/>
      <c r="N649" s="36"/>
      <c r="O649" s="36"/>
      <c r="P649" s="36"/>
    </row>
    <row r="650" spans="2:16" s="34" customFormat="1" x14ac:dyDescent="0.2">
      <c r="B650" s="11"/>
      <c r="H650" s="41"/>
      <c r="I650" s="36"/>
      <c r="J650" s="36"/>
      <c r="K650" s="36"/>
      <c r="L650" s="36"/>
      <c r="M650" s="36"/>
      <c r="N650" s="36"/>
      <c r="O650" s="36"/>
      <c r="P650" s="36"/>
    </row>
    <row r="651" spans="2:16" s="34" customFormat="1" x14ac:dyDescent="0.2">
      <c r="B651" s="11"/>
      <c r="H651" s="41"/>
      <c r="I651" s="36"/>
      <c r="J651" s="36"/>
      <c r="K651" s="36"/>
      <c r="L651" s="36"/>
      <c r="M651" s="36"/>
      <c r="N651" s="36"/>
      <c r="O651" s="36"/>
      <c r="P651" s="36"/>
    </row>
    <row r="652" spans="2:16" s="34" customFormat="1" x14ac:dyDescent="0.2">
      <c r="B652" s="11"/>
      <c r="H652" s="41"/>
      <c r="I652" s="36"/>
      <c r="J652" s="36"/>
      <c r="K652" s="36"/>
      <c r="L652" s="36"/>
      <c r="M652" s="36"/>
      <c r="N652" s="36"/>
      <c r="O652" s="36"/>
      <c r="P652" s="36"/>
    </row>
    <row r="653" spans="2:16" s="34" customFormat="1" x14ac:dyDescent="0.2">
      <c r="B653" s="11"/>
      <c r="H653" s="41"/>
      <c r="I653" s="36"/>
      <c r="J653" s="36"/>
      <c r="K653" s="36"/>
      <c r="L653" s="36"/>
      <c r="M653" s="36"/>
      <c r="N653" s="36"/>
      <c r="O653" s="36"/>
      <c r="P653" s="36"/>
    </row>
    <row r="654" spans="2:16" s="34" customFormat="1" x14ac:dyDescent="0.2">
      <c r="B654" s="11"/>
      <c r="H654" s="41"/>
      <c r="I654" s="36"/>
      <c r="J654" s="36"/>
      <c r="K654" s="36"/>
      <c r="L654" s="36"/>
      <c r="M654" s="36"/>
      <c r="N654" s="36"/>
      <c r="O654" s="36"/>
      <c r="P654" s="36"/>
    </row>
    <row r="655" spans="2:16" s="34" customFormat="1" x14ac:dyDescent="0.2">
      <c r="B655" s="11"/>
      <c r="H655" s="41"/>
      <c r="I655" s="36"/>
      <c r="J655" s="36"/>
      <c r="K655" s="36"/>
      <c r="L655" s="36"/>
      <c r="M655" s="36"/>
      <c r="N655" s="36"/>
      <c r="O655" s="36"/>
      <c r="P655" s="36"/>
    </row>
    <row r="656" spans="2:16" s="34" customFormat="1" x14ac:dyDescent="0.2">
      <c r="B656" s="11"/>
      <c r="H656" s="41"/>
      <c r="I656" s="36"/>
      <c r="J656" s="36"/>
      <c r="K656" s="36"/>
      <c r="L656" s="36"/>
      <c r="M656" s="36"/>
      <c r="N656" s="36"/>
      <c r="O656" s="36"/>
      <c r="P656" s="36"/>
    </row>
    <row r="657" spans="2:16" s="34" customFormat="1" x14ac:dyDescent="0.2">
      <c r="B657" s="11"/>
      <c r="H657" s="41"/>
      <c r="I657" s="36"/>
      <c r="J657" s="36"/>
      <c r="K657" s="36"/>
      <c r="L657" s="36"/>
      <c r="M657" s="36"/>
      <c r="N657" s="36"/>
      <c r="O657" s="36"/>
      <c r="P657" s="36"/>
    </row>
    <row r="658" spans="2:16" s="34" customFormat="1" x14ac:dyDescent="0.2">
      <c r="B658" s="11"/>
      <c r="H658" s="41"/>
      <c r="I658" s="36"/>
      <c r="J658" s="36"/>
      <c r="K658" s="36"/>
      <c r="L658" s="36"/>
      <c r="M658" s="36"/>
      <c r="N658" s="36"/>
      <c r="O658" s="36"/>
      <c r="P658" s="36"/>
    </row>
    <row r="659" spans="2:16" s="34" customFormat="1" x14ac:dyDescent="0.2">
      <c r="B659" s="11"/>
      <c r="H659" s="41"/>
      <c r="I659" s="36"/>
      <c r="J659" s="36"/>
      <c r="K659" s="36"/>
      <c r="L659" s="36"/>
      <c r="M659" s="36"/>
      <c r="N659" s="36"/>
      <c r="O659" s="36"/>
      <c r="P659" s="36"/>
    </row>
    <row r="660" spans="2:16" s="34" customFormat="1" x14ac:dyDescent="0.2">
      <c r="B660" s="11"/>
      <c r="H660" s="41"/>
      <c r="I660" s="36"/>
      <c r="J660" s="36"/>
      <c r="K660" s="36"/>
      <c r="L660" s="36"/>
      <c r="M660" s="36"/>
      <c r="N660" s="36"/>
      <c r="O660" s="36"/>
      <c r="P660" s="36"/>
    </row>
    <row r="661" spans="2:16" s="34" customFormat="1" x14ac:dyDescent="0.2">
      <c r="B661" s="11"/>
      <c r="H661" s="41"/>
      <c r="I661" s="36"/>
      <c r="J661" s="36"/>
      <c r="K661" s="36"/>
      <c r="L661" s="36"/>
      <c r="M661" s="36"/>
      <c r="N661" s="36"/>
      <c r="O661" s="36"/>
      <c r="P661" s="36"/>
    </row>
    <row r="662" spans="2:16" s="34" customFormat="1" x14ac:dyDescent="0.2">
      <c r="B662" s="11"/>
      <c r="H662" s="41"/>
      <c r="I662" s="36"/>
      <c r="J662" s="36"/>
      <c r="K662" s="36"/>
      <c r="L662" s="36"/>
      <c r="M662" s="36"/>
      <c r="N662" s="36"/>
      <c r="O662" s="36"/>
      <c r="P662" s="36"/>
    </row>
    <row r="663" spans="2:16" s="34" customFormat="1" x14ac:dyDescent="0.2">
      <c r="B663" s="11"/>
      <c r="H663" s="41"/>
      <c r="I663" s="36"/>
      <c r="J663" s="36"/>
      <c r="K663" s="36"/>
      <c r="L663" s="36"/>
      <c r="M663" s="36"/>
      <c r="N663" s="36"/>
      <c r="O663" s="36"/>
      <c r="P663" s="36"/>
    </row>
    <row r="664" spans="2:16" s="34" customFormat="1" x14ac:dyDescent="0.2">
      <c r="B664" s="11"/>
      <c r="H664" s="41"/>
      <c r="I664" s="36"/>
      <c r="J664" s="36"/>
      <c r="K664" s="36"/>
      <c r="L664" s="36"/>
      <c r="M664" s="36"/>
      <c r="N664" s="36"/>
      <c r="O664" s="36"/>
      <c r="P664" s="36"/>
    </row>
    <row r="665" spans="2:16" s="34" customFormat="1" x14ac:dyDescent="0.2">
      <c r="B665" s="11"/>
      <c r="H665" s="41"/>
      <c r="I665" s="36"/>
      <c r="J665" s="36"/>
      <c r="K665" s="36"/>
      <c r="L665" s="36"/>
      <c r="M665" s="36"/>
      <c r="N665" s="36"/>
      <c r="O665" s="36"/>
      <c r="P665" s="36"/>
    </row>
    <row r="666" spans="2:16" s="34" customFormat="1" x14ac:dyDescent="0.2">
      <c r="B666" s="11"/>
      <c r="H666" s="41"/>
      <c r="I666" s="36"/>
      <c r="J666" s="36"/>
      <c r="K666" s="36"/>
      <c r="L666" s="36"/>
      <c r="M666" s="36"/>
      <c r="N666" s="36"/>
      <c r="O666" s="36"/>
      <c r="P666" s="36"/>
    </row>
    <row r="667" spans="2:16" s="34" customFormat="1" x14ac:dyDescent="0.2">
      <c r="B667" s="11"/>
      <c r="H667" s="41"/>
      <c r="I667" s="36"/>
      <c r="J667" s="36"/>
      <c r="K667" s="36"/>
      <c r="L667" s="36"/>
      <c r="M667" s="36"/>
      <c r="N667" s="36"/>
      <c r="O667" s="36"/>
      <c r="P667" s="36"/>
    </row>
    <row r="668" spans="2:16" s="34" customFormat="1" x14ac:dyDescent="0.2">
      <c r="B668" s="11"/>
      <c r="H668" s="41"/>
      <c r="I668" s="36"/>
      <c r="J668" s="36"/>
      <c r="K668" s="36"/>
      <c r="L668" s="36"/>
      <c r="M668" s="36"/>
      <c r="N668" s="36"/>
      <c r="O668" s="36"/>
      <c r="P668" s="36"/>
    </row>
    <row r="669" spans="2:16" s="34" customFormat="1" x14ac:dyDescent="0.2">
      <c r="B669" s="11"/>
      <c r="H669" s="41"/>
      <c r="I669" s="36"/>
      <c r="J669" s="36"/>
      <c r="K669" s="36"/>
      <c r="L669" s="36"/>
      <c r="M669" s="36"/>
      <c r="N669" s="36"/>
      <c r="O669" s="36"/>
      <c r="P669" s="36"/>
    </row>
    <row r="670" spans="2:16" s="34" customFormat="1" x14ac:dyDescent="0.2">
      <c r="B670" s="11"/>
      <c r="H670" s="41"/>
      <c r="I670" s="36"/>
      <c r="J670" s="36"/>
      <c r="K670" s="36"/>
      <c r="L670" s="36"/>
      <c r="M670" s="36"/>
      <c r="N670" s="36"/>
      <c r="O670" s="36"/>
      <c r="P670" s="36"/>
    </row>
    <row r="671" spans="2:16" s="34" customFormat="1" x14ac:dyDescent="0.2">
      <c r="B671" s="11"/>
      <c r="H671" s="41"/>
      <c r="I671" s="36"/>
      <c r="J671" s="36"/>
      <c r="K671" s="36"/>
      <c r="L671" s="36"/>
      <c r="M671" s="36"/>
      <c r="N671" s="36"/>
      <c r="O671" s="36"/>
      <c r="P671" s="36"/>
    </row>
    <row r="672" spans="2:16" s="34" customFormat="1" x14ac:dyDescent="0.2">
      <c r="B672" s="11"/>
      <c r="H672" s="41"/>
      <c r="I672" s="36"/>
      <c r="J672" s="36"/>
      <c r="K672" s="36"/>
      <c r="L672" s="36"/>
      <c r="M672" s="36"/>
      <c r="N672" s="36"/>
      <c r="O672" s="36"/>
      <c r="P672" s="36"/>
    </row>
    <row r="673" spans="2:16" s="34" customFormat="1" x14ac:dyDescent="0.2">
      <c r="B673" s="11"/>
      <c r="H673" s="41"/>
      <c r="I673" s="36"/>
      <c r="J673" s="36"/>
      <c r="K673" s="36"/>
      <c r="L673" s="36"/>
      <c r="M673" s="36"/>
      <c r="N673" s="36"/>
      <c r="O673" s="36"/>
      <c r="P673" s="36"/>
    </row>
    <row r="674" spans="2:16" s="34" customFormat="1" x14ac:dyDescent="0.2">
      <c r="B674" s="11"/>
      <c r="H674" s="41"/>
      <c r="I674" s="36"/>
      <c r="J674" s="36"/>
      <c r="K674" s="36"/>
      <c r="L674" s="36"/>
      <c r="M674" s="36"/>
      <c r="N674" s="36"/>
      <c r="O674" s="36"/>
      <c r="P674" s="36"/>
    </row>
    <row r="675" spans="2:16" s="34" customFormat="1" x14ac:dyDescent="0.2">
      <c r="B675" s="11"/>
      <c r="H675" s="41"/>
      <c r="I675" s="36"/>
      <c r="J675" s="36"/>
      <c r="K675" s="36"/>
      <c r="L675" s="36"/>
      <c r="M675" s="36"/>
      <c r="N675" s="36"/>
      <c r="O675" s="36"/>
      <c r="P675" s="36"/>
    </row>
    <row r="676" spans="2:16" s="34" customFormat="1" x14ac:dyDescent="0.2">
      <c r="B676" s="11"/>
      <c r="H676" s="41"/>
      <c r="I676" s="36"/>
      <c r="J676" s="36"/>
      <c r="K676" s="36"/>
      <c r="L676" s="36"/>
      <c r="M676" s="36"/>
      <c r="N676" s="36"/>
      <c r="O676" s="36"/>
      <c r="P676" s="36"/>
    </row>
    <row r="677" spans="2:16" s="34" customFormat="1" x14ac:dyDescent="0.2">
      <c r="B677" s="11"/>
      <c r="H677" s="41"/>
      <c r="I677" s="36"/>
      <c r="J677" s="36"/>
      <c r="K677" s="36"/>
      <c r="L677" s="36"/>
      <c r="M677" s="36"/>
      <c r="N677" s="36"/>
      <c r="O677" s="36"/>
      <c r="P677" s="36"/>
    </row>
    <row r="678" spans="2:16" s="34" customFormat="1" x14ac:dyDescent="0.2">
      <c r="B678" s="11"/>
      <c r="H678" s="41"/>
      <c r="I678" s="36"/>
      <c r="J678" s="36"/>
      <c r="K678" s="36"/>
      <c r="L678" s="36"/>
      <c r="M678" s="36"/>
      <c r="N678" s="36"/>
      <c r="O678" s="36"/>
      <c r="P678" s="36"/>
    </row>
    <row r="679" spans="2:16" s="34" customFormat="1" x14ac:dyDescent="0.2">
      <c r="B679" s="11"/>
      <c r="H679" s="41"/>
      <c r="I679" s="36"/>
      <c r="J679" s="36"/>
      <c r="K679" s="36"/>
      <c r="L679" s="36"/>
      <c r="M679" s="36"/>
      <c r="N679" s="36"/>
      <c r="O679" s="36"/>
      <c r="P679" s="36"/>
    </row>
    <row r="680" spans="2:16" s="34" customFormat="1" x14ac:dyDescent="0.2">
      <c r="B680" s="11"/>
      <c r="H680" s="41"/>
      <c r="I680" s="36"/>
      <c r="J680" s="36"/>
      <c r="K680" s="36"/>
      <c r="L680" s="36"/>
      <c r="M680" s="36"/>
      <c r="N680" s="36"/>
      <c r="O680" s="36"/>
      <c r="P680" s="36"/>
    </row>
    <row r="681" spans="2:16" s="34" customFormat="1" x14ac:dyDescent="0.2">
      <c r="B681" s="11"/>
      <c r="H681" s="41"/>
      <c r="I681" s="36"/>
      <c r="J681" s="36"/>
      <c r="K681" s="36"/>
      <c r="L681" s="36"/>
      <c r="M681" s="36"/>
      <c r="N681" s="36"/>
      <c r="O681" s="36"/>
      <c r="P681" s="36"/>
    </row>
    <row r="682" spans="2:16" s="34" customFormat="1" x14ac:dyDescent="0.2">
      <c r="B682" s="11"/>
      <c r="H682" s="41"/>
      <c r="I682" s="36"/>
      <c r="J682" s="36"/>
      <c r="K682" s="36"/>
      <c r="L682" s="36"/>
      <c r="M682" s="36"/>
      <c r="N682" s="36"/>
      <c r="O682" s="36"/>
      <c r="P682" s="36"/>
    </row>
    <row r="683" spans="2:16" s="34" customFormat="1" x14ac:dyDescent="0.2">
      <c r="B683" s="11"/>
      <c r="H683" s="41"/>
      <c r="I683" s="36"/>
      <c r="J683" s="36"/>
      <c r="K683" s="36"/>
      <c r="L683" s="36"/>
      <c r="M683" s="36"/>
      <c r="N683" s="36"/>
      <c r="O683" s="36"/>
      <c r="P683" s="36"/>
    </row>
    <row r="684" spans="2:16" s="34" customFormat="1" x14ac:dyDescent="0.2">
      <c r="B684" s="11"/>
      <c r="H684" s="41"/>
      <c r="I684" s="36"/>
      <c r="J684" s="36"/>
      <c r="K684" s="36"/>
      <c r="L684" s="36"/>
      <c r="M684" s="36"/>
      <c r="N684" s="36"/>
      <c r="O684" s="36"/>
      <c r="P684" s="36"/>
    </row>
    <row r="685" spans="2:16" s="34" customFormat="1" x14ac:dyDescent="0.2">
      <c r="B685" s="11"/>
      <c r="H685" s="41"/>
      <c r="I685" s="36"/>
      <c r="J685" s="36"/>
      <c r="K685" s="36"/>
      <c r="L685" s="36"/>
      <c r="M685" s="36"/>
      <c r="N685" s="36"/>
      <c r="O685" s="36"/>
      <c r="P685" s="36"/>
    </row>
    <row r="686" spans="2:16" s="34" customFormat="1" x14ac:dyDescent="0.2">
      <c r="B686" s="11"/>
      <c r="H686" s="41"/>
      <c r="I686" s="36"/>
      <c r="J686" s="36"/>
      <c r="K686" s="36"/>
      <c r="L686" s="36"/>
      <c r="M686" s="36"/>
      <c r="N686" s="36"/>
      <c r="O686" s="36"/>
      <c r="P686" s="36"/>
    </row>
    <row r="687" spans="2:16" s="34" customFormat="1" x14ac:dyDescent="0.2">
      <c r="B687" s="11"/>
      <c r="H687" s="41"/>
      <c r="I687" s="36"/>
      <c r="J687" s="36"/>
      <c r="K687" s="36"/>
      <c r="L687" s="36"/>
      <c r="M687" s="36"/>
      <c r="N687" s="36"/>
      <c r="O687" s="36"/>
      <c r="P687" s="36"/>
    </row>
    <row r="688" spans="2:16" s="34" customFormat="1" x14ac:dyDescent="0.2">
      <c r="B688" s="11"/>
      <c r="H688" s="41"/>
      <c r="I688" s="36"/>
      <c r="J688" s="36"/>
      <c r="K688" s="36"/>
      <c r="L688" s="36"/>
      <c r="M688" s="36"/>
      <c r="N688" s="36"/>
      <c r="O688" s="36"/>
      <c r="P688" s="36"/>
    </row>
    <row r="689" spans="2:16" s="34" customFormat="1" x14ac:dyDescent="0.2">
      <c r="B689" s="11"/>
      <c r="H689" s="41"/>
      <c r="I689" s="36"/>
      <c r="J689" s="36"/>
      <c r="K689" s="36"/>
      <c r="L689" s="36"/>
      <c r="M689" s="36"/>
      <c r="N689" s="36"/>
      <c r="O689" s="36"/>
      <c r="P689" s="36"/>
    </row>
    <row r="690" spans="2:16" s="34" customFormat="1" x14ac:dyDescent="0.2">
      <c r="B690" s="11"/>
      <c r="H690" s="41"/>
      <c r="I690" s="36"/>
      <c r="J690" s="36"/>
      <c r="K690" s="36"/>
      <c r="L690" s="36"/>
      <c r="M690" s="36"/>
      <c r="N690" s="36"/>
      <c r="O690" s="36"/>
      <c r="P690" s="36"/>
    </row>
    <row r="691" spans="2:16" s="34" customFormat="1" x14ac:dyDescent="0.2">
      <c r="B691" s="11"/>
      <c r="H691" s="41"/>
      <c r="I691" s="36"/>
      <c r="J691" s="36"/>
      <c r="K691" s="36"/>
      <c r="L691" s="36"/>
      <c r="M691" s="36"/>
      <c r="N691" s="36"/>
      <c r="O691" s="36"/>
      <c r="P691" s="36"/>
    </row>
    <row r="692" spans="2:16" s="34" customFormat="1" x14ac:dyDescent="0.2">
      <c r="B692" s="11"/>
      <c r="H692" s="41"/>
      <c r="I692" s="36"/>
      <c r="J692" s="36"/>
      <c r="K692" s="36"/>
      <c r="L692" s="36"/>
      <c r="M692" s="36"/>
      <c r="N692" s="36"/>
      <c r="O692" s="36"/>
      <c r="P692" s="36"/>
    </row>
    <row r="693" spans="2:16" s="34" customFormat="1" x14ac:dyDescent="0.2">
      <c r="B693" s="11"/>
      <c r="H693" s="41"/>
      <c r="I693" s="36"/>
      <c r="J693" s="36"/>
      <c r="K693" s="36"/>
      <c r="L693" s="36"/>
      <c r="M693" s="36"/>
      <c r="N693" s="36"/>
      <c r="O693" s="36"/>
      <c r="P693" s="36"/>
    </row>
    <row r="694" spans="2:16" s="34" customFormat="1" x14ac:dyDescent="0.2">
      <c r="B694" s="11"/>
      <c r="H694" s="41"/>
      <c r="I694" s="36"/>
      <c r="J694" s="36"/>
      <c r="K694" s="36"/>
      <c r="L694" s="36"/>
      <c r="M694" s="36"/>
      <c r="N694" s="36"/>
      <c r="O694" s="36"/>
      <c r="P694" s="36"/>
    </row>
    <row r="695" spans="2:16" s="34" customFormat="1" x14ac:dyDescent="0.2">
      <c r="B695" s="11"/>
      <c r="H695" s="41"/>
      <c r="I695" s="36"/>
      <c r="J695" s="36"/>
      <c r="K695" s="36"/>
      <c r="L695" s="36"/>
      <c r="M695" s="36"/>
      <c r="N695" s="36"/>
      <c r="O695" s="36"/>
      <c r="P695" s="36"/>
    </row>
    <row r="696" spans="2:16" s="34" customFormat="1" x14ac:dyDescent="0.2">
      <c r="B696" s="11"/>
      <c r="H696" s="41"/>
      <c r="I696" s="36"/>
      <c r="J696" s="36"/>
      <c r="K696" s="36"/>
      <c r="L696" s="36"/>
      <c r="M696" s="36"/>
      <c r="N696" s="36"/>
      <c r="O696" s="36"/>
      <c r="P696" s="36"/>
    </row>
    <row r="697" spans="2:16" s="34" customFormat="1" x14ac:dyDescent="0.2">
      <c r="B697" s="11"/>
      <c r="H697" s="41"/>
      <c r="I697" s="36"/>
      <c r="J697" s="36"/>
      <c r="K697" s="36"/>
      <c r="L697" s="36"/>
      <c r="M697" s="36"/>
      <c r="N697" s="36"/>
      <c r="O697" s="36"/>
      <c r="P697" s="36"/>
    </row>
    <row r="698" spans="2:16" s="34" customFormat="1" x14ac:dyDescent="0.2">
      <c r="B698" s="11"/>
      <c r="H698" s="41"/>
      <c r="I698" s="36"/>
      <c r="J698" s="36"/>
      <c r="K698" s="36"/>
      <c r="L698" s="36"/>
      <c r="M698" s="36"/>
      <c r="N698" s="36"/>
      <c r="O698" s="36"/>
      <c r="P698" s="36"/>
    </row>
    <row r="699" spans="2:16" s="34" customFormat="1" x14ac:dyDescent="0.2">
      <c r="B699" s="11"/>
      <c r="H699" s="41"/>
      <c r="I699" s="36"/>
      <c r="J699" s="36"/>
      <c r="K699" s="36"/>
      <c r="L699" s="36"/>
      <c r="M699" s="36"/>
      <c r="N699" s="36"/>
      <c r="O699" s="36"/>
      <c r="P699" s="36"/>
    </row>
    <row r="700" spans="2:16" s="34" customFormat="1" x14ac:dyDescent="0.2">
      <c r="B700" s="11"/>
      <c r="H700" s="41"/>
      <c r="I700" s="36"/>
      <c r="J700" s="36"/>
      <c r="K700" s="36"/>
      <c r="L700" s="36"/>
      <c r="M700" s="36"/>
      <c r="N700" s="36"/>
      <c r="O700" s="36"/>
      <c r="P700" s="36"/>
    </row>
    <row r="701" spans="2:16" s="34" customFormat="1" x14ac:dyDescent="0.2">
      <c r="B701" s="11"/>
      <c r="H701" s="41"/>
      <c r="I701" s="36"/>
      <c r="J701" s="36"/>
      <c r="K701" s="36"/>
      <c r="L701" s="36"/>
      <c r="M701" s="36"/>
      <c r="N701" s="36"/>
      <c r="O701" s="36"/>
      <c r="P701" s="36"/>
    </row>
    <row r="702" spans="2:16" s="34" customFormat="1" x14ac:dyDescent="0.2">
      <c r="B702" s="11"/>
      <c r="H702" s="41"/>
      <c r="I702" s="36"/>
      <c r="J702" s="36"/>
      <c r="K702" s="36"/>
      <c r="L702" s="36"/>
      <c r="M702" s="36"/>
      <c r="N702" s="36"/>
      <c r="O702" s="36"/>
      <c r="P702" s="36"/>
    </row>
    <row r="703" spans="2:16" s="34" customFormat="1" x14ac:dyDescent="0.2">
      <c r="B703" s="11"/>
      <c r="H703" s="41"/>
      <c r="I703" s="36"/>
      <c r="J703" s="36"/>
      <c r="K703" s="36"/>
      <c r="L703" s="36"/>
      <c r="M703" s="36"/>
      <c r="N703" s="36"/>
      <c r="O703" s="36"/>
      <c r="P703" s="36"/>
    </row>
    <row r="704" spans="2:16" s="34" customFormat="1" x14ac:dyDescent="0.2">
      <c r="B704" s="11"/>
      <c r="H704" s="41"/>
      <c r="I704" s="36"/>
      <c r="J704" s="36"/>
      <c r="K704" s="36"/>
      <c r="L704" s="36"/>
      <c r="M704" s="36"/>
      <c r="N704" s="36"/>
      <c r="O704" s="36"/>
      <c r="P704" s="36"/>
    </row>
    <row r="705" spans="2:16" s="34" customFormat="1" x14ac:dyDescent="0.2">
      <c r="B705" s="11"/>
      <c r="H705" s="41"/>
      <c r="I705" s="36"/>
      <c r="J705" s="36"/>
      <c r="K705" s="36"/>
      <c r="L705" s="36"/>
      <c r="M705" s="36"/>
      <c r="N705" s="36"/>
      <c r="O705" s="36"/>
      <c r="P705" s="36"/>
    </row>
    <row r="706" spans="2:16" s="34" customFormat="1" x14ac:dyDescent="0.2">
      <c r="B706" s="11"/>
      <c r="H706" s="41"/>
      <c r="I706" s="36"/>
      <c r="J706" s="36"/>
      <c r="K706" s="36"/>
      <c r="L706" s="36"/>
      <c r="M706" s="36"/>
      <c r="N706" s="36"/>
      <c r="O706" s="36"/>
      <c r="P706" s="36"/>
    </row>
    <row r="707" spans="2:16" s="34" customFormat="1" x14ac:dyDescent="0.2">
      <c r="B707" s="11"/>
      <c r="H707" s="41"/>
      <c r="I707" s="36"/>
      <c r="J707" s="36"/>
      <c r="K707" s="36"/>
      <c r="L707" s="36"/>
      <c r="M707" s="36"/>
      <c r="N707" s="36"/>
      <c r="O707" s="36"/>
      <c r="P707" s="36"/>
    </row>
    <row r="708" spans="2:16" s="34" customFormat="1" x14ac:dyDescent="0.2">
      <c r="B708" s="11"/>
      <c r="H708" s="41"/>
      <c r="I708" s="36"/>
      <c r="J708" s="36"/>
      <c r="K708" s="36"/>
      <c r="L708" s="36"/>
      <c r="M708" s="36"/>
      <c r="N708" s="36"/>
      <c r="O708" s="36"/>
      <c r="P708" s="36"/>
    </row>
    <row r="709" spans="2:16" s="34" customFormat="1" x14ac:dyDescent="0.2">
      <c r="B709" s="11"/>
      <c r="H709" s="41"/>
      <c r="I709" s="36"/>
      <c r="J709" s="36"/>
      <c r="K709" s="36"/>
      <c r="L709" s="36"/>
      <c r="M709" s="36"/>
      <c r="N709" s="36"/>
      <c r="O709" s="36"/>
      <c r="P709" s="36"/>
    </row>
    <row r="710" spans="2:16" s="34" customFormat="1" x14ac:dyDescent="0.2">
      <c r="B710" s="11"/>
      <c r="H710" s="41"/>
      <c r="I710" s="36"/>
      <c r="J710" s="36"/>
      <c r="K710" s="36"/>
      <c r="L710" s="36"/>
      <c r="M710" s="36"/>
      <c r="N710" s="36"/>
      <c r="O710" s="36"/>
      <c r="P710" s="36"/>
    </row>
    <row r="711" spans="2:16" s="34" customFormat="1" x14ac:dyDescent="0.2">
      <c r="B711" s="11"/>
      <c r="H711" s="41"/>
      <c r="I711" s="36"/>
      <c r="J711" s="36"/>
      <c r="K711" s="36"/>
      <c r="L711" s="36"/>
      <c r="M711" s="36"/>
      <c r="N711" s="36"/>
      <c r="O711" s="36"/>
      <c r="P711" s="36"/>
    </row>
    <row r="712" spans="2:16" s="34" customFormat="1" x14ac:dyDescent="0.2">
      <c r="B712" s="11"/>
      <c r="H712" s="41"/>
      <c r="I712" s="36"/>
      <c r="J712" s="36"/>
      <c r="K712" s="36"/>
      <c r="L712" s="36"/>
      <c r="M712" s="36"/>
      <c r="N712" s="36"/>
      <c r="O712" s="36"/>
      <c r="P712" s="36"/>
    </row>
    <row r="713" spans="2:16" s="34" customFormat="1" x14ac:dyDescent="0.2">
      <c r="B713" s="11"/>
      <c r="H713" s="41"/>
      <c r="I713" s="36"/>
      <c r="J713" s="36"/>
      <c r="K713" s="36"/>
      <c r="L713" s="36"/>
      <c r="M713" s="36"/>
      <c r="N713" s="36"/>
      <c r="O713" s="36"/>
      <c r="P713" s="36"/>
    </row>
    <row r="714" spans="2:16" s="34" customFormat="1" x14ac:dyDescent="0.2">
      <c r="B714" s="11"/>
      <c r="H714" s="41"/>
      <c r="I714" s="36"/>
      <c r="J714" s="36"/>
      <c r="K714" s="36"/>
      <c r="L714" s="36"/>
      <c r="M714" s="36"/>
      <c r="N714" s="36"/>
      <c r="O714" s="36"/>
      <c r="P714" s="36"/>
    </row>
    <row r="715" spans="2:16" s="34" customFormat="1" x14ac:dyDescent="0.2">
      <c r="B715" s="11"/>
      <c r="H715" s="41"/>
      <c r="I715" s="36"/>
      <c r="J715" s="36"/>
      <c r="K715" s="36"/>
      <c r="L715" s="36"/>
      <c r="M715" s="36"/>
      <c r="N715" s="36"/>
      <c r="O715" s="36"/>
      <c r="P715" s="36"/>
    </row>
    <row r="716" spans="2:16" s="34" customFormat="1" x14ac:dyDescent="0.2">
      <c r="B716" s="11"/>
      <c r="H716" s="41"/>
      <c r="I716" s="36"/>
      <c r="J716" s="36"/>
      <c r="K716" s="36"/>
      <c r="L716" s="36"/>
      <c r="M716" s="36"/>
      <c r="N716" s="36"/>
      <c r="O716" s="36"/>
      <c r="P716" s="36"/>
    </row>
    <row r="717" spans="2:16" s="34" customFormat="1" x14ac:dyDescent="0.2">
      <c r="B717" s="11"/>
      <c r="H717" s="41"/>
      <c r="I717" s="36"/>
      <c r="J717" s="36"/>
      <c r="K717" s="36"/>
      <c r="L717" s="36"/>
      <c r="M717" s="36"/>
      <c r="N717" s="36"/>
      <c r="O717" s="36"/>
      <c r="P717" s="36"/>
    </row>
    <row r="718" spans="2:16" s="34" customFormat="1" x14ac:dyDescent="0.2">
      <c r="B718" s="11"/>
      <c r="H718" s="41"/>
      <c r="I718" s="36"/>
      <c r="J718" s="36"/>
      <c r="K718" s="36"/>
      <c r="L718" s="36"/>
      <c r="M718" s="36"/>
      <c r="N718" s="36"/>
      <c r="O718" s="36"/>
      <c r="P718" s="36"/>
    </row>
    <row r="719" spans="2:16" s="34" customFormat="1" x14ac:dyDescent="0.2">
      <c r="B719" s="11"/>
      <c r="H719" s="41"/>
      <c r="I719" s="36"/>
      <c r="J719" s="36"/>
      <c r="K719" s="36"/>
      <c r="L719" s="36"/>
      <c r="M719" s="36"/>
      <c r="N719" s="36"/>
      <c r="O719" s="36"/>
      <c r="P719" s="36"/>
    </row>
    <row r="720" spans="2:16" s="34" customFormat="1" x14ac:dyDescent="0.2">
      <c r="B720" s="11"/>
      <c r="H720" s="41"/>
      <c r="I720" s="36"/>
      <c r="J720" s="36"/>
      <c r="K720" s="36"/>
      <c r="L720" s="36"/>
      <c r="M720" s="36"/>
      <c r="N720" s="36"/>
      <c r="O720" s="36"/>
      <c r="P720" s="36"/>
    </row>
    <row r="721" spans="2:16" s="34" customFormat="1" x14ac:dyDescent="0.2">
      <c r="B721" s="11"/>
      <c r="H721" s="41"/>
      <c r="I721" s="36"/>
      <c r="J721" s="36"/>
      <c r="K721" s="36"/>
      <c r="L721" s="36"/>
      <c r="M721" s="36"/>
      <c r="N721" s="36"/>
      <c r="O721" s="36"/>
      <c r="P721" s="36"/>
    </row>
    <row r="722" spans="2:16" s="34" customFormat="1" x14ac:dyDescent="0.2">
      <c r="B722" s="11"/>
      <c r="H722" s="41"/>
      <c r="I722" s="36"/>
      <c r="J722" s="36"/>
      <c r="K722" s="36"/>
      <c r="L722" s="36"/>
      <c r="M722" s="36"/>
      <c r="N722" s="36"/>
      <c r="O722" s="36"/>
      <c r="P722" s="36"/>
    </row>
    <row r="723" spans="2:16" s="34" customFormat="1" x14ac:dyDescent="0.2">
      <c r="B723" s="11"/>
      <c r="H723" s="41"/>
      <c r="I723" s="36"/>
      <c r="J723" s="36"/>
      <c r="K723" s="36"/>
      <c r="L723" s="36"/>
      <c r="M723" s="36"/>
      <c r="N723" s="36"/>
      <c r="O723" s="36"/>
      <c r="P723" s="36"/>
    </row>
    <row r="724" spans="2:16" s="34" customFormat="1" x14ac:dyDescent="0.2">
      <c r="B724" s="11"/>
      <c r="H724" s="41"/>
      <c r="I724" s="36"/>
      <c r="J724" s="36"/>
      <c r="K724" s="36"/>
      <c r="L724" s="36"/>
      <c r="M724" s="36"/>
      <c r="N724" s="36"/>
      <c r="O724" s="36"/>
      <c r="P724" s="36"/>
    </row>
    <row r="725" spans="2:16" s="34" customFormat="1" x14ac:dyDescent="0.2">
      <c r="B725" s="11"/>
      <c r="H725" s="41"/>
      <c r="I725" s="36"/>
      <c r="J725" s="36"/>
      <c r="K725" s="36"/>
      <c r="L725" s="36"/>
      <c r="M725" s="36"/>
      <c r="N725" s="36"/>
      <c r="O725" s="36"/>
      <c r="P725" s="36"/>
    </row>
    <row r="726" spans="2:16" s="34" customFormat="1" x14ac:dyDescent="0.2">
      <c r="B726" s="11"/>
      <c r="H726" s="41"/>
      <c r="I726" s="36"/>
      <c r="J726" s="36"/>
      <c r="K726" s="36"/>
      <c r="L726" s="36"/>
      <c r="M726" s="36"/>
      <c r="N726" s="36"/>
      <c r="O726" s="36"/>
      <c r="P726" s="36"/>
    </row>
    <row r="727" spans="2:16" s="34" customFormat="1" x14ac:dyDescent="0.2">
      <c r="B727" s="11"/>
      <c r="H727" s="41"/>
      <c r="I727" s="36"/>
      <c r="J727" s="36"/>
      <c r="K727" s="36"/>
      <c r="L727" s="36"/>
      <c r="M727" s="36"/>
      <c r="N727" s="36"/>
      <c r="O727" s="36"/>
      <c r="P727" s="36"/>
    </row>
    <row r="728" spans="2:16" s="34" customFormat="1" x14ac:dyDescent="0.2">
      <c r="B728" s="11"/>
      <c r="H728" s="41"/>
      <c r="I728" s="36"/>
      <c r="J728" s="36"/>
      <c r="K728" s="36"/>
      <c r="L728" s="36"/>
      <c r="M728" s="36"/>
      <c r="N728" s="36"/>
      <c r="O728" s="36"/>
      <c r="P728" s="36"/>
    </row>
    <row r="729" spans="2:16" s="34" customFormat="1" x14ac:dyDescent="0.2">
      <c r="B729" s="11"/>
      <c r="H729" s="41"/>
      <c r="I729" s="36"/>
      <c r="J729" s="36"/>
      <c r="K729" s="36"/>
      <c r="L729" s="36"/>
      <c r="M729" s="36"/>
      <c r="N729" s="36"/>
      <c r="O729" s="36"/>
      <c r="P729" s="36"/>
    </row>
    <row r="730" spans="2:16" s="34" customFormat="1" x14ac:dyDescent="0.2">
      <c r="B730" s="11"/>
      <c r="H730" s="41"/>
      <c r="I730" s="36"/>
      <c r="J730" s="36"/>
      <c r="K730" s="36"/>
      <c r="L730" s="36"/>
      <c r="M730" s="36"/>
      <c r="N730" s="36"/>
      <c r="O730" s="36"/>
      <c r="P730" s="36"/>
    </row>
    <row r="731" spans="2:16" s="34" customFormat="1" x14ac:dyDescent="0.2">
      <c r="B731" s="11"/>
      <c r="H731" s="41"/>
      <c r="I731" s="36"/>
      <c r="J731" s="36"/>
      <c r="K731" s="36"/>
      <c r="L731" s="36"/>
      <c r="M731" s="36"/>
      <c r="N731" s="36"/>
      <c r="O731" s="36"/>
      <c r="P731" s="36"/>
    </row>
    <row r="732" spans="2:16" s="34" customFormat="1" x14ac:dyDescent="0.2">
      <c r="B732" s="11"/>
      <c r="H732" s="41"/>
      <c r="I732" s="36"/>
      <c r="J732" s="36"/>
      <c r="K732" s="36"/>
      <c r="L732" s="36"/>
      <c r="M732" s="36"/>
      <c r="N732" s="36"/>
      <c r="O732" s="36"/>
      <c r="P732" s="36"/>
    </row>
    <row r="733" spans="2:16" s="34" customFormat="1" x14ac:dyDescent="0.2">
      <c r="B733" s="11"/>
      <c r="H733" s="41"/>
      <c r="I733" s="36"/>
      <c r="J733" s="36"/>
      <c r="K733" s="36"/>
      <c r="L733" s="36"/>
      <c r="M733" s="36"/>
      <c r="N733" s="36"/>
      <c r="O733" s="36"/>
      <c r="P733" s="36"/>
    </row>
    <row r="734" spans="2:16" s="34" customFormat="1" x14ac:dyDescent="0.2">
      <c r="B734" s="11"/>
      <c r="H734" s="41"/>
      <c r="I734" s="36"/>
      <c r="J734" s="36"/>
      <c r="K734" s="36"/>
      <c r="L734" s="36"/>
      <c r="M734" s="36"/>
      <c r="N734" s="36"/>
      <c r="O734" s="36"/>
      <c r="P734" s="36"/>
    </row>
    <row r="735" spans="2:16" s="34" customFormat="1" x14ac:dyDescent="0.2">
      <c r="B735" s="11"/>
      <c r="H735" s="41"/>
      <c r="I735" s="36"/>
      <c r="J735" s="36"/>
      <c r="K735" s="36"/>
      <c r="L735" s="36"/>
      <c r="M735" s="36"/>
      <c r="N735" s="36"/>
      <c r="O735" s="36"/>
      <c r="P735" s="36"/>
    </row>
    <row r="736" spans="2:16" s="34" customFormat="1" x14ac:dyDescent="0.2">
      <c r="B736" s="11"/>
      <c r="H736" s="41"/>
      <c r="I736" s="36"/>
      <c r="J736" s="36"/>
      <c r="K736" s="36"/>
      <c r="L736" s="36"/>
      <c r="M736" s="36"/>
      <c r="N736" s="36"/>
      <c r="O736" s="36"/>
      <c r="P736" s="36"/>
    </row>
    <row r="737" spans="2:16" s="34" customFormat="1" x14ac:dyDescent="0.2">
      <c r="B737" s="11"/>
      <c r="H737" s="41"/>
      <c r="I737" s="36"/>
      <c r="J737" s="36"/>
      <c r="K737" s="36"/>
      <c r="L737" s="36"/>
      <c r="M737" s="36"/>
      <c r="N737" s="36"/>
      <c r="O737" s="36"/>
      <c r="P737" s="36"/>
    </row>
    <row r="738" spans="2:16" s="34" customFormat="1" x14ac:dyDescent="0.2">
      <c r="B738" s="11"/>
      <c r="H738" s="41"/>
      <c r="I738" s="36"/>
      <c r="J738" s="36"/>
      <c r="K738" s="36"/>
      <c r="L738" s="36"/>
      <c r="M738" s="36"/>
      <c r="N738" s="36"/>
      <c r="O738" s="36"/>
      <c r="P738" s="36"/>
    </row>
    <row r="739" spans="2:16" s="34" customFormat="1" x14ac:dyDescent="0.2">
      <c r="B739" s="11"/>
      <c r="H739" s="41"/>
      <c r="I739" s="36"/>
      <c r="J739" s="36"/>
      <c r="K739" s="36"/>
      <c r="L739" s="36"/>
      <c r="M739" s="36"/>
      <c r="N739" s="36"/>
      <c r="O739" s="36"/>
      <c r="P739" s="36"/>
    </row>
    <row r="740" spans="2:16" s="34" customFormat="1" x14ac:dyDescent="0.2">
      <c r="B740" s="11"/>
      <c r="H740" s="41"/>
      <c r="I740" s="36"/>
      <c r="J740" s="36"/>
      <c r="K740" s="36"/>
      <c r="L740" s="36"/>
      <c r="M740" s="36"/>
      <c r="N740" s="36"/>
      <c r="O740" s="36"/>
      <c r="P740" s="36"/>
    </row>
    <row r="741" spans="2:16" s="34" customFormat="1" x14ac:dyDescent="0.2">
      <c r="B741" s="11"/>
      <c r="H741" s="41"/>
      <c r="I741" s="36"/>
      <c r="J741" s="36"/>
      <c r="K741" s="36"/>
      <c r="L741" s="36"/>
      <c r="M741" s="36"/>
      <c r="N741" s="36"/>
      <c r="O741" s="36"/>
      <c r="P741" s="36"/>
    </row>
    <row r="742" spans="2:16" s="34" customFormat="1" x14ac:dyDescent="0.2">
      <c r="B742" s="11"/>
      <c r="H742" s="41"/>
      <c r="I742" s="36"/>
      <c r="J742" s="36"/>
      <c r="K742" s="36"/>
      <c r="L742" s="36"/>
      <c r="M742" s="36"/>
      <c r="N742" s="36"/>
      <c r="O742" s="36"/>
      <c r="P742" s="36"/>
    </row>
    <row r="743" spans="2:16" s="34" customFormat="1" x14ac:dyDescent="0.2">
      <c r="B743" s="11"/>
      <c r="H743" s="41"/>
      <c r="I743" s="36"/>
      <c r="J743" s="36"/>
      <c r="K743" s="36"/>
      <c r="L743" s="36"/>
      <c r="M743" s="36"/>
      <c r="N743" s="36"/>
      <c r="O743" s="36"/>
      <c r="P743" s="36"/>
    </row>
    <row r="744" spans="2:16" s="34" customFormat="1" x14ac:dyDescent="0.2">
      <c r="B744" s="11"/>
      <c r="H744" s="41"/>
      <c r="I744" s="36"/>
      <c r="J744" s="36"/>
      <c r="K744" s="36"/>
      <c r="L744" s="36"/>
      <c r="M744" s="36"/>
      <c r="N744" s="36"/>
      <c r="O744" s="36"/>
      <c r="P744" s="36"/>
    </row>
    <row r="745" spans="2:16" s="34" customFormat="1" x14ac:dyDescent="0.2">
      <c r="B745" s="11"/>
      <c r="H745" s="41"/>
      <c r="I745" s="36"/>
      <c r="J745" s="36"/>
      <c r="K745" s="36"/>
      <c r="L745" s="36"/>
      <c r="M745" s="36"/>
      <c r="N745" s="36"/>
      <c r="O745" s="36"/>
      <c r="P745" s="36"/>
    </row>
    <row r="746" spans="2:16" s="34" customFormat="1" x14ac:dyDescent="0.2">
      <c r="B746" s="11"/>
      <c r="H746" s="41"/>
      <c r="I746" s="36"/>
      <c r="J746" s="36"/>
      <c r="K746" s="36"/>
      <c r="L746" s="36"/>
      <c r="M746" s="36"/>
      <c r="N746" s="36"/>
      <c r="O746" s="36"/>
      <c r="P746" s="36"/>
    </row>
    <row r="747" spans="2:16" s="34" customFormat="1" x14ac:dyDescent="0.2">
      <c r="B747" s="11"/>
      <c r="H747" s="41"/>
      <c r="I747" s="36"/>
      <c r="J747" s="36"/>
      <c r="K747" s="36"/>
      <c r="L747" s="36"/>
      <c r="M747" s="36"/>
      <c r="N747" s="36"/>
      <c r="O747" s="36"/>
      <c r="P747" s="36"/>
    </row>
    <row r="748" spans="2:16" s="34" customFormat="1" x14ac:dyDescent="0.2">
      <c r="B748" s="11"/>
      <c r="H748" s="41"/>
      <c r="I748" s="36"/>
      <c r="J748" s="36"/>
      <c r="K748" s="36"/>
      <c r="L748" s="36"/>
      <c r="M748" s="36"/>
      <c r="N748" s="36"/>
      <c r="O748" s="36"/>
      <c r="P748" s="36"/>
    </row>
    <row r="749" spans="2:16" s="34" customFormat="1" x14ac:dyDescent="0.2">
      <c r="B749" s="11"/>
      <c r="H749" s="41"/>
      <c r="I749" s="36"/>
      <c r="J749" s="36"/>
      <c r="K749" s="36"/>
      <c r="L749" s="36"/>
      <c r="M749" s="36"/>
      <c r="N749" s="36"/>
      <c r="O749" s="36"/>
      <c r="P749" s="36"/>
    </row>
    <row r="750" spans="2:16" s="34" customFormat="1" x14ac:dyDescent="0.2">
      <c r="B750" s="11"/>
      <c r="H750" s="41"/>
      <c r="I750" s="36"/>
      <c r="J750" s="36"/>
      <c r="K750" s="36"/>
      <c r="L750" s="36"/>
      <c r="M750" s="36"/>
      <c r="N750" s="36"/>
      <c r="O750" s="36"/>
      <c r="P750" s="36"/>
    </row>
    <row r="751" spans="2:16" s="34" customFormat="1" x14ac:dyDescent="0.2">
      <c r="B751" s="11"/>
      <c r="H751" s="41"/>
      <c r="I751" s="36"/>
      <c r="J751" s="36"/>
      <c r="K751" s="36"/>
      <c r="L751" s="36"/>
      <c r="M751" s="36"/>
      <c r="N751" s="36"/>
      <c r="O751" s="36"/>
      <c r="P751" s="36"/>
    </row>
    <row r="752" spans="2:16" s="34" customFormat="1" x14ac:dyDescent="0.2">
      <c r="B752" s="11"/>
      <c r="H752" s="41"/>
      <c r="I752" s="36"/>
      <c r="J752" s="36"/>
      <c r="K752" s="36"/>
      <c r="L752" s="36"/>
      <c r="M752" s="36"/>
      <c r="N752" s="36"/>
      <c r="O752" s="36"/>
      <c r="P752" s="36"/>
    </row>
    <row r="753" spans="2:16" s="34" customFormat="1" x14ac:dyDescent="0.2">
      <c r="B753" s="11"/>
      <c r="H753" s="41"/>
      <c r="I753" s="36"/>
      <c r="J753" s="36"/>
      <c r="K753" s="36"/>
      <c r="L753" s="36"/>
      <c r="M753" s="36"/>
      <c r="N753" s="36"/>
      <c r="O753" s="36"/>
      <c r="P753" s="36"/>
    </row>
    <row r="754" spans="2:16" s="34" customFormat="1" x14ac:dyDescent="0.2">
      <c r="B754" s="11"/>
      <c r="H754" s="41"/>
      <c r="I754" s="36"/>
      <c r="J754" s="36"/>
      <c r="K754" s="36"/>
      <c r="L754" s="36"/>
      <c r="M754" s="36"/>
      <c r="N754" s="36"/>
      <c r="O754" s="36"/>
      <c r="P754" s="36"/>
    </row>
    <row r="755" spans="2:16" s="34" customFormat="1" x14ac:dyDescent="0.2">
      <c r="B755" s="11"/>
      <c r="H755" s="41"/>
      <c r="I755" s="36"/>
      <c r="J755" s="36"/>
      <c r="K755" s="36"/>
      <c r="L755" s="36"/>
      <c r="M755" s="36"/>
      <c r="N755" s="36"/>
      <c r="O755" s="36"/>
      <c r="P755" s="36"/>
    </row>
    <row r="756" spans="2:16" s="34" customFormat="1" x14ac:dyDescent="0.2">
      <c r="B756" s="11"/>
      <c r="H756" s="41"/>
      <c r="I756" s="36"/>
      <c r="J756" s="36"/>
      <c r="K756" s="36"/>
      <c r="L756" s="36"/>
      <c r="M756" s="36"/>
      <c r="N756" s="36"/>
      <c r="O756" s="36"/>
      <c r="P756" s="36"/>
    </row>
    <row r="757" spans="2:16" s="34" customFormat="1" x14ac:dyDescent="0.2">
      <c r="B757" s="11"/>
      <c r="H757" s="41"/>
      <c r="I757" s="36"/>
      <c r="J757" s="36"/>
      <c r="K757" s="36"/>
      <c r="L757" s="36"/>
      <c r="M757" s="36"/>
      <c r="N757" s="36"/>
      <c r="O757" s="36"/>
      <c r="P757" s="36"/>
    </row>
    <row r="758" spans="2:16" s="34" customFormat="1" x14ac:dyDescent="0.2">
      <c r="B758" s="11"/>
      <c r="H758" s="41"/>
      <c r="I758" s="36"/>
      <c r="J758" s="36"/>
      <c r="K758" s="36"/>
      <c r="L758" s="36"/>
      <c r="M758" s="36"/>
      <c r="N758" s="36"/>
      <c r="O758" s="36"/>
      <c r="P758" s="36"/>
    </row>
    <row r="759" spans="2:16" s="34" customFormat="1" x14ac:dyDescent="0.2">
      <c r="B759" s="11"/>
      <c r="H759" s="41"/>
      <c r="I759" s="36"/>
      <c r="J759" s="36"/>
      <c r="K759" s="36"/>
      <c r="L759" s="36"/>
      <c r="M759" s="36"/>
      <c r="N759" s="36"/>
      <c r="O759" s="36"/>
      <c r="P759" s="36"/>
    </row>
    <row r="760" spans="2:16" s="34" customFormat="1" x14ac:dyDescent="0.2">
      <c r="B760" s="11"/>
      <c r="H760" s="41"/>
      <c r="I760" s="36"/>
      <c r="J760" s="36"/>
      <c r="K760" s="36"/>
      <c r="L760" s="36"/>
      <c r="M760" s="36"/>
      <c r="N760" s="36"/>
      <c r="O760" s="36"/>
      <c r="P760" s="36"/>
    </row>
    <row r="761" spans="2:16" s="34" customFormat="1" x14ac:dyDescent="0.2">
      <c r="B761" s="11"/>
      <c r="H761" s="41"/>
      <c r="I761" s="36"/>
      <c r="J761" s="36"/>
      <c r="K761" s="36"/>
      <c r="L761" s="36"/>
      <c r="M761" s="36"/>
      <c r="N761" s="36"/>
      <c r="O761" s="36"/>
      <c r="P761" s="36"/>
    </row>
    <row r="762" spans="2:16" s="34" customFormat="1" x14ac:dyDescent="0.2">
      <c r="B762" s="11"/>
      <c r="H762" s="41"/>
      <c r="I762" s="36"/>
      <c r="J762" s="36"/>
      <c r="K762" s="36"/>
      <c r="L762" s="36"/>
      <c r="M762" s="36"/>
      <c r="N762" s="36"/>
      <c r="O762" s="36"/>
      <c r="P762" s="36"/>
    </row>
    <row r="763" spans="2:16" s="34" customFormat="1" x14ac:dyDescent="0.2">
      <c r="B763" s="11"/>
      <c r="H763" s="41"/>
      <c r="I763" s="36"/>
      <c r="J763" s="36"/>
      <c r="K763" s="36"/>
      <c r="L763" s="36"/>
      <c r="M763" s="36"/>
      <c r="N763" s="36"/>
      <c r="O763" s="36"/>
      <c r="P763" s="36"/>
    </row>
    <row r="764" spans="2:16" s="34" customFormat="1" x14ac:dyDescent="0.2">
      <c r="B764" s="11"/>
      <c r="H764" s="41"/>
      <c r="I764" s="36"/>
      <c r="J764" s="36"/>
      <c r="K764" s="36"/>
      <c r="L764" s="36"/>
      <c r="M764" s="36"/>
      <c r="N764" s="36"/>
      <c r="O764" s="36"/>
      <c r="P764" s="36"/>
    </row>
    <row r="765" spans="2:16" s="34" customFormat="1" x14ac:dyDescent="0.2">
      <c r="B765" s="11"/>
      <c r="H765" s="41"/>
      <c r="I765" s="36"/>
      <c r="J765" s="36"/>
      <c r="K765" s="36"/>
      <c r="L765" s="36"/>
      <c r="M765" s="36"/>
      <c r="N765" s="36"/>
      <c r="O765" s="36"/>
      <c r="P765" s="36"/>
    </row>
    <row r="766" spans="2:16" s="34" customFormat="1" x14ac:dyDescent="0.2">
      <c r="B766" s="11"/>
      <c r="H766" s="41"/>
      <c r="I766" s="36"/>
      <c r="J766" s="36"/>
      <c r="K766" s="36"/>
      <c r="L766" s="36"/>
      <c r="M766" s="36"/>
      <c r="N766" s="36"/>
      <c r="O766" s="36"/>
      <c r="P766" s="36"/>
    </row>
    <row r="767" spans="2:16" s="34" customFormat="1" x14ac:dyDescent="0.2">
      <c r="B767" s="11"/>
      <c r="H767" s="41"/>
      <c r="I767" s="36"/>
      <c r="J767" s="36"/>
      <c r="K767" s="36"/>
      <c r="L767" s="36"/>
      <c r="M767" s="36"/>
      <c r="N767" s="36"/>
      <c r="O767" s="36"/>
      <c r="P767" s="36"/>
    </row>
    <row r="768" spans="2:16" s="34" customFormat="1" x14ac:dyDescent="0.2">
      <c r="B768" s="11"/>
      <c r="H768" s="41"/>
      <c r="I768" s="36"/>
      <c r="J768" s="36"/>
      <c r="K768" s="36"/>
      <c r="L768" s="36"/>
      <c r="M768" s="36"/>
      <c r="N768" s="36"/>
      <c r="O768" s="36"/>
      <c r="P768" s="36"/>
    </row>
    <row r="769" spans="2:16" s="34" customFormat="1" x14ac:dyDescent="0.2">
      <c r="B769" s="11"/>
      <c r="H769" s="41"/>
      <c r="I769" s="36"/>
      <c r="J769" s="36"/>
      <c r="K769" s="36"/>
      <c r="L769" s="36"/>
      <c r="M769" s="36"/>
      <c r="N769" s="36"/>
      <c r="O769" s="36"/>
      <c r="P769" s="36"/>
    </row>
    <row r="770" spans="2:16" s="34" customFormat="1" x14ac:dyDescent="0.2">
      <c r="B770" s="11"/>
      <c r="H770" s="41"/>
      <c r="I770" s="36"/>
      <c r="J770" s="36"/>
      <c r="K770" s="36"/>
      <c r="L770" s="36"/>
      <c r="M770" s="36"/>
      <c r="N770" s="36"/>
      <c r="O770" s="36"/>
      <c r="P770" s="36"/>
    </row>
    <row r="771" spans="2:16" s="34" customFormat="1" x14ac:dyDescent="0.2">
      <c r="B771" s="11"/>
      <c r="H771" s="41"/>
      <c r="I771" s="36"/>
      <c r="J771" s="36"/>
      <c r="K771" s="36"/>
      <c r="L771" s="36"/>
      <c r="M771" s="36"/>
      <c r="N771" s="36"/>
      <c r="O771" s="36"/>
      <c r="P771" s="36"/>
    </row>
    <row r="772" spans="2:16" s="34" customFormat="1" x14ac:dyDescent="0.2">
      <c r="B772" s="11"/>
      <c r="H772" s="41"/>
      <c r="I772" s="36"/>
      <c r="J772" s="36"/>
      <c r="K772" s="36"/>
      <c r="L772" s="36"/>
      <c r="M772" s="36"/>
      <c r="N772" s="36"/>
      <c r="O772" s="36"/>
      <c r="P772" s="36"/>
    </row>
    <row r="773" spans="2:16" s="34" customFormat="1" x14ac:dyDescent="0.2">
      <c r="B773" s="11"/>
      <c r="H773" s="41"/>
      <c r="I773" s="36"/>
      <c r="J773" s="36"/>
      <c r="K773" s="36"/>
      <c r="L773" s="36"/>
      <c r="M773" s="36"/>
      <c r="N773" s="36"/>
      <c r="O773" s="36"/>
      <c r="P773" s="36"/>
    </row>
    <row r="774" spans="2:16" s="34" customFormat="1" x14ac:dyDescent="0.2">
      <c r="B774" s="11"/>
      <c r="H774" s="41"/>
      <c r="I774" s="36"/>
      <c r="J774" s="36"/>
      <c r="K774" s="36"/>
      <c r="L774" s="36"/>
      <c r="M774" s="36"/>
      <c r="N774" s="36"/>
      <c r="O774" s="36"/>
      <c r="P774" s="36"/>
    </row>
    <row r="775" spans="2:16" s="34" customFormat="1" x14ac:dyDescent="0.2">
      <c r="B775" s="11"/>
      <c r="H775" s="41"/>
      <c r="I775" s="36"/>
      <c r="J775" s="36"/>
      <c r="K775" s="36"/>
      <c r="L775" s="36"/>
      <c r="M775" s="36"/>
      <c r="N775" s="36"/>
      <c r="O775" s="36"/>
      <c r="P775" s="36"/>
    </row>
    <row r="776" spans="2:16" s="34" customFormat="1" x14ac:dyDescent="0.2">
      <c r="B776" s="11"/>
      <c r="H776" s="41"/>
      <c r="I776" s="36"/>
      <c r="J776" s="36"/>
      <c r="K776" s="36"/>
      <c r="L776" s="36"/>
      <c r="M776" s="36"/>
      <c r="N776" s="36"/>
      <c r="O776" s="36"/>
      <c r="P776" s="36"/>
    </row>
    <row r="777" spans="2:16" s="34" customFormat="1" x14ac:dyDescent="0.2">
      <c r="B777" s="11"/>
      <c r="H777" s="41"/>
      <c r="I777" s="36"/>
      <c r="J777" s="36"/>
      <c r="K777" s="36"/>
      <c r="L777" s="36"/>
      <c r="M777" s="36"/>
      <c r="N777" s="36"/>
      <c r="O777" s="36"/>
      <c r="P777" s="36"/>
    </row>
    <row r="778" spans="2:16" s="34" customFormat="1" x14ac:dyDescent="0.2">
      <c r="B778" s="11"/>
      <c r="H778" s="41"/>
      <c r="I778" s="36"/>
      <c r="J778" s="36"/>
      <c r="K778" s="36"/>
      <c r="L778" s="36"/>
      <c r="M778" s="36"/>
      <c r="N778" s="36"/>
      <c r="O778" s="36"/>
      <c r="P778" s="36"/>
    </row>
    <row r="779" spans="2:16" s="34" customFormat="1" x14ac:dyDescent="0.2">
      <c r="B779" s="11"/>
      <c r="H779" s="41"/>
      <c r="I779" s="36"/>
      <c r="J779" s="36"/>
      <c r="K779" s="36"/>
      <c r="L779" s="36"/>
      <c r="M779" s="36"/>
      <c r="N779" s="36"/>
      <c r="O779" s="36"/>
      <c r="P779" s="36"/>
    </row>
    <row r="780" spans="2:16" s="34" customFormat="1" x14ac:dyDescent="0.2">
      <c r="B780" s="11"/>
      <c r="H780" s="41"/>
      <c r="I780" s="36"/>
      <c r="J780" s="36"/>
      <c r="K780" s="36"/>
      <c r="L780" s="36"/>
      <c r="M780" s="36"/>
      <c r="N780" s="36"/>
      <c r="O780" s="36"/>
      <c r="P780" s="36"/>
    </row>
    <row r="781" spans="2:16" s="34" customFormat="1" x14ac:dyDescent="0.2">
      <c r="B781" s="11"/>
      <c r="H781" s="41"/>
      <c r="I781" s="36"/>
      <c r="J781" s="36"/>
      <c r="K781" s="36"/>
      <c r="L781" s="36"/>
      <c r="M781" s="36"/>
      <c r="N781" s="36"/>
      <c r="O781" s="36"/>
      <c r="P781" s="36"/>
    </row>
    <row r="782" spans="2:16" s="34" customFormat="1" x14ac:dyDescent="0.2">
      <c r="B782" s="11"/>
      <c r="H782" s="41"/>
      <c r="I782" s="36"/>
      <c r="J782" s="36"/>
      <c r="K782" s="36"/>
      <c r="L782" s="36"/>
      <c r="M782" s="36"/>
      <c r="N782" s="36"/>
      <c r="O782" s="36"/>
      <c r="P782" s="36"/>
    </row>
    <row r="783" spans="2:16" s="34" customFormat="1" x14ac:dyDescent="0.2">
      <c r="B783" s="11"/>
      <c r="H783" s="41"/>
      <c r="I783" s="36"/>
      <c r="J783" s="36"/>
      <c r="K783" s="36"/>
      <c r="L783" s="36"/>
      <c r="M783" s="36"/>
      <c r="N783" s="36"/>
      <c r="O783" s="36"/>
      <c r="P783" s="36"/>
    </row>
    <row r="784" spans="2:16" s="34" customFormat="1" x14ac:dyDescent="0.2">
      <c r="B784" s="11"/>
      <c r="H784" s="41"/>
      <c r="I784" s="36"/>
      <c r="J784" s="36"/>
      <c r="K784" s="36"/>
      <c r="L784" s="36"/>
      <c r="M784" s="36"/>
      <c r="N784" s="36"/>
      <c r="O784" s="36"/>
      <c r="P784" s="36"/>
    </row>
    <row r="785" spans="2:16" s="34" customFormat="1" x14ac:dyDescent="0.2">
      <c r="B785" s="11"/>
      <c r="H785" s="41"/>
      <c r="I785" s="36"/>
      <c r="J785" s="36"/>
      <c r="K785" s="36"/>
      <c r="L785" s="36"/>
      <c r="M785" s="36"/>
      <c r="N785" s="36"/>
      <c r="O785" s="36"/>
      <c r="P785" s="36"/>
    </row>
    <row r="786" spans="2:16" s="34" customFormat="1" x14ac:dyDescent="0.2">
      <c r="B786" s="11"/>
      <c r="H786" s="41"/>
      <c r="I786" s="36"/>
      <c r="J786" s="36"/>
      <c r="K786" s="36"/>
      <c r="L786" s="36"/>
      <c r="M786" s="36"/>
      <c r="N786" s="36"/>
      <c r="O786" s="36"/>
      <c r="P786" s="36"/>
    </row>
    <row r="787" spans="2:16" s="34" customFormat="1" x14ac:dyDescent="0.2">
      <c r="B787" s="11"/>
      <c r="H787" s="41"/>
      <c r="I787" s="36"/>
      <c r="J787" s="36"/>
      <c r="K787" s="36"/>
      <c r="L787" s="36"/>
      <c r="M787" s="36"/>
      <c r="N787" s="36"/>
      <c r="O787" s="36"/>
      <c r="P787" s="36"/>
    </row>
    <row r="788" spans="2:16" s="34" customFormat="1" x14ac:dyDescent="0.2">
      <c r="B788" s="11"/>
      <c r="H788" s="41"/>
      <c r="I788" s="36"/>
      <c r="J788" s="36"/>
      <c r="K788" s="36"/>
      <c r="L788" s="36"/>
      <c r="M788" s="36"/>
      <c r="N788" s="36"/>
      <c r="O788" s="36"/>
      <c r="P788" s="36"/>
    </row>
    <row r="789" spans="2:16" s="34" customFormat="1" x14ac:dyDescent="0.2">
      <c r="B789" s="11"/>
      <c r="H789" s="41"/>
      <c r="I789" s="36"/>
      <c r="J789" s="36"/>
      <c r="K789" s="36"/>
      <c r="L789" s="36"/>
      <c r="M789" s="36"/>
      <c r="N789" s="36"/>
      <c r="O789" s="36"/>
      <c r="P789" s="36"/>
    </row>
    <row r="790" spans="2:16" s="34" customFormat="1" x14ac:dyDescent="0.2">
      <c r="B790" s="11"/>
      <c r="H790" s="41"/>
      <c r="I790" s="36"/>
      <c r="J790" s="36"/>
      <c r="K790" s="36"/>
      <c r="L790" s="36"/>
      <c r="M790" s="36"/>
      <c r="N790" s="36"/>
      <c r="O790" s="36"/>
      <c r="P790" s="36"/>
    </row>
    <row r="791" spans="2:16" s="34" customFormat="1" x14ac:dyDescent="0.2">
      <c r="B791" s="11"/>
      <c r="H791" s="41"/>
      <c r="I791" s="36"/>
      <c r="J791" s="36"/>
      <c r="K791" s="36"/>
      <c r="L791" s="36"/>
      <c r="M791" s="36"/>
      <c r="N791" s="36"/>
      <c r="O791" s="36"/>
      <c r="P791" s="36"/>
    </row>
    <row r="792" spans="2:16" s="34" customFormat="1" x14ac:dyDescent="0.2">
      <c r="B792" s="11"/>
      <c r="H792" s="41"/>
      <c r="I792" s="36"/>
      <c r="J792" s="36"/>
      <c r="K792" s="36"/>
      <c r="L792" s="36"/>
      <c r="M792" s="36"/>
      <c r="N792" s="36"/>
      <c r="O792" s="36"/>
      <c r="P792" s="36"/>
    </row>
    <row r="793" spans="2:16" s="34" customFormat="1" x14ac:dyDescent="0.2">
      <c r="B793" s="11"/>
      <c r="H793" s="41"/>
      <c r="I793" s="36"/>
      <c r="J793" s="36"/>
      <c r="K793" s="36"/>
      <c r="L793" s="36"/>
      <c r="M793" s="36"/>
      <c r="N793" s="36"/>
      <c r="O793" s="36"/>
      <c r="P793" s="36"/>
    </row>
    <row r="794" spans="2:16" s="34" customFormat="1" x14ac:dyDescent="0.2">
      <c r="B794" s="11"/>
      <c r="H794" s="41"/>
      <c r="I794" s="36"/>
      <c r="J794" s="36"/>
      <c r="K794" s="36"/>
      <c r="L794" s="36"/>
      <c r="M794" s="36"/>
      <c r="N794" s="36"/>
      <c r="O794" s="36"/>
      <c r="P794" s="36"/>
    </row>
    <row r="795" spans="2:16" s="34" customFormat="1" x14ac:dyDescent="0.2">
      <c r="B795" s="11"/>
      <c r="H795" s="41"/>
      <c r="I795" s="36"/>
      <c r="J795" s="36"/>
      <c r="K795" s="36"/>
      <c r="L795" s="36"/>
      <c r="M795" s="36"/>
      <c r="N795" s="36"/>
      <c r="O795" s="36"/>
      <c r="P795" s="36"/>
    </row>
    <row r="796" spans="2:16" s="34" customFormat="1" x14ac:dyDescent="0.2">
      <c r="B796" s="11"/>
      <c r="H796" s="41"/>
      <c r="I796" s="36"/>
      <c r="J796" s="36"/>
      <c r="K796" s="36"/>
      <c r="L796" s="36"/>
      <c r="M796" s="36"/>
      <c r="N796" s="36"/>
      <c r="O796" s="36"/>
      <c r="P796" s="36"/>
    </row>
    <row r="797" spans="2:16" s="34" customFormat="1" x14ac:dyDescent="0.2">
      <c r="B797" s="11"/>
      <c r="H797" s="41"/>
      <c r="I797" s="36"/>
      <c r="J797" s="36"/>
      <c r="K797" s="36"/>
      <c r="L797" s="36"/>
      <c r="M797" s="36"/>
      <c r="N797" s="36"/>
      <c r="O797" s="36"/>
      <c r="P797" s="36"/>
    </row>
    <row r="798" spans="2:16" s="34" customFormat="1" x14ac:dyDescent="0.2">
      <c r="B798" s="11"/>
      <c r="H798" s="41"/>
      <c r="I798" s="36"/>
      <c r="J798" s="36"/>
      <c r="K798" s="36"/>
      <c r="L798" s="36"/>
      <c r="M798" s="36"/>
      <c r="N798" s="36"/>
      <c r="O798" s="36"/>
      <c r="P798" s="36"/>
    </row>
    <row r="799" spans="2:16" s="34" customFormat="1" x14ac:dyDescent="0.2">
      <c r="B799" s="11"/>
      <c r="H799" s="41"/>
      <c r="I799" s="36"/>
      <c r="J799" s="36"/>
      <c r="K799" s="36"/>
      <c r="L799" s="36"/>
      <c r="M799" s="36"/>
      <c r="N799" s="36"/>
      <c r="O799" s="36"/>
      <c r="P799" s="36"/>
    </row>
    <row r="800" spans="2:16" s="34" customFormat="1" x14ac:dyDescent="0.2">
      <c r="B800" s="11"/>
      <c r="H800" s="41"/>
      <c r="I800" s="36"/>
      <c r="J800" s="36"/>
      <c r="K800" s="36"/>
      <c r="L800" s="36"/>
      <c r="M800" s="36"/>
      <c r="N800" s="36"/>
      <c r="O800" s="36"/>
      <c r="P800" s="36"/>
    </row>
    <row r="801" spans="2:16" s="34" customFormat="1" x14ac:dyDescent="0.2">
      <c r="B801" s="11"/>
      <c r="H801" s="41"/>
      <c r="I801" s="36"/>
      <c r="J801" s="36"/>
      <c r="K801" s="36"/>
      <c r="L801" s="36"/>
      <c r="M801" s="36"/>
      <c r="N801" s="36"/>
      <c r="O801" s="36"/>
      <c r="P801" s="36"/>
    </row>
    <row r="802" spans="2:16" s="34" customFormat="1" x14ac:dyDescent="0.2">
      <c r="B802" s="11"/>
      <c r="H802" s="41"/>
      <c r="I802" s="36"/>
      <c r="J802" s="36"/>
      <c r="K802" s="36"/>
      <c r="L802" s="36"/>
      <c r="M802" s="36"/>
      <c r="N802" s="36"/>
      <c r="O802" s="36"/>
      <c r="P802" s="36"/>
    </row>
    <row r="803" spans="2:16" s="34" customFormat="1" x14ac:dyDescent="0.2">
      <c r="B803" s="11"/>
      <c r="H803" s="41"/>
      <c r="I803" s="36"/>
      <c r="J803" s="36"/>
      <c r="K803" s="36"/>
      <c r="L803" s="36"/>
      <c r="M803" s="36"/>
      <c r="N803" s="36"/>
      <c r="O803" s="36"/>
      <c r="P803" s="36"/>
    </row>
    <row r="804" spans="2:16" s="34" customFormat="1" x14ac:dyDescent="0.2">
      <c r="B804" s="11"/>
      <c r="H804" s="41"/>
      <c r="I804" s="36"/>
      <c r="J804" s="36"/>
      <c r="K804" s="36"/>
      <c r="L804" s="36"/>
      <c r="M804" s="36"/>
      <c r="N804" s="36"/>
      <c r="O804" s="36"/>
      <c r="P804" s="36"/>
    </row>
    <row r="805" spans="2:16" s="34" customFormat="1" x14ac:dyDescent="0.2">
      <c r="B805" s="11"/>
      <c r="H805" s="41"/>
      <c r="I805" s="36"/>
      <c r="J805" s="36"/>
      <c r="K805" s="36"/>
      <c r="L805" s="36"/>
      <c r="M805" s="36"/>
      <c r="N805" s="36"/>
      <c r="O805" s="36"/>
      <c r="P805" s="36"/>
    </row>
    <row r="806" spans="2:16" s="34" customFormat="1" x14ac:dyDescent="0.2">
      <c r="B806" s="11"/>
      <c r="H806" s="41"/>
      <c r="I806" s="36"/>
      <c r="J806" s="36"/>
      <c r="K806" s="36"/>
      <c r="L806" s="36"/>
      <c r="M806" s="36"/>
      <c r="N806" s="36"/>
      <c r="O806" s="36"/>
      <c r="P806" s="36"/>
    </row>
    <row r="807" spans="2:16" s="34" customFormat="1" x14ac:dyDescent="0.2">
      <c r="B807" s="11"/>
      <c r="H807" s="41"/>
      <c r="I807" s="36"/>
      <c r="J807" s="36"/>
      <c r="K807" s="36"/>
      <c r="L807" s="36"/>
      <c r="M807" s="36"/>
      <c r="N807" s="36"/>
      <c r="O807" s="36"/>
      <c r="P807" s="36"/>
    </row>
    <row r="808" spans="2:16" s="34" customFormat="1" x14ac:dyDescent="0.2">
      <c r="B808" s="11"/>
      <c r="H808" s="41"/>
      <c r="I808" s="36"/>
      <c r="J808" s="36"/>
      <c r="K808" s="36"/>
      <c r="L808" s="36"/>
      <c r="M808" s="36"/>
      <c r="N808" s="36"/>
      <c r="O808" s="36"/>
      <c r="P808" s="36"/>
    </row>
    <row r="809" spans="2:16" s="34" customFormat="1" x14ac:dyDescent="0.2">
      <c r="B809" s="11"/>
      <c r="H809" s="41"/>
      <c r="I809" s="36"/>
      <c r="J809" s="36"/>
      <c r="K809" s="36"/>
      <c r="L809" s="36"/>
      <c r="M809" s="36"/>
      <c r="N809" s="36"/>
      <c r="O809" s="36"/>
      <c r="P809" s="36"/>
    </row>
    <row r="810" spans="2:16" s="34" customFormat="1" x14ac:dyDescent="0.2">
      <c r="B810" s="11"/>
      <c r="H810" s="41"/>
      <c r="I810" s="36"/>
      <c r="J810" s="36"/>
      <c r="K810" s="36"/>
      <c r="L810" s="36"/>
      <c r="M810" s="36"/>
      <c r="N810" s="36"/>
      <c r="O810" s="36"/>
      <c r="P810" s="36"/>
    </row>
    <row r="811" spans="2:16" s="34" customFormat="1" x14ac:dyDescent="0.2">
      <c r="B811" s="11"/>
      <c r="H811" s="41"/>
      <c r="I811" s="36"/>
      <c r="J811" s="36"/>
      <c r="K811" s="36"/>
      <c r="L811" s="36"/>
      <c r="M811" s="36"/>
      <c r="N811" s="36"/>
      <c r="O811" s="36"/>
      <c r="P811" s="36"/>
    </row>
    <row r="812" spans="2:16" s="34" customFormat="1" x14ac:dyDescent="0.2">
      <c r="B812" s="11"/>
      <c r="H812" s="41"/>
      <c r="I812" s="36"/>
      <c r="J812" s="36"/>
      <c r="K812" s="36"/>
      <c r="L812" s="36"/>
      <c r="M812" s="36"/>
      <c r="N812" s="36"/>
      <c r="O812" s="36"/>
      <c r="P812" s="36"/>
    </row>
    <row r="813" spans="2:16" s="34" customFormat="1" x14ac:dyDescent="0.2">
      <c r="B813" s="11"/>
      <c r="H813" s="41"/>
      <c r="I813" s="36"/>
      <c r="J813" s="36"/>
      <c r="K813" s="36"/>
      <c r="L813" s="36"/>
      <c r="M813" s="36"/>
      <c r="N813" s="36"/>
      <c r="O813" s="36"/>
      <c r="P813" s="36"/>
    </row>
    <row r="814" spans="2:16" s="34" customFormat="1" x14ac:dyDescent="0.2">
      <c r="B814" s="11"/>
      <c r="H814" s="41"/>
      <c r="I814" s="36"/>
      <c r="J814" s="36"/>
      <c r="K814" s="36"/>
      <c r="L814" s="36"/>
      <c r="M814" s="36"/>
      <c r="N814" s="36"/>
      <c r="O814" s="36"/>
      <c r="P814" s="36"/>
    </row>
    <row r="815" spans="2:16" s="34" customFormat="1" x14ac:dyDescent="0.2">
      <c r="B815" s="11"/>
      <c r="H815" s="41"/>
      <c r="I815" s="36"/>
      <c r="J815" s="36"/>
      <c r="K815" s="36"/>
      <c r="L815" s="36"/>
      <c r="M815" s="36"/>
      <c r="N815" s="36"/>
      <c r="O815" s="36"/>
      <c r="P815" s="36"/>
    </row>
    <row r="816" spans="2:16" s="34" customFormat="1" x14ac:dyDescent="0.2">
      <c r="B816" s="11"/>
      <c r="H816" s="41"/>
      <c r="I816" s="36"/>
      <c r="J816" s="36"/>
      <c r="K816" s="36"/>
      <c r="L816" s="36"/>
      <c r="M816" s="36"/>
      <c r="N816" s="36"/>
      <c r="O816" s="36"/>
      <c r="P816" s="36"/>
    </row>
    <row r="817" spans="2:16" s="34" customFormat="1" x14ac:dyDescent="0.2">
      <c r="B817" s="11"/>
      <c r="H817" s="41"/>
      <c r="I817" s="36"/>
      <c r="J817" s="36"/>
      <c r="K817" s="36"/>
      <c r="L817" s="36"/>
      <c r="M817" s="36"/>
      <c r="N817" s="36"/>
      <c r="O817" s="36"/>
      <c r="P817" s="36"/>
    </row>
    <row r="818" spans="2:16" s="34" customFormat="1" x14ac:dyDescent="0.2">
      <c r="B818" s="11"/>
      <c r="H818" s="41"/>
      <c r="I818" s="36"/>
      <c r="J818" s="36"/>
      <c r="K818" s="36"/>
      <c r="L818" s="36"/>
      <c r="M818" s="36"/>
      <c r="N818" s="36"/>
      <c r="O818" s="36"/>
      <c r="P818" s="36"/>
    </row>
    <row r="819" spans="2:16" s="34" customFormat="1" x14ac:dyDescent="0.2">
      <c r="B819" s="11"/>
      <c r="H819" s="41"/>
      <c r="I819" s="36"/>
      <c r="J819" s="36"/>
      <c r="K819" s="36"/>
      <c r="L819" s="36"/>
      <c r="M819" s="36"/>
      <c r="N819" s="36"/>
      <c r="O819" s="36"/>
      <c r="P819" s="36"/>
    </row>
    <row r="820" spans="2:16" s="34" customFormat="1" x14ac:dyDescent="0.2">
      <c r="B820" s="11"/>
      <c r="H820" s="41"/>
      <c r="I820" s="36"/>
      <c r="J820" s="36"/>
      <c r="K820" s="36"/>
      <c r="L820" s="36"/>
      <c r="M820" s="36"/>
      <c r="N820" s="36"/>
      <c r="O820" s="36"/>
      <c r="P820" s="36"/>
    </row>
    <row r="821" spans="2:16" s="34" customFormat="1" x14ac:dyDescent="0.2">
      <c r="B821" s="11"/>
      <c r="H821" s="41"/>
      <c r="I821" s="36"/>
      <c r="J821" s="36"/>
      <c r="K821" s="36"/>
      <c r="L821" s="36"/>
      <c r="M821" s="36"/>
      <c r="N821" s="36"/>
      <c r="O821" s="36"/>
      <c r="P821" s="36"/>
    </row>
    <row r="822" spans="2:16" s="34" customFormat="1" x14ac:dyDescent="0.2">
      <c r="B822" s="11"/>
      <c r="H822" s="41"/>
      <c r="I822" s="36"/>
      <c r="J822" s="36"/>
      <c r="K822" s="36"/>
      <c r="L822" s="36"/>
      <c r="M822" s="36"/>
      <c r="N822" s="36"/>
      <c r="O822" s="36"/>
      <c r="P822" s="36"/>
    </row>
    <row r="823" spans="2:16" s="34" customFormat="1" x14ac:dyDescent="0.2">
      <c r="B823" s="11"/>
      <c r="H823" s="41"/>
      <c r="I823" s="36"/>
      <c r="J823" s="36"/>
      <c r="K823" s="36"/>
      <c r="L823" s="36"/>
      <c r="M823" s="36"/>
      <c r="N823" s="36"/>
      <c r="O823" s="36"/>
      <c r="P823" s="36"/>
    </row>
    <row r="824" spans="2:16" s="34" customFormat="1" x14ac:dyDescent="0.2">
      <c r="B824" s="11"/>
      <c r="H824" s="41"/>
      <c r="I824" s="36"/>
      <c r="J824" s="36"/>
      <c r="K824" s="36"/>
      <c r="L824" s="36"/>
      <c r="M824" s="36"/>
      <c r="N824" s="36"/>
      <c r="O824" s="36"/>
      <c r="P824" s="36"/>
    </row>
    <row r="825" spans="2:16" s="34" customFormat="1" x14ac:dyDescent="0.2">
      <c r="B825" s="11"/>
      <c r="H825" s="41"/>
      <c r="I825" s="36"/>
      <c r="J825" s="36"/>
      <c r="K825" s="36"/>
      <c r="L825" s="36"/>
      <c r="M825" s="36"/>
      <c r="N825" s="36"/>
      <c r="O825" s="36"/>
      <c r="P825" s="36"/>
    </row>
    <row r="826" spans="2:16" s="34" customFormat="1" x14ac:dyDescent="0.2">
      <c r="B826" s="11"/>
      <c r="H826" s="41"/>
      <c r="I826" s="36"/>
      <c r="J826" s="36"/>
      <c r="K826" s="36"/>
      <c r="L826" s="36"/>
      <c r="M826" s="36"/>
      <c r="N826" s="36"/>
      <c r="O826" s="36"/>
      <c r="P826" s="36"/>
    </row>
    <row r="827" spans="2:16" s="34" customFormat="1" x14ac:dyDescent="0.2">
      <c r="B827" s="11"/>
      <c r="H827" s="41"/>
      <c r="I827" s="36"/>
      <c r="J827" s="36"/>
      <c r="K827" s="36"/>
      <c r="L827" s="36"/>
      <c r="M827" s="36"/>
      <c r="N827" s="36"/>
      <c r="O827" s="36"/>
      <c r="P827" s="36"/>
    </row>
    <row r="828" spans="2:16" s="34" customFormat="1" x14ac:dyDescent="0.2">
      <c r="B828" s="11"/>
      <c r="H828" s="41"/>
      <c r="I828" s="36"/>
      <c r="J828" s="36"/>
      <c r="K828" s="36"/>
      <c r="L828" s="36"/>
      <c r="M828" s="36"/>
      <c r="N828" s="36"/>
      <c r="O828" s="36"/>
      <c r="P828" s="36"/>
    </row>
    <row r="829" spans="2:16" s="34" customFormat="1" x14ac:dyDescent="0.2">
      <c r="B829" s="11"/>
      <c r="H829" s="41"/>
      <c r="I829" s="36"/>
      <c r="J829" s="36"/>
      <c r="K829" s="36"/>
      <c r="L829" s="36"/>
      <c r="M829" s="36"/>
      <c r="N829" s="36"/>
      <c r="O829" s="36"/>
      <c r="P829" s="36"/>
    </row>
    <row r="830" spans="2:16" s="34" customFormat="1" x14ac:dyDescent="0.2">
      <c r="B830" s="11"/>
      <c r="H830" s="41"/>
      <c r="I830" s="36"/>
      <c r="J830" s="36"/>
      <c r="K830" s="36"/>
      <c r="L830" s="36"/>
      <c r="M830" s="36"/>
      <c r="N830" s="36"/>
      <c r="O830" s="36"/>
      <c r="P830" s="36"/>
    </row>
    <row r="831" spans="2:16" s="34" customFormat="1" x14ac:dyDescent="0.2">
      <c r="B831" s="11"/>
      <c r="H831" s="41"/>
      <c r="I831" s="36"/>
      <c r="J831" s="36"/>
      <c r="K831" s="36"/>
      <c r="L831" s="36"/>
      <c r="M831" s="36"/>
      <c r="N831" s="36"/>
      <c r="O831" s="36"/>
      <c r="P831" s="36"/>
    </row>
    <row r="832" spans="2:16" s="34" customFormat="1" x14ac:dyDescent="0.2">
      <c r="B832" s="11"/>
      <c r="H832" s="41"/>
      <c r="I832" s="36"/>
      <c r="J832" s="36"/>
      <c r="K832" s="36"/>
      <c r="L832" s="36"/>
      <c r="M832" s="36"/>
      <c r="N832" s="36"/>
      <c r="O832" s="36"/>
      <c r="P832" s="36"/>
    </row>
    <row r="833" spans="2:16" s="34" customFormat="1" x14ac:dyDescent="0.2">
      <c r="B833" s="11"/>
      <c r="H833" s="41"/>
      <c r="I833" s="36"/>
      <c r="J833" s="36"/>
      <c r="K833" s="36"/>
      <c r="L833" s="36"/>
      <c r="M833" s="36"/>
      <c r="N833" s="36"/>
      <c r="O833" s="36"/>
      <c r="P833" s="36"/>
    </row>
    <row r="834" spans="2:16" s="34" customFormat="1" x14ac:dyDescent="0.2">
      <c r="B834" s="11"/>
      <c r="H834" s="41"/>
      <c r="I834" s="36"/>
      <c r="J834" s="36"/>
      <c r="K834" s="36"/>
      <c r="L834" s="36"/>
      <c r="M834" s="36"/>
      <c r="N834" s="36"/>
      <c r="O834" s="36"/>
      <c r="P834" s="36"/>
    </row>
    <row r="835" spans="2:16" s="34" customFormat="1" x14ac:dyDescent="0.2">
      <c r="B835" s="11"/>
      <c r="H835" s="41"/>
      <c r="I835" s="36"/>
      <c r="J835" s="36"/>
      <c r="K835" s="36"/>
      <c r="L835" s="36"/>
      <c r="M835" s="36"/>
      <c r="N835" s="36"/>
      <c r="O835" s="36"/>
      <c r="P835" s="36"/>
    </row>
    <row r="836" spans="2:16" s="34" customFormat="1" x14ac:dyDescent="0.2">
      <c r="B836" s="11"/>
      <c r="H836" s="41"/>
      <c r="I836" s="36"/>
      <c r="J836" s="36"/>
      <c r="K836" s="36"/>
      <c r="L836" s="36"/>
      <c r="M836" s="36"/>
      <c r="N836" s="36"/>
      <c r="O836" s="36"/>
      <c r="P836" s="36"/>
    </row>
    <row r="837" spans="2:16" s="34" customFormat="1" x14ac:dyDescent="0.2">
      <c r="B837" s="11"/>
      <c r="H837" s="41"/>
      <c r="I837" s="36"/>
      <c r="J837" s="36"/>
      <c r="K837" s="36"/>
      <c r="L837" s="36"/>
      <c r="M837" s="36"/>
      <c r="N837" s="36"/>
      <c r="O837" s="36"/>
      <c r="P837" s="36"/>
    </row>
    <row r="838" spans="2:16" s="34" customFormat="1" x14ac:dyDescent="0.2">
      <c r="B838" s="11"/>
      <c r="H838" s="41"/>
      <c r="I838" s="36"/>
      <c r="J838" s="36"/>
      <c r="K838" s="36"/>
      <c r="L838" s="36"/>
      <c r="M838" s="36"/>
      <c r="N838" s="36"/>
      <c r="O838" s="36"/>
      <c r="P838" s="36"/>
    </row>
    <row r="839" spans="2:16" s="34" customFormat="1" x14ac:dyDescent="0.2">
      <c r="B839" s="11"/>
      <c r="H839" s="41"/>
      <c r="I839" s="36"/>
      <c r="J839" s="36"/>
      <c r="K839" s="36"/>
      <c r="L839" s="36"/>
      <c r="M839" s="36"/>
      <c r="N839" s="36"/>
      <c r="O839" s="36"/>
      <c r="P839" s="36"/>
    </row>
    <row r="840" spans="2:16" s="34" customFormat="1" x14ac:dyDescent="0.2">
      <c r="B840" s="11"/>
      <c r="H840" s="41"/>
      <c r="I840" s="36"/>
      <c r="J840" s="36"/>
      <c r="K840" s="36"/>
      <c r="L840" s="36"/>
      <c r="M840" s="36"/>
      <c r="N840" s="36"/>
      <c r="O840" s="36"/>
      <c r="P840" s="36"/>
    </row>
    <row r="841" spans="2:16" s="34" customFormat="1" x14ac:dyDescent="0.2">
      <c r="B841" s="11"/>
      <c r="H841" s="41"/>
      <c r="I841" s="36"/>
      <c r="J841" s="36"/>
      <c r="K841" s="36"/>
      <c r="L841" s="36"/>
      <c r="M841" s="36"/>
      <c r="N841" s="36"/>
      <c r="O841" s="36"/>
      <c r="P841" s="36"/>
    </row>
    <row r="842" spans="2:16" s="34" customFormat="1" x14ac:dyDescent="0.2">
      <c r="B842" s="11"/>
      <c r="H842" s="41"/>
      <c r="I842" s="36"/>
      <c r="J842" s="36"/>
      <c r="K842" s="36"/>
      <c r="L842" s="36"/>
      <c r="M842" s="36"/>
      <c r="N842" s="36"/>
      <c r="O842" s="36"/>
      <c r="P842" s="36"/>
    </row>
    <row r="843" spans="2:16" s="34" customFormat="1" x14ac:dyDescent="0.2">
      <c r="B843" s="11"/>
      <c r="H843" s="41"/>
      <c r="I843" s="36"/>
      <c r="J843" s="36"/>
      <c r="K843" s="36"/>
      <c r="L843" s="36"/>
      <c r="M843" s="36"/>
      <c r="N843" s="36"/>
      <c r="O843" s="36"/>
      <c r="P843" s="36"/>
    </row>
    <row r="844" spans="2:16" s="34" customFormat="1" x14ac:dyDescent="0.2">
      <c r="B844" s="11"/>
      <c r="H844" s="41"/>
      <c r="I844" s="36"/>
      <c r="J844" s="36"/>
      <c r="K844" s="36"/>
      <c r="L844" s="36"/>
      <c r="M844" s="36"/>
      <c r="N844" s="36"/>
      <c r="O844" s="36"/>
      <c r="P844" s="36"/>
    </row>
    <row r="845" spans="2:16" s="34" customFormat="1" x14ac:dyDescent="0.2">
      <c r="B845" s="11"/>
      <c r="H845" s="41"/>
      <c r="I845" s="36"/>
      <c r="J845" s="36"/>
      <c r="K845" s="36"/>
      <c r="L845" s="36"/>
      <c r="M845" s="36"/>
      <c r="N845" s="36"/>
      <c r="O845" s="36"/>
      <c r="P845" s="36"/>
    </row>
    <row r="846" spans="2:16" s="34" customFormat="1" x14ac:dyDescent="0.2">
      <c r="B846" s="11"/>
      <c r="H846" s="41"/>
      <c r="I846" s="36"/>
      <c r="J846" s="36"/>
      <c r="K846" s="36"/>
      <c r="L846" s="36"/>
      <c r="M846" s="36"/>
      <c r="N846" s="36"/>
      <c r="O846" s="36"/>
      <c r="P846" s="36"/>
    </row>
    <row r="847" spans="2:16" s="34" customFormat="1" x14ac:dyDescent="0.2">
      <c r="B847" s="11"/>
      <c r="H847" s="41"/>
      <c r="I847" s="36"/>
      <c r="J847" s="36"/>
      <c r="K847" s="36"/>
      <c r="L847" s="36"/>
      <c r="M847" s="36"/>
      <c r="N847" s="36"/>
      <c r="O847" s="36"/>
      <c r="P847" s="36"/>
    </row>
    <row r="848" spans="2:16" s="34" customFormat="1" x14ac:dyDescent="0.2">
      <c r="B848" s="11"/>
      <c r="H848" s="41"/>
      <c r="I848" s="36"/>
      <c r="J848" s="36"/>
      <c r="K848" s="36"/>
      <c r="L848" s="36"/>
      <c r="M848" s="36"/>
      <c r="N848" s="36"/>
      <c r="O848" s="36"/>
      <c r="P848" s="36"/>
    </row>
    <row r="849" spans="2:16" s="34" customFormat="1" x14ac:dyDescent="0.2">
      <c r="B849" s="11"/>
      <c r="H849" s="41"/>
      <c r="I849" s="36"/>
      <c r="J849" s="36"/>
      <c r="K849" s="36"/>
      <c r="L849" s="36"/>
      <c r="M849" s="36"/>
      <c r="N849" s="36"/>
      <c r="O849" s="36"/>
      <c r="P849" s="36"/>
    </row>
    <row r="850" spans="2:16" s="34" customFormat="1" x14ac:dyDescent="0.2">
      <c r="B850" s="11"/>
      <c r="H850" s="41"/>
      <c r="I850" s="36"/>
      <c r="J850" s="36"/>
      <c r="K850" s="36"/>
      <c r="L850" s="36"/>
      <c r="M850" s="36"/>
      <c r="N850" s="36"/>
      <c r="O850" s="36"/>
      <c r="P850" s="36"/>
    </row>
    <row r="851" spans="2:16" s="34" customFormat="1" x14ac:dyDescent="0.2">
      <c r="B851" s="11"/>
      <c r="H851" s="41"/>
      <c r="I851" s="36"/>
      <c r="J851" s="36"/>
      <c r="K851" s="36"/>
      <c r="L851" s="36"/>
      <c r="M851" s="36"/>
      <c r="N851" s="36"/>
      <c r="O851" s="36"/>
      <c r="P851" s="36"/>
    </row>
    <row r="852" spans="2:16" s="34" customFormat="1" x14ac:dyDescent="0.2">
      <c r="B852" s="11"/>
      <c r="H852" s="41"/>
      <c r="I852" s="36"/>
      <c r="J852" s="36"/>
      <c r="K852" s="36"/>
      <c r="L852" s="36"/>
      <c r="M852" s="36"/>
      <c r="N852" s="36"/>
      <c r="O852" s="36"/>
      <c r="P852" s="36"/>
    </row>
    <row r="853" spans="2:16" s="34" customFormat="1" x14ac:dyDescent="0.2">
      <c r="B853" s="11"/>
      <c r="H853" s="41"/>
      <c r="I853" s="36"/>
      <c r="J853" s="36"/>
      <c r="K853" s="36"/>
      <c r="L853" s="36"/>
      <c r="M853" s="36"/>
      <c r="N853" s="36"/>
      <c r="O853" s="36"/>
      <c r="P853" s="36"/>
    </row>
    <row r="854" spans="2:16" s="34" customFormat="1" x14ac:dyDescent="0.2">
      <c r="B854" s="11"/>
      <c r="H854" s="41"/>
      <c r="I854" s="36"/>
      <c r="J854" s="36"/>
      <c r="K854" s="36"/>
      <c r="L854" s="36"/>
      <c r="M854" s="36"/>
      <c r="N854" s="36"/>
      <c r="O854" s="36"/>
      <c r="P854" s="36"/>
    </row>
    <row r="855" spans="2:16" s="34" customFormat="1" x14ac:dyDescent="0.2">
      <c r="B855" s="11"/>
      <c r="H855" s="41"/>
      <c r="I855" s="36"/>
      <c r="J855" s="36"/>
      <c r="K855" s="36"/>
      <c r="L855" s="36"/>
      <c r="M855" s="36"/>
      <c r="N855" s="36"/>
      <c r="O855" s="36"/>
      <c r="P855" s="36"/>
    </row>
    <row r="856" spans="2:16" s="34" customFormat="1" x14ac:dyDescent="0.2">
      <c r="B856" s="11"/>
      <c r="H856" s="41"/>
      <c r="I856" s="36"/>
      <c r="J856" s="36"/>
      <c r="K856" s="36"/>
      <c r="L856" s="36"/>
      <c r="M856" s="36"/>
      <c r="N856" s="36"/>
      <c r="O856" s="36"/>
      <c r="P856" s="36"/>
    </row>
    <row r="857" spans="2:16" s="34" customFormat="1" x14ac:dyDescent="0.2">
      <c r="B857" s="11"/>
      <c r="H857" s="41"/>
      <c r="I857" s="36"/>
      <c r="J857" s="36"/>
      <c r="K857" s="36"/>
      <c r="L857" s="36"/>
      <c r="M857" s="36"/>
      <c r="N857" s="36"/>
      <c r="O857" s="36"/>
      <c r="P857" s="36"/>
    </row>
    <row r="858" spans="2:16" s="34" customFormat="1" x14ac:dyDescent="0.2">
      <c r="B858" s="11"/>
      <c r="H858" s="41"/>
      <c r="I858" s="36"/>
      <c r="J858" s="36"/>
      <c r="K858" s="36"/>
      <c r="L858" s="36"/>
      <c r="M858" s="36"/>
      <c r="N858" s="36"/>
      <c r="O858" s="36"/>
      <c r="P858" s="36"/>
    </row>
    <row r="859" spans="2:16" s="34" customFormat="1" x14ac:dyDescent="0.2">
      <c r="B859" s="11"/>
      <c r="H859" s="41"/>
      <c r="I859" s="36"/>
      <c r="J859" s="36"/>
      <c r="K859" s="36"/>
      <c r="L859" s="36"/>
      <c r="M859" s="36"/>
      <c r="N859" s="36"/>
      <c r="O859" s="36"/>
      <c r="P859" s="36"/>
    </row>
    <row r="860" spans="2:16" s="34" customFormat="1" x14ac:dyDescent="0.2">
      <c r="B860" s="11"/>
      <c r="H860" s="41"/>
      <c r="I860" s="36"/>
      <c r="J860" s="36"/>
      <c r="K860" s="36"/>
      <c r="L860" s="36"/>
      <c r="M860" s="36"/>
      <c r="N860" s="36"/>
      <c r="O860" s="36"/>
      <c r="P860" s="36"/>
    </row>
    <row r="861" spans="2:16" s="34" customFormat="1" x14ac:dyDescent="0.2">
      <c r="B861" s="11"/>
      <c r="H861" s="41"/>
      <c r="I861" s="36"/>
      <c r="J861" s="36"/>
      <c r="K861" s="36"/>
      <c r="L861" s="36"/>
      <c r="M861" s="36"/>
      <c r="N861" s="36"/>
      <c r="O861" s="36"/>
      <c r="P861" s="36"/>
    </row>
    <row r="862" spans="2:16" s="34" customFormat="1" x14ac:dyDescent="0.2">
      <c r="B862" s="11"/>
      <c r="H862" s="41"/>
      <c r="I862" s="36"/>
      <c r="J862" s="36"/>
      <c r="K862" s="36"/>
      <c r="L862" s="36"/>
      <c r="M862" s="36"/>
      <c r="N862" s="36"/>
      <c r="O862" s="36"/>
      <c r="P862" s="36"/>
    </row>
    <row r="863" spans="2:16" s="34" customFormat="1" x14ac:dyDescent="0.2">
      <c r="B863" s="11"/>
      <c r="H863" s="41"/>
      <c r="I863" s="36"/>
      <c r="J863" s="36"/>
      <c r="K863" s="36"/>
      <c r="L863" s="36"/>
      <c r="M863" s="36"/>
      <c r="N863" s="36"/>
      <c r="O863" s="36"/>
      <c r="P863" s="36"/>
    </row>
    <row r="864" spans="2:16" s="34" customFormat="1" x14ac:dyDescent="0.2">
      <c r="B864" s="11"/>
      <c r="H864" s="41"/>
      <c r="I864" s="36"/>
      <c r="J864" s="36"/>
      <c r="K864" s="36"/>
      <c r="L864" s="36"/>
      <c r="M864" s="36"/>
      <c r="N864" s="36"/>
      <c r="O864" s="36"/>
      <c r="P864" s="36"/>
    </row>
    <row r="865" spans="2:16" s="34" customFormat="1" x14ac:dyDescent="0.2">
      <c r="B865" s="11"/>
      <c r="H865" s="41"/>
      <c r="I865" s="36"/>
      <c r="J865" s="36"/>
      <c r="K865" s="36"/>
      <c r="L865" s="36"/>
      <c r="M865" s="36"/>
      <c r="N865" s="36"/>
      <c r="O865" s="36"/>
      <c r="P865" s="36"/>
    </row>
    <row r="866" spans="2:16" s="34" customFormat="1" x14ac:dyDescent="0.2">
      <c r="B866" s="11"/>
      <c r="H866" s="41"/>
      <c r="I866" s="36"/>
      <c r="J866" s="36"/>
      <c r="K866" s="36"/>
      <c r="L866" s="36"/>
      <c r="M866" s="36"/>
      <c r="N866" s="36"/>
      <c r="O866" s="36"/>
      <c r="P866" s="36"/>
    </row>
    <row r="867" spans="2:16" s="34" customFormat="1" x14ac:dyDescent="0.2">
      <c r="B867" s="11"/>
      <c r="H867" s="41"/>
      <c r="I867" s="36"/>
      <c r="J867" s="36"/>
      <c r="K867" s="36"/>
      <c r="L867" s="36"/>
      <c r="M867" s="36"/>
      <c r="N867" s="36"/>
      <c r="O867" s="36"/>
      <c r="P867" s="36"/>
    </row>
    <row r="868" spans="2:16" s="34" customFormat="1" x14ac:dyDescent="0.2">
      <c r="B868" s="11"/>
      <c r="H868" s="41"/>
      <c r="I868" s="36"/>
      <c r="J868" s="36"/>
      <c r="K868" s="36"/>
      <c r="L868" s="36"/>
      <c r="M868" s="36"/>
      <c r="N868" s="36"/>
      <c r="O868" s="36"/>
      <c r="P868" s="36"/>
    </row>
    <row r="869" spans="2:16" s="34" customFormat="1" x14ac:dyDescent="0.2">
      <c r="B869" s="11"/>
      <c r="H869" s="41"/>
      <c r="I869" s="36"/>
      <c r="J869" s="36"/>
      <c r="K869" s="36"/>
      <c r="L869" s="36"/>
      <c r="M869" s="36"/>
      <c r="N869" s="36"/>
      <c r="O869" s="36"/>
      <c r="P869" s="36"/>
    </row>
    <row r="870" spans="2:16" s="34" customFormat="1" x14ac:dyDescent="0.2">
      <c r="B870" s="11"/>
      <c r="H870" s="41"/>
      <c r="I870" s="36"/>
      <c r="J870" s="36"/>
      <c r="K870" s="36"/>
      <c r="L870" s="36"/>
      <c r="M870" s="36"/>
      <c r="N870" s="36"/>
      <c r="O870" s="36"/>
      <c r="P870" s="36"/>
    </row>
    <row r="871" spans="2:16" s="34" customFormat="1" x14ac:dyDescent="0.2">
      <c r="B871" s="11"/>
      <c r="H871" s="41"/>
      <c r="I871" s="36"/>
      <c r="J871" s="36"/>
      <c r="K871" s="36"/>
      <c r="L871" s="36"/>
      <c r="M871" s="36"/>
      <c r="N871" s="36"/>
      <c r="O871" s="36"/>
      <c r="P871" s="36"/>
    </row>
    <row r="872" spans="2:16" s="34" customFormat="1" x14ac:dyDescent="0.2">
      <c r="B872" s="11"/>
      <c r="H872" s="41"/>
      <c r="I872" s="36"/>
      <c r="J872" s="36"/>
      <c r="K872" s="36"/>
      <c r="L872" s="36"/>
      <c r="M872" s="36"/>
      <c r="N872" s="36"/>
      <c r="O872" s="36"/>
      <c r="P872" s="36"/>
    </row>
    <row r="873" spans="2:16" s="34" customFormat="1" x14ac:dyDescent="0.2">
      <c r="B873" s="11"/>
      <c r="H873" s="41"/>
      <c r="I873" s="36"/>
      <c r="J873" s="36"/>
      <c r="K873" s="36"/>
      <c r="L873" s="36"/>
      <c r="M873" s="36"/>
      <c r="N873" s="36"/>
      <c r="O873" s="36"/>
      <c r="P873" s="36"/>
    </row>
    <row r="874" spans="2:16" s="34" customFormat="1" x14ac:dyDescent="0.2">
      <c r="B874" s="11"/>
      <c r="H874" s="41"/>
      <c r="I874" s="36"/>
      <c r="J874" s="36"/>
      <c r="K874" s="36"/>
      <c r="L874" s="36"/>
      <c r="M874" s="36"/>
      <c r="N874" s="36"/>
      <c r="O874" s="36"/>
      <c r="P874" s="36"/>
    </row>
    <row r="875" spans="2:16" s="34" customFormat="1" x14ac:dyDescent="0.2">
      <c r="B875" s="11"/>
      <c r="H875" s="41"/>
      <c r="I875" s="36"/>
      <c r="J875" s="36"/>
      <c r="K875" s="36"/>
      <c r="L875" s="36"/>
      <c r="M875" s="36"/>
      <c r="N875" s="36"/>
      <c r="O875" s="36"/>
      <c r="P875" s="36"/>
    </row>
    <row r="876" spans="2:16" s="34" customFormat="1" x14ac:dyDescent="0.2">
      <c r="B876" s="11"/>
      <c r="H876" s="41"/>
      <c r="I876" s="36"/>
      <c r="J876" s="36"/>
      <c r="K876" s="36"/>
      <c r="L876" s="36"/>
      <c r="M876" s="36"/>
      <c r="N876" s="36"/>
      <c r="O876" s="36"/>
      <c r="P876" s="36"/>
    </row>
    <row r="877" spans="2:16" s="34" customFormat="1" x14ac:dyDescent="0.2">
      <c r="B877" s="11"/>
      <c r="H877" s="41"/>
      <c r="I877" s="36"/>
      <c r="J877" s="36"/>
      <c r="K877" s="36"/>
      <c r="L877" s="36"/>
      <c r="M877" s="36"/>
      <c r="N877" s="36"/>
      <c r="O877" s="36"/>
      <c r="P877" s="36"/>
    </row>
    <row r="878" spans="2:16" s="34" customFormat="1" x14ac:dyDescent="0.2">
      <c r="B878" s="11"/>
      <c r="H878" s="41"/>
      <c r="I878" s="36"/>
      <c r="J878" s="36"/>
      <c r="K878" s="36"/>
      <c r="L878" s="36"/>
      <c r="M878" s="36"/>
      <c r="N878" s="36"/>
      <c r="O878" s="36"/>
      <c r="P878" s="36"/>
    </row>
    <row r="879" spans="2:16" s="34" customFormat="1" x14ac:dyDescent="0.2">
      <c r="B879" s="11"/>
      <c r="H879" s="41"/>
      <c r="I879" s="36"/>
      <c r="J879" s="36"/>
      <c r="K879" s="36"/>
      <c r="L879" s="36"/>
      <c r="M879" s="36"/>
      <c r="N879" s="36"/>
      <c r="O879" s="36"/>
      <c r="P879" s="36"/>
    </row>
    <row r="880" spans="2:16" s="34" customFormat="1" x14ac:dyDescent="0.2">
      <c r="B880" s="11"/>
      <c r="H880" s="41"/>
      <c r="I880" s="36"/>
      <c r="J880" s="36"/>
      <c r="K880" s="36"/>
      <c r="L880" s="36"/>
      <c r="M880" s="36"/>
      <c r="N880" s="36"/>
      <c r="O880" s="36"/>
      <c r="P880" s="36"/>
    </row>
    <row r="881" spans="2:16" s="34" customFormat="1" x14ac:dyDescent="0.2">
      <c r="B881" s="11"/>
      <c r="H881" s="41"/>
      <c r="I881" s="36"/>
      <c r="J881" s="36"/>
      <c r="K881" s="36"/>
      <c r="L881" s="36"/>
      <c r="M881" s="36"/>
      <c r="N881" s="36"/>
      <c r="O881" s="36"/>
      <c r="P881" s="36"/>
    </row>
    <row r="882" spans="2:16" s="34" customFormat="1" x14ac:dyDescent="0.2">
      <c r="B882" s="11"/>
      <c r="H882" s="41"/>
      <c r="I882" s="36"/>
      <c r="J882" s="36"/>
      <c r="K882" s="36"/>
      <c r="L882" s="36"/>
      <c r="M882" s="36"/>
      <c r="N882" s="36"/>
      <c r="O882" s="36"/>
      <c r="P882" s="36"/>
    </row>
    <row r="883" spans="2:16" s="34" customFormat="1" x14ac:dyDescent="0.2">
      <c r="B883" s="11"/>
      <c r="H883" s="41"/>
      <c r="I883" s="36"/>
      <c r="J883" s="36"/>
      <c r="K883" s="36"/>
      <c r="L883" s="36"/>
      <c r="M883" s="36"/>
      <c r="N883" s="36"/>
      <c r="O883" s="36"/>
      <c r="P883" s="36"/>
    </row>
    <row r="884" spans="2:16" s="34" customFormat="1" x14ac:dyDescent="0.2">
      <c r="B884" s="11"/>
      <c r="H884" s="41"/>
      <c r="I884" s="36"/>
      <c r="J884" s="36"/>
      <c r="K884" s="36"/>
      <c r="L884" s="36"/>
      <c r="M884" s="36"/>
      <c r="N884" s="36"/>
      <c r="O884" s="36"/>
      <c r="P884" s="36"/>
    </row>
    <row r="885" spans="2:16" s="34" customFormat="1" x14ac:dyDescent="0.2">
      <c r="B885" s="11"/>
      <c r="H885" s="41"/>
      <c r="I885" s="36"/>
      <c r="J885" s="36"/>
      <c r="K885" s="36"/>
      <c r="L885" s="36"/>
      <c r="M885" s="36"/>
      <c r="N885" s="36"/>
      <c r="O885" s="36"/>
      <c r="P885" s="36"/>
    </row>
    <row r="886" spans="2:16" s="34" customFormat="1" x14ac:dyDescent="0.2">
      <c r="B886" s="11"/>
      <c r="H886" s="41"/>
      <c r="I886" s="36"/>
      <c r="J886" s="36"/>
      <c r="K886" s="36"/>
      <c r="L886" s="36"/>
      <c r="M886" s="36"/>
      <c r="N886" s="36"/>
      <c r="O886" s="36"/>
      <c r="P886" s="36"/>
    </row>
    <row r="887" spans="2:16" s="34" customFormat="1" x14ac:dyDescent="0.2">
      <c r="B887" s="11"/>
      <c r="H887" s="41"/>
      <c r="I887" s="36"/>
      <c r="J887" s="36"/>
      <c r="K887" s="36"/>
      <c r="L887" s="36"/>
      <c r="M887" s="36"/>
      <c r="N887" s="36"/>
      <c r="O887" s="36"/>
      <c r="P887" s="36"/>
    </row>
    <row r="888" spans="2:16" s="34" customFormat="1" x14ac:dyDescent="0.2">
      <c r="B888" s="11"/>
      <c r="H888" s="41"/>
      <c r="I888" s="36"/>
      <c r="J888" s="36"/>
      <c r="K888" s="36"/>
      <c r="L888" s="36"/>
      <c r="M888" s="36"/>
      <c r="N888" s="36"/>
      <c r="O888" s="36"/>
      <c r="P888" s="36"/>
    </row>
    <row r="889" spans="2:16" s="34" customFormat="1" x14ac:dyDescent="0.2">
      <c r="B889" s="11"/>
      <c r="H889" s="41"/>
      <c r="I889" s="36"/>
      <c r="J889" s="36"/>
      <c r="K889" s="36"/>
      <c r="L889" s="36"/>
      <c r="M889" s="36"/>
      <c r="N889" s="36"/>
      <c r="O889" s="36"/>
      <c r="P889" s="36"/>
    </row>
    <row r="890" spans="2:16" s="34" customFormat="1" x14ac:dyDescent="0.2">
      <c r="B890" s="11"/>
      <c r="H890" s="41"/>
      <c r="I890" s="36"/>
      <c r="J890" s="36"/>
      <c r="K890" s="36"/>
      <c r="L890" s="36"/>
      <c r="M890" s="36"/>
      <c r="N890" s="36"/>
      <c r="O890" s="36"/>
      <c r="P890" s="36"/>
    </row>
    <row r="891" spans="2:16" s="34" customFormat="1" x14ac:dyDescent="0.2">
      <c r="B891" s="11"/>
      <c r="H891" s="41"/>
      <c r="I891" s="36"/>
      <c r="J891" s="36"/>
      <c r="K891" s="36"/>
      <c r="L891" s="36"/>
      <c r="M891" s="36"/>
      <c r="N891" s="36"/>
      <c r="O891" s="36"/>
      <c r="P891" s="36"/>
    </row>
    <row r="892" spans="2:16" s="34" customFormat="1" x14ac:dyDescent="0.2">
      <c r="B892" s="11"/>
      <c r="H892" s="41"/>
      <c r="I892" s="36"/>
      <c r="J892" s="36"/>
      <c r="K892" s="36"/>
      <c r="L892" s="36"/>
      <c r="M892" s="36"/>
      <c r="N892" s="36"/>
      <c r="O892" s="36"/>
      <c r="P892" s="36"/>
    </row>
    <row r="893" spans="2:16" s="34" customFormat="1" x14ac:dyDescent="0.2">
      <c r="B893" s="11"/>
      <c r="H893" s="41"/>
      <c r="I893" s="36"/>
      <c r="J893" s="36"/>
      <c r="K893" s="36"/>
      <c r="L893" s="36"/>
      <c r="M893" s="36"/>
      <c r="N893" s="36"/>
      <c r="O893" s="36"/>
      <c r="P893" s="36"/>
    </row>
    <row r="894" spans="2:16" s="34" customFormat="1" x14ac:dyDescent="0.2">
      <c r="B894" s="11"/>
      <c r="H894" s="41"/>
      <c r="I894" s="36"/>
      <c r="J894" s="36"/>
      <c r="K894" s="36"/>
      <c r="L894" s="36"/>
      <c r="M894" s="36"/>
      <c r="N894" s="36"/>
      <c r="O894" s="36"/>
      <c r="P894" s="36"/>
    </row>
    <row r="895" spans="2:16" s="34" customFormat="1" x14ac:dyDescent="0.2">
      <c r="B895" s="11"/>
      <c r="H895" s="41"/>
      <c r="I895" s="36"/>
      <c r="J895" s="36"/>
      <c r="K895" s="36"/>
      <c r="L895" s="36"/>
      <c r="M895" s="36"/>
      <c r="N895" s="36"/>
      <c r="O895" s="36"/>
      <c r="P895" s="36"/>
    </row>
    <row r="896" spans="2:16" s="34" customFormat="1" x14ac:dyDescent="0.2">
      <c r="B896" s="11"/>
      <c r="H896" s="41"/>
      <c r="I896" s="36"/>
      <c r="J896" s="36"/>
      <c r="K896" s="36"/>
      <c r="L896" s="36"/>
      <c r="M896" s="36"/>
      <c r="N896" s="36"/>
      <c r="O896" s="36"/>
      <c r="P896" s="36"/>
    </row>
    <row r="897" spans="2:16" s="34" customFormat="1" x14ac:dyDescent="0.2">
      <c r="B897" s="11"/>
      <c r="H897" s="41"/>
      <c r="I897" s="36"/>
      <c r="J897" s="36"/>
      <c r="K897" s="36"/>
      <c r="L897" s="36"/>
      <c r="M897" s="36"/>
      <c r="N897" s="36"/>
      <c r="O897" s="36"/>
      <c r="P897" s="36"/>
    </row>
    <row r="898" spans="2:16" s="34" customFormat="1" x14ac:dyDescent="0.2">
      <c r="B898" s="11"/>
      <c r="H898" s="41"/>
      <c r="I898" s="36"/>
      <c r="J898" s="36"/>
      <c r="K898" s="36"/>
      <c r="L898" s="36"/>
      <c r="M898" s="36"/>
      <c r="N898" s="36"/>
      <c r="O898" s="36"/>
      <c r="P898" s="36"/>
    </row>
    <row r="899" spans="2:16" s="34" customFormat="1" x14ac:dyDescent="0.2">
      <c r="B899" s="11"/>
      <c r="H899" s="41"/>
      <c r="I899" s="36"/>
      <c r="J899" s="36"/>
      <c r="K899" s="36"/>
      <c r="L899" s="36"/>
      <c r="M899" s="36"/>
      <c r="N899" s="36"/>
      <c r="O899" s="36"/>
      <c r="P899" s="36"/>
    </row>
    <row r="900" spans="2:16" s="34" customFormat="1" x14ac:dyDescent="0.2">
      <c r="B900" s="11"/>
      <c r="H900" s="41"/>
      <c r="I900" s="36"/>
      <c r="J900" s="36"/>
      <c r="K900" s="36"/>
      <c r="L900" s="36"/>
      <c r="M900" s="36"/>
      <c r="N900" s="36"/>
      <c r="O900" s="36"/>
      <c r="P900" s="36"/>
    </row>
    <row r="901" spans="2:16" s="34" customFormat="1" x14ac:dyDescent="0.2">
      <c r="B901" s="11"/>
      <c r="H901" s="41"/>
      <c r="I901" s="36"/>
      <c r="J901" s="36"/>
      <c r="K901" s="36"/>
      <c r="L901" s="36"/>
      <c r="M901" s="36"/>
      <c r="N901" s="36"/>
      <c r="O901" s="36"/>
      <c r="P901" s="36"/>
    </row>
    <row r="902" spans="2:16" s="34" customFormat="1" x14ac:dyDescent="0.2">
      <c r="B902" s="11"/>
      <c r="H902" s="41"/>
      <c r="I902" s="36"/>
      <c r="J902" s="36"/>
      <c r="K902" s="36"/>
      <c r="L902" s="36"/>
      <c r="M902" s="36"/>
      <c r="N902" s="36"/>
      <c r="O902" s="36"/>
      <c r="P902" s="36"/>
    </row>
    <row r="903" spans="2:16" s="34" customFormat="1" x14ac:dyDescent="0.2">
      <c r="B903" s="11"/>
      <c r="H903" s="41"/>
      <c r="I903" s="36"/>
      <c r="J903" s="36"/>
      <c r="K903" s="36"/>
      <c r="L903" s="36"/>
      <c r="M903" s="36"/>
      <c r="N903" s="36"/>
      <c r="O903" s="36"/>
      <c r="P903" s="36"/>
    </row>
    <row r="904" spans="2:16" s="34" customFormat="1" x14ac:dyDescent="0.2">
      <c r="B904" s="11"/>
      <c r="H904" s="41"/>
      <c r="I904" s="36"/>
      <c r="J904" s="36"/>
      <c r="K904" s="36"/>
      <c r="L904" s="36"/>
      <c r="M904" s="36"/>
      <c r="N904" s="36"/>
      <c r="O904" s="36"/>
      <c r="P904" s="36"/>
    </row>
    <row r="905" spans="2:16" s="34" customFormat="1" x14ac:dyDescent="0.2">
      <c r="B905" s="11"/>
      <c r="H905" s="41"/>
      <c r="I905" s="36"/>
      <c r="J905" s="36"/>
      <c r="K905" s="36"/>
      <c r="L905" s="36"/>
      <c r="M905" s="36"/>
      <c r="N905" s="36"/>
      <c r="O905" s="36"/>
      <c r="P905" s="36"/>
    </row>
    <row r="906" spans="2:16" s="34" customFormat="1" x14ac:dyDescent="0.2">
      <c r="B906" s="11"/>
      <c r="H906" s="41"/>
      <c r="I906" s="36"/>
      <c r="J906" s="36"/>
      <c r="K906" s="36"/>
      <c r="L906" s="36"/>
      <c r="M906" s="36"/>
      <c r="N906" s="36"/>
      <c r="O906" s="36"/>
      <c r="P906" s="36"/>
    </row>
    <row r="907" spans="2:16" s="34" customFormat="1" x14ac:dyDescent="0.2">
      <c r="B907" s="11"/>
      <c r="H907" s="41"/>
      <c r="I907" s="36"/>
      <c r="J907" s="36"/>
      <c r="K907" s="36"/>
      <c r="L907" s="36"/>
      <c r="M907" s="36"/>
      <c r="N907" s="36"/>
      <c r="O907" s="36"/>
      <c r="P907" s="36"/>
    </row>
    <row r="908" spans="2:16" s="34" customFormat="1" x14ac:dyDescent="0.2">
      <c r="B908" s="11"/>
      <c r="H908" s="41"/>
      <c r="I908" s="36"/>
      <c r="J908" s="36"/>
      <c r="K908" s="36"/>
      <c r="L908" s="36"/>
      <c r="M908" s="36"/>
      <c r="N908" s="36"/>
      <c r="O908" s="36"/>
      <c r="P908" s="36"/>
    </row>
    <row r="909" spans="2:16" s="34" customFormat="1" x14ac:dyDescent="0.2">
      <c r="B909" s="11"/>
      <c r="H909" s="41"/>
      <c r="I909" s="36"/>
      <c r="J909" s="36"/>
      <c r="K909" s="36"/>
      <c r="L909" s="36"/>
      <c r="M909" s="36"/>
      <c r="N909" s="36"/>
      <c r="O909" s="36"/>
      <c r="P909" s="36"/>
    </row>
    <row r="910" spans="2:16" s="34" customFormat="1" x14ac:dyDescent="0.2">
      <c r="B910" s="11"/>
      <c r="H910" s="41"/>
      <c r="I910" s="36"/>
      <c r="J910" s="36"/>
      <c r="K910" s="36"/>
      <c r="L910" s="36"/>
      <c r="M910" s="36"/>
      <c r="N910" s="36"/>
      <c r="O910" s="36"/>
      <c r="P910" s="36"/>
    </row>
    <row r="911" spans="2:16" s="34" customFormat="1" x14ac:dyDescent="0.2">
      <c r="B911" s="11"/>
      <c r="H911" s="41"/>
      <c r="I911" s="36"/>
      <c r="J911" s="36"/>
      <c r="K911" s="36"/>
      <c r="L911" s="36"/>
      <c r="M911" s="36"/>
      <c r="N911" s="36"/>
      <c r="O911" s="36"/>
      <c r="P911" s="36"/>
    </row>
    <row r="912" spans="2:16" s="34" customFormat="1" x14ac:dyDescent="0.2">
      <c r="B912" s="11"/>
      <c r="H912" s="41"/>
      <c r="I912" s="36"/>
      <c r="J912" s="36"/>
      <c r="K912" s="36"/>
      <c r="L912" s="36"/>
      <c r="M912" s="36"/>
      <c r="N912" s="36"/>
      <c r="O912" s="36"/>
      <c r="P912" s="36"/>
    </row>
    <row r="913" spans="2:16" s="34" customFormat="1" x14ac:dyDescent="0.2">
      <c r="B913" s="11"/>
      <c r="H913" s="41"/>
      <c r="I913" s="36"/>
      <c r="J913" s="36"/>
      <c r="K913" s="36"/>
      <c r="L913" s="36"/>
      <c r="M913" s="36"/>
      <c r="N913" s="36"/>
      <c r="O913" s="36"/>
      <c r="P913" s="36"/>
    </row>
    <row r="914" spans="2:16" s="34" customFormat="1" x14ac:dyDescent="0.2">
      <c r="B914" s="11"/>
      <c r="H914" s="41"/>
      <c r="I914" s="36"/>
      <c r="J914" s="36"/>
      <c r="K914" s="36"/>
      <c r="L914" s="36"/>
      <c r="M914" s="36"/>
      <c r="N914" s="36"/>
      <c r="O914" s="36"/>
      <c r="P914" s="36"/>
    </row>
    <row r="915" spans="2:16" s="34" customFormat="1" x14ac:dyDescent="0.2">
      <c r="B915" s="11"/>
      <c r="H915" s="41"/>
      <c r="I915" s="36"/>
      <c r="J915" s="36"/>
      <c r="K915" s="36"/>
      <c r="L915" s="36"/>
      <c r="M915" s="36"/>
      <c r="N915" s="36"/>
      <c r="O915" s="36"/>
      <c r="P915" s="36"/>
    </row>
    <row r="916" spans="2:16" s="34" customFormat="1" x14ac:dyDescent="0.2">
      <c r="B916" s="11"/>
      <c r="H916" s="41"/>
      <c r="I916" s="36"/>
      <c r="J916" s="36"/>
      <c r="K916" s="36"/>
      <c r="L916" s="36"/>
      <c r="M916" s="36"/>
      <c r="N916" s="36"/>
      <c r="O916" s="36"/>
      <c r="P916" s="36"/>
    </row>
    <row r="917" spans="2:16" s="34" customFormat="1" x14ac:dyDescent="0.2">
      <c r="B917" s="11"/>
      <c r="H917" s="41"/>
      <c r="I917" s="36"/>
      <c r="J917" s="36"/>
      <c r="K917" s="36"/>
      <c r="L917" s="36"/>
      <c r="M917" s="36"/>
      <c r="N917" s="36"/>
      <c r="O917" s="36"/>
      <c r="P917" s="36"/>
    </row>
    <row r="918" spans="2:16" s="34" customFormat="1" x14ac:dyDescent="0.2">
      <c r="B918" s="11"/>
      <c r="H918" s="41"/>
      <c r="I918" s="36"/>
      <c r="J918" s="36"/>
      <c r="K918" s="36"/>
      <c r="L918" s="36"/>
      <c r="M918" s="36"/>
      <c r="N918" s="36"/>
      <c r="O918" s="36"/>
      <c r="P918" s="36"/>
    </row>
    <row r="919" spans="2:16" s="34" customFormat="1" x14ac:dyDescent="0.2">
      <c r="B919" s="11"/>
      <c r="H919" s="41"/>
      <c r="I919" s="36"/>
      <c r="J919" s="36"/>
      <c r="K919" s="36"/>
      <c r="L919" s="36"/>
      <c r="M919" s="36"/>
      <c r="N919" s="36"/>
      <c r="O919" s="36"/>
      <c r="P919" s="36"/>
    </row>
    <row r="920" spans="2:16" s="34" customFormat="1" x14ac:dyDescent="0.2">
      <c r="B920" s="11"/>
      <c r="H920" s="41"/>
      <c r="I920" s="36"/>
      <c r="J920" s="36"/>
      <c r="K920" s="36"/>
      <c r="L920" s="36"/>
      <c r="M920" s="36"/>
      <c r="N920" s="36"/>
      <c r="O920" s="36"/>
      <c r="P920" s="36"/>
    </row>
    <row r="921" spans="2:16" s="34" customFormat="1" x14ac:dyDescent="0.2">
      <c r="B921" s="11"/>
      <c r="H921" s="41"/>
      <c r="I921" s="36"/>
      <c r="J921" s="36"/>
      <c r="K921" s="36"/>
      <c r="L921" s="36"/>
      <c r="M921" s="36"/>
      <c r="N921" s="36"/>
      <c r="O921" s="36"/>
      <c r="P921" s="36"/>
    </row>
    <row r="922" spans="2:16" s="34" customFormat="1" x14ac:dyDescent="0.2">
      <c r="B922" s="11"/>
      <c r="H922" s="41"/>
      <c r="I922" s="36"/>
      <c r="J922" s="36"/>
      <c r="K922" s="36"/>
      <c r="L922" s="36"/>
      <c r="M922" s="36"/>
      <c r="N922" s="36"/>
      <c r="O922" s="36"/>
      <c r="P922" s="36"/>
    </row>
    <row r="923" spans="2:16" s="34" customFormat="1" x14ac:dyDescent="0.2">
      <c r="B923" s="11"/>
      <c r="H923" s="41"/>
      <c r="I923" s="36"/>
      <c r="J923" s="36"/>
      <c r="K923" s="36"/>
      <c r="L923" s="36"/>
      <c r="M923" s="36"/>
      <c r="N923" s="36"/>
      <c r="O923" s="36"/>
      <c r="P923" s="36"/>
    </row>
    <row r="924" spans="2:16" s="34" customFormat="1" x14ac:dyDescent="0.2">
      <c r="B924" s="11"/>
      <c r="H924" s="41"/>
      <c r="I924" s="36"/>
      <c r="J924" s="36"/>
      <c r="K924" s="36"/>
      <c r="L924" s="36"/>
      <c r="M924" s="36"/>
      <c r="N924" s="36"/>
      <c r="O924" s="36"/>
      <c r="P924" s="36"/>
    </row>
    <row r="925" spans="2:16" s="34" customFormat="1" x14ac:dyDescent="0.2">
      <c r="B925" s="11"/>
      <c r="H925" s="41"/>
      <c r="I925" s="36"/>
      <c r="J925" s="36"/>
      <c r="K925" s="36"/>
      <c r="L925" s="36"/>
      <c r="M925" s="36"/>
      <c r="N925" s="36"/>
      <c r="O925" s="36"/>
      <c r="P925" s="36"/>
    </row>
    <row r="926" spans="2:16" s="34" customFormat="1" x14ac:dyDescent="0.2">
      <c r="B926" s="11"/>
      <c r="H926" s="41"/>
      <c r="I926" s="36"/>
      <c r="J926" s="36"/>
      <c r="K926" s="36"/>
      <c r="L926" s="36"/>
      <c r="M926" s="36"/>
      <c r="N926" s="36"/>
      <c r="O926" s="36"/>
      <c r="P926" s="36"/>
    </row>
    <row r="927" spans="2:16" s="34" customFormat="1" x14ac:dyDescent="0.2">
      <c r="B927" s="11"/>
      <c r="H927" s="41"/>
      <c r="I927" s="36"/>
      <c r="J927" s="36"/>
      <c r="K927" s="36"/>
      <c r="L927" s="36"/>
      <c r="M927" s="36"/>
      <c r="N927" s="36"/>
      <c r="O927" s="36"/>
      <c r="P927" s="36"/>
    </row>
    <row r="928" spans="2:16" s="34" customFormat="1" x14ac:dyDescent="0.2">
      <c r="B928" s="11"/>
      <c r="H928" s="41"/>
      <c r="I928" s="36"/>
      <c r="J928" s="36"/>
      <c r="K928" s="36"/>
      <c r="L928" s="36"/>
      <c r="M928" s="36"/>
      <c r="N928" s="36"/>
      <c r="O928" s="36"/>
      <c r="P928" s="36"/>
    </row>
    <row r="929" spans="2:16" s="34" customFormat="1" x14ac:dyDescent="0.2">
      <c r="B929" s="11"/>
      <c r="H929" s="41"/>
      <c r="I929" s="36"/>
      <c r="J929" s="36"/>
      <c r="K929" s="36"/>
      <c r="L929" s="36"/>
      <c r="M929" s="36"/>
      <c r="N929" s="36"/>
      <c r="O929" s="36"/>
      <c r="P929" s="36"/>
    </row>
    <row r="930" spans="2:16" s="34" customFormat="1" x14ac:dyDescent="0.2">
      <c r="B930" s="11"/>
      <c r="H930" s="41"/>
      <c r="I930" s="36"/>
      <c r="J930" s="36"/>
      <c r="K930" s="36"/>
      <c r="L930" s="36"/>
      <c r="M930" s="36"/>
      <c r="N930" s="36"/>
      <c r="O930" s="36"/>
      <c r="P930" s="36"/>
    </row>
    <row r="931" spans="2:16" s="34" customFormat="1" x14ac:dyDescent="0.2">
      <c r="B931" s="11"/>
      <c r="H931" s="41"/>
      <c r="I931" s="36"/>
      <c r="J931" s="36"/>
      <c r="K931" s="36"/>
      <c r="L931" s="36"/>
      <c r="M931" s="36"/>
      <c r="N931" s="36"/>
      <c r="O931" s="36"/>
      <c r="P931" s="36"/>
    </row>
    <row r="932" spans="2:16" s="34" customFormat="1" x14ac:dyDescent="0.2">
      <c r="B932" s="11"/>
      <c r="H932" s="41"/>
      <c r="I932" s="36"/>
      <c r="J932" s="36"/>
      <c r="K932" s="36"/>
      <c r="L932" s="36"/>
      <c r="M932" s="36"/>
      <c r="N932" s="36"/>
      <c r="O932" s="36"/>
      <c r="P932" s="36"/>
    </row>
    <row r="933" spans="2:16" s="34" customFormat="1" x14ac:dyDescent="0.2">
      <c r="B933" s="11"/>
      <c r="H933" s="41"/>
      <c r="I933" s="36"/>
      <c r="J933" s="36"/>
      <c r="K933" s="36"/>
      <c r="L933" s="36"/>
      <c r="M933" s="36"/>
      <c r="N933" s="36"/>
      <c r="O933" s="36"/>
      <c r="P933" s="36"/>
    </row>
    <row r="934" spans="2:16" s="34" customFormat="1" x14ac:dyDescent="0.2">
      <c r="B934" s="11"/>
      <c r="H934" s="41"/>
      <c r="I934" s="36"/>
      <c r="J934" s="36"/>
      <c r="K934" s="36"/>
      <c r="L934" s="36"/>
      <c r="M934" s="36"/>
      <c r="N934" s="36"/>
      <c r="O934" s="36"/>
      <c r="P934" s="36"/>
    </row>
    <row r="935" spans="2:16" s="34" customFormat="1" x14ac:dyDescent="0.2">
      <c r="B935" s="11"/>
      <c r="H935" s="41"/>
      <c r="I935" s="36"/>
      <c r="J935" s="36"/>
      <c r="K935" s="36"/>
      <c r="L935" s="36"/>
      <c r="M935" s="36"/>
      <c r="N935" s="36"/>
      <c r="O935" s="36"/>
      <c r="P935" s="36"/>
    </row>
    <row r="936" spans="2:16" s="34" customFormat="1" x14ac:dyDescent="0.2">
      <c r="B936" s="11"/>
      <c r="H936" s="41"/>
      <c r="I936" s="36"/>
      <c r="J936" s="36"/>
      <c r="K936" s="36"/>
      <c r="L936" s="36"/>
      <c r="M936" s="36"/>
      <c r="N936" s="36"/>
      <c r="O936" s="36"/>
      <c r="P936" s="36"/>
    </row>
    <row r="937" spans="2:16" s="34" customFormat="1" x14ac:dyDescent="0.2">
      <c r="B937" s="11"/>
      <c r="H937" s="41"/>
      <c r="I937" s="36"/>
      <c r="J937" s="36"/>
      <c r="K937" s="36"/>
      <c r="L937" s="36"/>
      <c r="M937" s="36"/>
      <c r="N937" s="36"/>
      <c r="O937" s="36"/>
      <c r="P937" s="36"/>
    </row>
    <row r="938" spans="2:16" s="34" customFormat="1" x14ac:dyDescent="0.2">
      <c r="B938" s="11"/>
      <c r="H938" s="41"/>
      <c r="I938" s="36"/>
      <c r="J938" s="36"/>
      <c r="K938" s="36"/>
      <c r="L938" s="36"/>
      <c r="M938" s="36"/>
      <c r="N938" s="36"/>
      <c r="O938" s="36"/>
      <c r="P938" s="36"/>
    </row>
    <row r="939" spans="2:16" s="34" customFormat="1" x14ac:dyDescent="0.2">
      <c r="B939" s="11"/>
      <c r="H939" s="41"/>
      <c r="I939" s="36"/>
      <c r="J939" s="36"/>
      <c r="K939" s="36"/>
      <c r="L939" s="36"/>
      <c r="M939" s="36"/>
      <c r="N939" s="36"/>
      <c r="O939" s="36"/>
      <c r="P939" s="36"/>
    </row>
    <row r="940" spans="2:16" s="34" customFormat="1" x14ac:dyDescent="0.2">
      <c r="B940" s="11"/>
      <c r="H940" s="41"/>
      <c r="I940" s="36"/>
      <c r="J940" s="36"/>
      <c r="K940" s="36"/>
      <c r="L940" s="36"/>
      <c r="M940" s="36"/>
      <c r="N940" s="36"/>
      <c r="O940" s="36"/>
      <c r="P940" s="36"/>
    </row>
    <row r="941" spans="2:16" s="34" customFormat="1" x14ac:dyDescent="0.2">
      <c r="B941" s="11"/>
      <c r="H941" s="41"/>
      <c r="I941" s="36"/>
      <c r="J941" s="36"/>
      <c r="K941" s="36"/>
      <c r="L941" s="36"/>
      <c r="M941" s="36"/>
      <c r="N941" s="36"/>
      <c r="O941" s="36"/>
      <c r="P941" s="36"/>
    </row>
    <row r="942" spans="2:16" s="34" customFormat="1" x14ac:dyDescent="0.2">
      <c r="B942" s="11"/>
      <c r="H942" s="41"/>
      <c r="I942" s="36"/>
      <c r="J942" s="36"/>
      <c r="K942" s="36"/>
      <c r="L942" s="36"/>
      <c r="M942" s="36"/>
      <c r="N942" s="36"/>
      <c r="O942" s="36"/>
      <c r="P942" s="36"/>
    </row>
    <row r="943" spans="2:16" s="34" customFormat="1" x14ac:dyDescent="0.2">
      <c r="B943" s="11"/>
      <c r="H943" s="41"/>
      <c r="I943" s="36"/>
      <c r="J943" s="36"/>
      <c r="K943" s="36"/>
      <c r="L943" s="36"/>
      <c r="M943" s="36"/>
      <c r="N943" s="36"/>
      <c r="O943" s="36"/>
      <c r="P943" s="36"/>
    </row>
    <row r="944" spans="2:16" s="34" customFormat="1" x14ac:dyDescent="0.2">
      <c r="B944" s="11"/>
      <c r="H944" s="41"/>
      <c r="I944" s="36"/>
      <c r="J944" s="36"/>
      <c r="K944" s="36"/>
      <c r="L944" s="36"/>
      <c r="M944" s="36"/>
      <c r="N944" s="36"/>
      <c r="O944" s="36"/>
      <c r="P944" s="36"/>
    </row>
    <row r="945" spans="2:16" s="34" customFormat="1" x14ac:dyDescent="0.2">
      <c r="B945" s="11"/>
      <c r="H945" s="41"/>
      <c r="I945" s="36"/>
      <c r="J945" s="36"/>
      <c r="K945" s="36"/>
      <c r="L945" s="36"/>
      <c r="M945" s="36"/>
      <c r="N945" s="36"/>
      <c r="O945" s="36"/>
      <c r="P945" s="36"/>
    </row>
    <row r="946" spans="2:16" s="34" customFormat="1" x14ac:dyDescent="0.2">
      <c r="B946" s="11"/>
      <c r="H946" s="41"/>
      <c r="I946" s="36"/>
      <c r="J946" s="36"/>
      <c r="K946" s="36"/>
      <c r="L946" s="36"/>
      <c r="M946" s="36"/>
      <c r="N946" s="36"/>
      <c r="O946" s="36"/>
      <c r="P946" s="36"/>
    </row>
    <row r="947" spans="2:16" s="34" customFormat="1" x14ac:dyDescent="0.2">
      <c r="B947" s="11"/>
      <c r="H947" s="41"/>
      <c r="I947" s="36"/>
      <c r="J947" s="36"/>
      <c r="K947" s="36"/>
      <c r="L947" s="36"/>
      <c r="M947" s="36"/>
      <c r="N947" s="36"/>
      <c r="O947" s="36"/>
      <c r="P947" s="36"/>
    </row>
    <row r="948" spans="2:16" s="34" customFormat="1" x14ac:dyDescent="0.2">
      <c r="B948" s="11"/>
      <c r="H948" s="41"/>
      <c r="I948" s="36"/>
      <c r="J948" s="36"/>
      <c r="K948" s="36"/>
      <c r="L948" s="36"/>
      <c r="M948" s="36"/>
      <c r="N948" s="36"/>
      <c r="O948" s="36"/>
      <c r="P948" s="36"/>
    </row>
    <row r="949" spans="2:16" s="34" customFormat="1" x14ac:dyDescent="0.2">
      <c r="B949" s="11"/>
      <c r="H949" s="41"/>
      <c r="I949" s="36"/>
      <c r="J949" s="36"/>
      <c r="K949" s="36"/>
      <c r="L949" s="36"/>
      <c r="M949" s="36"/>
      <c r="N949" s="36"/>
      <c r="O949" s="36"/>
      <c r="P949" s="36"/>
    </row>
    <row r="950" spans="2:16" s="34" customFormat="1" x14ac:dyDescent="0.2">
      <c r="B950" s="11"/>
      <c r="H950" s="41"/>
      <c r="I950" s="36"/>
      <c r="J950" s="36"/>
      <c r="K950" s="36"/>
      <c r="L950" s="36"/>
      <c r="M950" s="36"/>
      <c r="N950" s="36"/>
      <c r="O950" s="36"/>
      <c r="P950" s="36"/>
    </row>
    <row r="951" spans="2:16" s="34" customFormat="1" x14ac:dyDescent="0.2">
      <c r="B951" s="11"/>
      <c r="H951" s="41"/>
      <c r="I951" s="36"/>
      <c r="J951" s="36"/>
      <c r="K951" s="36"/>
      <c r="L951" s="36"/>
      <c r="M951" s="36"/>
      <c r="N951" s="36"/>
      <c r="O951" s="36"/>
      <c r="P951" s="36"/>
    </row>
    <row r="952" spans="2:16" s="34" customFormat="1" x14ac:dyDescent="0.2">
      <c r="B952" s="11"/>
      <c r="H952" s="41"/>
      <c r="I952" s="36"/>
      <c r="J952" s="36"/>
      <c r="K952" s="36"/>
      <c r="L952" s="36"/>
      <c r="M952" s="36"/>
      <c r="N952" s="36"/>
      <c r="O952" s="36"/>
      <c r="P952" s="36"/>
    </row>
    <row r="953" spans="2:16" s="34" customFormat="1" x14ac:dyDescent="0.2">
      <c r="B953" s="11"/>
      <c r="H953" s="41"/>
      <c r="I953" s="36"/>
      <c r="J953" s="36"/>
      <c r="K953" s="36"/>
      <c r="L953" s="36"/>
      <c r="M953" s="36"/>
      <c r="N953" s="36"/>
      <c r="O953" s="36"/>
      <c r="P953" s="36"/>
    </row>
    <row r="954" spans="2:16" s="34" customFormat="1" x14ac:dyDescent="0.2">
      <c r="B954" s="11"/>
      <c r="H954" s="41"/>
      <c r="I954" s="36"/>
      <c r="J954" s="36"/>
      <c r="K954" s="36"/>
      <c r="L954" s="36"/>
      <c r="M954" s="36"/>
      <c r="N954" s="36"/>
      <c r="O954" s="36"/>
      <c r="P954" s="36"/>
    </row>
    <row r="955" spans="2:16" s="34" customFormat="1" x14ac:dyDescent="0.2">
      <c r="B955" s="11"/>
      <c r="H955" s="41"/>
      <c r="I955" s="36"/>
      <c r="J955" s="36"/>
      <c r="K955" s="36"/>
      <c r="L955" s="36"/>
      <c r="M955" s="36"/>
      <c r="N955" s="36"/>
      <c r="O955" s="36"/>
      <c r="P955" s="36"/>
    </row>
    <row r="956" spans="2:16" s="34" customFormat="1" x14ac:dyDescent="0.2">
      <c r="B956" s="11"/>
      <c r="H956" s="41"/>
      <c r="I956" s="36"/>
      <c r="J956" s="36"/>
      <c r="K956" s="36"/>
      <c r="L956" s="36"/>
      <c r="M956" s="36"/>
      <c r="N956" s="36"/>
      <c r="O956" s="36"/>
      <c r="P956" s="36"/>
    </row>
    <row r="957" spans="2:16" s="34" customFormat="1" x14ac:dyDescent="0.2">
      <c r="B957" s="11"/>
      <c r="H957" s="41"/>
      <c r="I957" s="36"/>
      <c r="J957" s="36"/>
      <c r="K957" s="36"/>
      <c r="L957" s="36"/>
      <c r="M957" s="36"/>
      <c r="N957" s="36"/>
      <c r="O957" s="36"/>
      <c r="P957" s="36"/>
    </row>
    <row r="958" spans="2:16" s="34" customFormat="1" x14ac:dyDescent="0.2">
      <c r="B958" s="11"/>
      <c r="H958" s="41"/>
      <c r="I958" s="36"/>
      <c r="J958" s="36"/>
      <c r="K958" s="36"/>
      <c r="L958" s="36"/>
      <c r="M958" s="36"/>
      <c r="N958" s="36"/>
      <c r="O958" s="36"/>
      <c r="P958" s="36"/>
    </row>
    <row r="959" spans="2:16" s="34" customFormat="1" x14ac:dyDescent="0.2">
      <c r="B959" s="11"/>
      <c r="H959" s="41"/>
      <c r="I959" s="36"/>
      <c r="J959" s="36"/>
      <c r="K959" s="36"/>
      <c r="L959" s="36"/>
      <c r="M959" s="36"/>
      <c r="N959" s="36"/>
      <c r="O959" s="36"/>
      <c r="P959" s="36"/>
    </row>
    <row r="960" spans="2:16" s="34" customFormat="1" x14ac:dyDescent="0.2">
      <c r="B960" s="11"/>
      <c r="H960" s="41"/>
      <c r="I960" s="36"/>
      <c r="J960" s="36"/>
      <c r="K960" s="36"/>
      <c r="L960" s="36"/>
      <c r="M960" s="36"/>
      <c r="N960" s="36"/>
      <c r="O960" s="36"/>
      <c r="P960" s="36"/>
    </row>
    <row r="961" spans="2:16" s="34" customFormat="1" x14ac:dyDescent="0.2">
      <c r="B961" s="11"/>
      <c r="H961" s="41"/>
      <c r="I961" s="36"/>
      <c r="J961" s="36"/>
      <c r="K961" s="36"/>
      <c r="L961" s="36"/>
      <c r="M961" s="36"/>
      <c r="N961" s="36"/>
      <c r="O961" s="36"/>
      <c r="P961" s="36"/>
    </row>
    <row r="962" spans="2:16" s="34" customFormat="1" x14ac:dyDescent="0.2">
      <c r="B962" s="11"/>
      <c r="H962" s="41"/>
      <c r="I962" s="36"/>
      <c r="J962" s="36"/>
      <c r="K962" s="36"/>
      <c r="L962" s="36"/>
      <c r="M962" s="36"/>
      <c r="N962" s="36"/>
      <c r="O962" s="36"/>
      <c r="P962" s="36"/>
    </row>
    <row r="963" spans="2:16" s="34" customFormat="1" x14ac:dyDescent="0.2">
      <c r="B963" s="11"/>
      <c r="H963" s="41"/>
      <c r="I963" s="36"/>
      <c r="J963" s="36"/>
      <c r="K963" s="36"/>
      <c r="L963" s="36"/>
      <c r="M963" s="36"/>
      <c r="N963" s="36"/>
      <c r="O963" s="36"/>
      <c r="P963" s="36"/>
    </row>
    <row r="964" spans="2:16" s="34" customFormat="1" x14ac:dyDescent="0.2">
      <c r="B964" s="12"/>
      <c r="H964" s="41"/>
      <c r="I964" s="36"/>
      <c r="J964" s="36"/>
      <c r="K964" s="36"/>
      <c r="L964" s="36"/>
      <c r="M964" s="36"/>
      <c r="N964" s="36"/>
      <c r="O964" s="36"/>
      <c r="P964" s="36"/>
    </row>
    <row r="965" spans="2:16" s="34" customFormat="1" x14ac:dyDescent="0.2">
      <c r="B965" s="12"/>
      <c r="H965" s="41"/>
      <c r="I965" s="36"/>
      <c r="J965" s="36"/>
      <c r="K965" s="36"/>
      <c r="L965" s="36"/>
      <c r="M965" s="36"/>
      <c r="N965" s="36"/>
      <c r="O965" s="36"/>
      <c r="P965" s="36"/>
    </row>
    <row r="966" spans="2:16" s="34" customFormat="1" x14ac:dyDescent="0.2">
      <c r="B966" s="12"/>
      <c r="H966" s="41"/>
      <c r="I966" s="36"/>
      <c r="J966" s="36"/>
      <c r="K966" s="36"/>
      <c r="L966" s="36"/>
      <c r="M966" s="36"/>
      <c r="N966" s="36"/>
      <c r="O966" s="36"/>
      <c r="P966" s="36"/>
    </row>
    <row r="967" spans="2:16" s="34" customFormat="1" x14ac:dyDescent="0.2">
      <c r="B967" s="12"/>
      <c r="H967" s="41"/>
      <c r="I967" s="36"/>
      <c r="J967" s="36"/>
      <c r="K967" s="36"/>
      <c r="L967" s="36"/>
      <c r="M967" s="36"/>
      <c r="N967" s="36"/>
      <c r="O967" s="36"/>
      <c r="P967" s="36"/>
    </row>
    <row r="968" spans="2:16" s="34" customFormat="1" x14ac:dyDescent="0.2">
      <c r="B968" s="12"/>
      <c r="H968" s="41"/>
      <c r="I968" s="36"/>
      <c r="J968" s="36"/>
      <c r="K968" s="36"/>
      <c r="L968" s="36"/>
      <c r="M968" s="36"/>
      <c r="N968" s="36"/>
      <c r="O968" s="36"/>
      <c r="P968" s="36"/>
    </row>
    <row r="969" spans="2:16" s="34" customFormat="1" x14ac:dyDescent="0.2">
      <c r="B969" s="12"/>
      <c r="H969" s="41"/>
      <c r="I969" s="36"/>
      <c r="J969" s="36"/>
      <c r="K969" s="36"/>
      <c r="L969" s="36"/>
      <c r="M969" s="36"/>
      <c r="N969" s="36"/>
      <c r="O969" s="36"/>
      <c r="P969" s="36"/>
    </row>
    <row r="970" spans="2:16" s="34" customFormat="1" x14ac:dyDescent="0.2">
      <c r="B970" s="12"/>
      <c r="H970" s="41"/>
      <c r="I970" s="36"/>
      <c r="J970" s="36"/>
      <c r="K970" s="36"/>
      <c r="L970" s="36"/>
      <c r="M970" s="36"/>
      <c r="N970" s="36"/>
      <c r="O970" s="36"/>
      <c r="P970" s="36"/>
    </row>
    <row r="971" spans="2:16" s="34" customFormat="1" x14ac:dyDescent="0.2">
      <c r="B971" s="12"/>
      <c r="H971" s="41"/>
      <c r="I971" s="36"/>
      <c r="J971" s="36"/>
      <c r="K971" s="36"/>
      <c r="L971" s="36"/>
      <c r="M971" s="36"/>
      <c r="N971" s="36"/>
      <c r="O971" s="36"/>
      <c r="P971" s="36"/>
    </row>
    <row r="972" spans="2:16" s="34" customFormat="1" x14ac:dyDescent="0.2">
      <c r="B972" s="12"/>
      <c r="H972" s="41"/>
      <c r="I972" s="36"/>
      <c r="J972" s="36"/>
      <c r="K972" s="36"/>
      <c r="L972" s="36"/>
      <c r="M972" s="36"/>
      <c r="N972" s="36"/>
      <c r="O972" s="36"/>
      <c r="P972" s="36"/>
    </row>
    <row r="973" spans="2:16" s="34" customFormat="1" x14ac:dyDescent="0.2">
      <c r="B973" s="12"/>
      <c r="H973" s="41"/>
      <c r="I973" s="36"/>
      <c r="J973" s="36"/>
      <c r="K973" s="36"/>
      <c r="L973" s="36"/>
      <c r="M973" s="36"/>
      <c r="N973" s="36"/>
      <c r="O973" s="36"/>
      <c r="P973" s="36"/>
    </row>
    <row r="974" spans="2:16" s="34" customFormat="1" x14ac:dyDescent="0.2">
      <c r="B974" s="12"/>
      <c r="H974" s="41"/>
      <c r="I974" s="36"/>
      <c r="J974" s="36"/>
      <c r="K974" s="36"/>
      <c r="L974" s="36"/>
      <c r="M974" s="36"/>
      <c r="N974" s="36"/>
      <c r="O974" s="36"/>
      <c r="P974" s="36"/>
    </row>
    <row r="975" spans="2:16" s="34" customFormat="1" x14ac:dyDescent="0.2">
      <c r="B975" s="12"/>
      <c r="H975" s="41"/>
      <c r="I975" s="36"/>
      <c r="J975" s="36"/>
      <c r="K975" s="36"/>
      <c r="L975" s="36"/>
      <c r="M975" s="36"/>
      <c r="N975" s="36"/>
      <c r="O975" s="36"/>
      <c r="P975" s="36"/>
    </row>
    <row r="976" spans="2:16" s="34" customFormat="1" x14ac:dyDescent="0.2">
      <c r="B976" s="12"/>
      <c r="H976" s="41"/>
      <c r="I976" s="36"/>
      <c r="J976" s="36"/>
      <c r="K976" s="36"/>
      <c r="L976" s="36"/>
      <c r="M976" s="36"/>
      <c r="N976" s="36"/>
      <c r="O976" s="36"/>
      <c r="P976" s="36"/>
    </row>
    <row r="977" spans="2:16" s="34" customFormat="1" x14ac:dyDescent="0.2">
      <c r="B977" s="12"/>
      <c r="H977" s="41"/>
      <c r="I977" s="36"/>
      <c r="J977" s="36"/>
      <c r="K977" s="36"/>
      <c r="L977" s="36"/>
      <c r="M977" s="36"/>
      <c r="N977" s="36"/>
      <c r="O977" s="36"/>
      <c r="P977" s="36"/>
    </row>
    <row r="978" spans="2:16" s="34" customFormat="1" x14ac:dyDescent="0.2">
      <c r="B978" s="12"/>
      <c r="H978" s="41"/>
      <c r="I978" s="36"/>
      <c r="J978" s="36"/>
      <c r="K978" s="36"/>
      <c r="L978" s="36"/>
      <c r="M978" s="36"/>
      <c r="N978" s="36"/>
      <c r="O978" s="36"/>
      <c r="P978" s="36"/>
    </row>
    <row r="979" spans="2:16" s="34" customFormat="1" x14ac:dyDescent="0.2">
      <c r="B979" s="12"/>
      <c r="H979" s="41"/>
      <c r="I979" s="36"/>
      <c r="J979" s="36"/>
      <c r="K979" s="36"/>
      <c r="L979" s="36"/>
      <c r="M979" s="36"/>
      <c r="N979" s="36"/>
      <c r="O979" s="36"/>
      <c r="P979" s="36"/>
    </row>
    <row r="980" spans="2:16" s="34" customFormat="1" x14ac:dyDescent="0.2">
      <c r="B980" s="12"/>
      <c r="H980" s="41"/>
      <c r="I980" s="36"/>
      <c r="J980" s="36"/>
      <c r="K980" s="36"/>
      <c r="L980" s="36"/>
      <c r="M980" s="36"/>
      <c r="N980" s="36"/>
      <c r="O980" s="36"/>
      <c r="P980" s="36"/>
    </row>
    <row r="981" spans="2:16" s="34" customFormat="1" x14ac:dyDescent="0.2">
      <c r="B981" s="12"/>
      <c r="H981" s="41"/>
      <c r="I981" s="36"/>
      <c r="J981" s="36"/>
      <c r="K981" s="36"/>
      <c r="L981" s="36"/>
      <c r="M981" s="36"/>
      <c r="N981" s="36"/>
      <c r="O981" s="36"/>
      <c r="P981" s="36"/>
    </row>
    <row r="982" spans="2:16" s="34" customFormat="1" x14ac:dyDescent="0.2">
      <c r="B982" s="12"/>
      <c r="H982" s="41"/>
      <c r="I982" s="36"/>
      <c r="J982" s="36"/>
      <c r="K982" s="36"/>
      <c r="L982" s="36"/>
      <c r="M982" s="36"/>
      <c r="N982" s="36"/>
      <c r="O982" s="36"/>
      <c r="P982" s="36"/>
    </row>
    <row r="983" spans="2:16" s="34" customFormat="1" x14ac:dyDescent="0.2">
      <c r="B983" s="12"/>
      <c r="H983" s="41"/>
      <c r="I983" s="36"/>
      <c r="J983" s="36"/>
      <c r="K983" s="36"/>
      <c r="L983" s="36"/>
      <c r="M983" s="36"/>
      <c r="N983" s="36"/>
      <c r="O983" s="36"/>
      <c r="P983" s="36"/>
    </row>
    <row r="984" spans="2:16" s="34" customFormat="1" x14ac:dyDescent="0.2">
      <c r="B984" s="12"/>
      <c r="H984" s="41"/>
      <c r="I984" s="36"/>
      <c r="J984" s="36"/>
      <c r="K984" s="36"/>
      <c r="L984" s="36"/>
      <c r="M984" s="36"/>
      <c r="N984" s="36"/>
      <c r="O984" s="36"/>
      <c r="P984" s="36"/>
    </row>
    <row r="985" spans="2:16" s="34" customFormat="1" x14ac:dyDescent="0.2">
      <c r="B985" s="12"/>
      <c r="H985" s="41"/>
      <c r="I985" s="36"/>
      <c r="J985" s="36"/>
      <c r="K985" s="36"/>
      <c r="L985" s="36"/>
      <c r="M985" s="36"/>
      <c r="N985" s="36"/>
      <c r="O985" s="36"/>
      <c r="P985" s="36"/>
    </row>
    <row r="986" spans="2:16" s="34" customFormat="1" x14ac:dyDescent="0.2">
      <c r="B986" s="12"/>
      <c r="H986" s="41"/>
      <c r="I986" s="36"/>
      <c r="J986" s="36"/>
      <c r="K986" s="36"/>
      <c r="L986" s="36"/>
      <c r="M986" s="36"/>
      <c r="N986" s="36"/>
      <c r="O986" s="36"/>
      <c r="P986" s="36"/>
    </row>
    <row r="987" spans="2:16" s="34" customFormat="1" x14ac:dyDescent="0.2">
      <c r="B987" s="12"/>
      <c r="H987" s="41"/>
      <c r="I987" s="36"/>
      <c r="J987" s="36"/>
      <c r="K987" s="36"/>
      <c r="L987" s="36"/>
      <c r="M987" s="36"/>
      <c r="N987" s="36"/>
      <c r="O987" s="36"/>
      <c r="P987" s="36"/>
    </row>
    <row r="988" spans="2:16" s="34" customFormat="1" x14ac:dyDescent="0.2">
      <c r="B988" s="12"/>
      <c r="H988" s="41"/>
      <c r="I988" s="36"/>
      <c r="J988" s="36"/>
      <c r="K988" s="36"/>
      <c r="L988" s="36"/>
      <c r="M988" s="36"/>
      <c r="N988" s="36"/>
      <c r="O988" s="36"/>
      <c r="P988" s="36"/>
    </row>
    <row r="989" spans="2:16" s="34" customFormat="1" x14ac:dyDescent="0.2">
      <c r="B989" s="12"/>
      <c r="H989" s="41"/>
      <c r="I989" s="36"/>
      <c r="J989" s="36"/>
      <c r="K989" s="36"/>
      <c r="L989" s="36"/>
      <c r="M989" s="36"/>
      <c r="N989" s="36"/>
      <c r="O989" s="36"/>
      <c r="P989" s="36"/>
    </row>
    <row r="990" spans="2:16" s="34" customFormat="1" x14ac:dyDescent="0.2">
      <c r="B990" s="12"/>
      <c r="H990" s="41"/>
      <c r="I990" s="36"/>
      <c r="J990" s="36"/>
      <c r="K990" s="36"/>
      <c r="L990" s="36"/>
      <c r="M990" s="36"/>
      <c r="N990" s="36"/>
      <c r="O990" s="36"/>
      <c r="P990" s="36"/>
    </row>
    <row r="991" spans="2:16" s="34" customFormat="1" x14ac:dyDescent="0.2">
      <c r="B991" s="12"/>
      <c r="H991" s="41"/>
      <c r="I991" s="36"/>
      <c r="J991" s="36"/>
      <c r="K991" s="36"/>
      <c r="L991" s="36"/>
      <c r="M991" s="36"/>
      <c r="N991" s="36"/>
      <c r="O991" s="36"/>
      <c r="P991" s="36"/>
    </row>
    <row r="992" spans="2:16" s="34" customFormat="1" x14ac:dyDescent="0.2">
      <c r="B992" s="12"/>
      <c r="H992" s="41"/>
      <c r="I992" s="36"/>
      <c r="J992" s="36"/>
      <c r="K992" s="36"/>
      <c r="L992" s="36"/>
      <c r="M992" s="36"/>
      <c r="N992" s="36"/>
      <c r="O992" s="36"/>
      <c r="P992" s="36"/>
    </row>
    <row r="993" spans="2:16" s="34" customFormat="1" x14ac:dyDescent="0.2">
      <c r="B993" s="12"/>
      <c r="H993" s="41"/>
      <c r="I993" s="36"/>
      <c r="J993" s="36"/>
      <c r="K993" s="36"/>
      <c r="L993" s="36"/>
      <c r="M993" s="36"/>
      <c r="N993" s="36"/>
      <c r="O993" s="36"/>
      <c r="P993" s="36"/>
    </row>
    <row r="994" spans="2:16" s="34" customFormat="1" x14ac:dyDescent="0.2">
      <c r="B994" s="12"/>
      <c r="H994" s="41"/>
      <c r="I994" s="36"/>
      <c r="J994" s="36"/>
      <c r="K994" s="36"/>
      <c r="L994" s="36"/>
      <c r="M994" s="36"/>
      <c r="N994" s="36"/>
      <c r="O994" s="36"/>
      <c r="P994" s="36"/>
    </row>
    <row r="995" spans="2:16" s="34" customFormat="1" x14ac:dyDescent="0.2">
      <c r="B995" s="12"/>
      <c r="H995" s="41"/>
      <c r="I995" s="36"/>
      <c r="J995" s="36"/>
      <c r="K995" s="36"/>
      <c r="L995" s="36"/>
      <c r="M995" s="36"/>
      <c r="N995" s="36"/>
      <c r="O995" s="36"/>
      <c r="P995" s="36"/>
    </row>
    <row r="996" spans="2:16" s="34" customFormat="1" x14ac:dyDescent="0.2">
      <c r="B996" s="12"/>
      <c r="H996" s="41"/>
      <c r="I996" s="36"/>
      <c r="J996" s="36"/>
      <c r="K996" s="36"/>
      <c r="L996" s="36"/>
      <c r="M996" s="36"/>
      <c r="N996" s="36"/>
      <c r="O996" s="36"/>
      <c r="P996" s="36"/>
    </row>
    <row r="997" spans="2:16" s="34" customFormat="1" x14ac:dyDescent="0.2">
      <c r="B997" s="12"/>
      <c r="H997" s="41"/>
      <c r="I997" s="36"/>
      <c r="J997" s="36"/>
      <c r="K997" s="36"/>
      <c r="L997" s="36"/>
      <c r="M997" s="36"/>
      <c r="N997" s="36"/>
      <c r="O997" s="36"/>
      <c r="P997" s="36"/>
    </row>
    <row r="998" spans="2:16" s="34" customFormat="1" x14ac:dyDescent="0.2">
      <c r="B998" s="12"/>
      <c r="H998" s="41"/>
      <c r="I998" s="36"/>
      <c r="J998" s="36"/>
      <c r="K998" s="36"/>
      <c r="L998" s="36"/>
      <c r="M998" s="36"/>
      <c r="N998" s="36"/>
      <c r="O998" s="36"/>
      <c r="P998" s="36"/>
    </row>
    <row r="999" spans="2:16" s="34" customFormat="1" x14ac:dyDescent="0.2">
      <c r="B999" s="12"/>
      <c r="H999" s="41"/>
      <c r="I999" s="36"/>
      <c r="J999" s="36"/>
      <c r="K999" s="36"/>
      <c r="L999" s="36"/>
      <c r="M999" s="36"/>
      <c r="N999" s="36"/>
      <c r="O999" s="36"/>
      <c r="P999" s="36"/>
    </row>
    <row r="1000" spans="2:16" s="34" customFormat="1" x14ac:dyDescent="0.2">
      <c r="B1000" s="12"/>
      <c r="H1000" s="41"/>
      <c r="I1000" s="36"/>
      <c r="J1000" s="36"/>
      <c r="K1000" s="36"/>
      <c r="L1000" s="36"/>
      <c r="M1000" s="36"/>
      <c r="N1000" s="36"/>
      <c r="O1000" s="36"/>
      <c r="P1000" s="36"/>
    </row>
    <row r="1001" spans="2:16" s="34" customFormat="1" x14ac:dyDescent="0.2">
      <c r="B1001" s="12"/>
      <c r="H1001" s="41"/>
      <c r="I1001" s="36"/>
      <c r="J1001" s="36"/>
      <c r="K1001" s="36"/>
      <c r="L1001" s="36"/>
      <c r="M1001" s="36"/>
      <c r="N1001" s="36"/>
      <c r="O1001" s="36"/>
      <c r="P1001" s="36"/>
    </row>
    <row r="1004" spans="2:16" s="34" customFormat="1" x14ac:dyDescent="0.2">
      <c r="B1004" s="12"/>
      <c r="H1004" s="41"/>
      <c r="I1004" s="36"/>
      <c r="J1004" s="36"/>
      <c r="K1004" s="36"/>
      <c r="L1004" s="36"/>
      <c r="M1004" s="36"/>
      <c r="N1004" s="36"/>
      <c r="O1004" s="36"/>
      <c r="P1004" s="36"/>
    </row>
    <row r="1005" spans="2:16" s="34" customFormat="1" x14ac:dyDescent="0.2">
      <c r="B1005" s="12"/>
      <c r="H1005" s="41"/>
      <c r="I1005" s="36"/>
      <c r="J1005" s="36"/>
      <c r="K1005" s="36"/>
      <c r="L1005" s="36"/>
      <c r="M1005" s="36"/>
      <c r="N1005" s="36"/>
      <c r="O1005" s="36"/>
      <c r="P1005" s="36"/>
    </row>
    <row r="1006" spans="2:16" s="34" customFormat="1" x14ac:dyDescent="0.2">
      <c r="B1006" s="12"/>
      <c r="H1006" s="41"/>
      <c r="I1006" s="36"/>
      <c r="J1006" s="36"/>
      <c r="K1006" s="36"/>
      <c r="L1006" s="36"/>
      <c r="M1006" s="36"/>
      <c r="N1006" s="36"/>
      <c r="O1006" s="36"/>
      <c r="P1006" s="36"/>
    </row>
  </sheetData>
  <autoFilter ref="A8:Q542"/>
  <sortState ref="A9:R542">
    <sortCondition ref="B9:B542"/>
  </sortState>
  <mergeCells count="3">
    <mergeCell ref="A2:I2"/>
    <mergeCell ref="A3:I3"/>
    <mergeCell ref="A6:I6"/>
  </mergeCells>
  <phoneticPr fontId="5" type="noConversion"/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R1082"/>
  <sheetViews>
    <sheetView workbookViewId="0">
      <selection activeCell="B558" sqref="B558"/>
    </sheetView>
  </sheetViews>
  <sheetFormatPr baseColWidth="10" defaultRowHeight="12.75" x14ac:dyDescent="0.2"/>
  <cols>
    <col min="1" max="1" width="9.140625" style="34" customWidth="1"/>
    <col min="2" max="2" width="11.28515625" style="37" bestFit="1" customWidth="1"/>
    <col min="3" max="3" width="9.85546875" style="34" bestFit="1" customWidth="1"/>
    <col min="4" max="4" width="16.42578125" style="34" bestFit="1" customWidth="1"/>
    <col min="5" max="5" width="11.85546875" style="34" customWidth="1"/>
    <col min="6" max="6" width="11.7109375" style="34" bestFit="1" customWidth="1"/>
    <col min="7" max="7" width="10.5703125" style="34" customWidth="1"/>
    <col min="8" max="8" width="12.5703125" style="41" bestFit="1" customWidth="1"/>
    <col min="9" max="9" width="63.42578125" style="36" bestFit="1" customWidth="1"/>
    <col min="10" max="10" width="25.42578125" style="36" bestFit="1" customWidth="1"/>
    <col min="11" max="11" width="12.42578125" style="36" bestFit="1" customWidth="1"/>
    <col min="12" max="12" width="23" style="36" bestFit="1" customWidth="1"/>
    <col min="13" max="16" width="10.28515625" style="36" customWidth="1"/>
    <col min="17" max="17" width="17.5703125" style="34" bestFit="1" customWidth="1"/>
    <col min="18" max="16384" width="11.42578125" style="35"/>
  </cols>
  <sheetData>
    <row r="2" spans="1:17" s="15" customFormat="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13"/>
      <c r="K2" s="13"/>
      <c r="L2" s="13"/>
      <c r="M2" s="13"/>
      <c r="N2" s="13"/>
      <c r="O2" s="13"/>
      <c r="P2" s="13"/>
      <c r="Q2" s="14"/>
    </row>
    <row r="3" spans="1:17" s="15" customFormat="1" x14ac:dyDescent="0.2">
      <c r="A3" s="77" t="s">
        <v>1756</v>
      </c>
      <c r="B3" s="77"/>
      <c r="C3" s="77"/>
      <c r="D3" s="77"/>
      <c r="E3" s="77"/>
      <c r="F3" s="77"/>
      <c r="G3" s="77"/>
      <c r="H3" s="77"/>
      <c r="I3" s="77"/>
      <c r="J3" s="13"/>
      <c r="K3" s="13"/>
      <c r="L3" s="13"/>
      <c r="M3" s="13"/>
      <c r="N3" s="13"/>
      <c r="O3" s="13"/>
      <c r="P3" s="13"/>
      <c r="Q3" s="14"/>
    </row>
    <row r="4" spans="1:17" s="21" customFormat="1" x14ac:dyDescent="0.2">
      <c r="A4" s="16" t="s">
        <v>1757</v>
      </c>
      <c r="B4" s="17"/>
      <c r="C4" s="16"/>
      <c r="D4" s="18"/>
      <c r="E4" s="16"/>
      <c r="F4" s="16"/>
      <c r="G4" s="16"/>
      <c r="H4" s="38"/>
      <c r="I4" s="19"/>
      <c r="J4" s="20"/>
      <c r="K4" s="19"/>
      <c r="L4" s="19"/>
      <c r="M4" s="20"/>
      <c r="N4" s="19"/>
    </row>
    <row r="5" spans="1:17" s="15" customFormat="1" x14ac:dyDescent="0.2">
      <c r="A5" s="22" t="s">
        <v>1758</v>
      </c>
      <c r="B5" s="23"/>
      <c r="C5" s="22"/>
      <c r="D5" s="24"/>
      <c r="E5" s="22"/>
      <c r="F5" s="22"/>
      <c r="G5" s="22"/>
      <c r="H5" s="39"/>
      <c r="I5" s="22"/>
      <c r="J5" s="13"/>
      <c r="K5" s="13"/>
      <c r="L5" s="13"/>
      <c r="M5" s="13"/>
      <c r="N5" s="13"/>
      <c r="O5" s="13"/>
      <c r="P5" s="13"/>
      <c r="Q5" s="14"/>
    </row>
    <row r="6" spans="1:17" s="15" customFormat="1" x14ac:dyDescent="0.2">
      <c r="A6" s="76"/>
      <c r="B6" s="76"/>
      <c r="C6" s="76"/>
      <c r="D6" s="76"/>
      <c r="E6" s="76"/>
      <c r="F6" s="76"/>
      <c r="G6" s="76"/>
      <c r="H6" s="76"/>
      <c r="I6" s="76"/>
      <c r="J6" s="13"/>
      <c r="K6" s="13"/>
      <c r="L6" s="13"/>
      <c r="M6" s="13"/>
      <c r="N6" s="13"/>
      <c r="O6" s="13"/>
      <c r="P6" s="13"/>
      <c r="Q6" s="14"/>
    </row>
    <row r="8" spans="1:17" s="28" customFormat="1" ht="44.25" customHeight="1" x14ac:dyDescent="0.25">
      <c r="A8" s="25" t="s">
        <v>1</v>
      </c>
      <c r="B8" s="26" t="s">
        <v>2</v>
      </c>
      <c r="C8" s="25" t="s">
        <v>3</v>
      </c>
      <c r="D8" s="25" t="s">
        <v>4</v>
      </c>
      <c r="E8" s="25" t="s">
        <v>1035</v>
      </c>
      <c r="F8" s="25" t="s">
        <v>5</v>
      </c>
      <c r="G8" s="25" t="s">
        <v>6</v>
      </c>
      <c r="H8" s="25" t="s">
        <v>7</v>
      </c>
      <c r="I8" s="27" t="s">
        <v>8</v>
      </c>
      <c r="J8" s="27" t="s">
        <v>9</v>
      </c>
      <c r="K8" s="27" t="s">
        <v>10</v>
      </c>
      <c r="L8" s="27" t="s">
        <v>11</v>
      </c>
      <c r="M8" s="27" t="s">
        <v>12</v>
      </c>
      <c r="N8" s="27" t="s">
        <v>13</v>
      </c>
      <c r="O8" s="27" t="s">
        <v>14</v>
      </c>
      <c r="P8" s="27" t="s">
        <v>15</v>
      </c>
      <c r="Q8" s="25" t="s">
        <v>16</v>
      </c>
    </row>
    <row r="9" spans="1:17" s="31" customFormat="1" hidden="1" x14ac:dyDescent="0.2">
      <c r="A9" s="29" t="s">
        <v>1759</v>
      </c>
      <c r="B9" s="9">
        <v>44589</v>
      </c>
      <c r="C9" s="2" t="s">
        <v>17</v>
      </c>
      <c r="D9" s="1" t="s">
        <v>266</v>
      </c>
      <c r="E9" s="29"/>
      <c r="F9" s="2" t="s">
        <v>267</v>
      </c>
      <c r="G9" s="29"/>
      <c r="H9" s="3" t="s">
        <v>268</v>
      </c>
      <c r="I9" s="4" t="s">
        <v>269</v>
      </c>
      <c r="J9" s="30">
        <f t="shared" ref="J9:J72" si="0">+K9+L9+M9+N9+O9</f>
        <v>51847.360000000001</v>
      </c>
      <c r="K9" s="30">
        <v>0</v>
      </c>
      <c r="L9" s="30">
        <v>44696</v>
      </c>
      <c r="M9" s="30">
        <f>+L9*16%</f>
        <v>7151.3600000000006</v>
      </c>
      <c r="N9" s="30">
        <v>0</v>
      </c>
      <c r="O9" s="30">
        <f>+N9*8%</f>
        <v>0</v>
      </c>
      <c r="P9" s="30">
        <v>0</v>
      </c>
      <c r="Q9" s="29"/>
    </row>
    <row r="10" spans="1:17" s="31" customFormat="1" hidden="1" x14ac:dyDescent="0.2">
      <c r="A10" s="29" t="s">
        <v>1760</v>
      </c>
      <c r="B10" s="9">
        <v>44616</v>
      </c>
      <c r="C10" s="2" t="s">
        <v>17</v>
      </c>
      <c r="D10" s="1" t="s">
        <v>270</v>
      </c>
      <c r="E10" s="29"/>
      <c r="F10" s="2" t="s">
        <v>271</v>
      </c>
      <c r="G10" s="29"/>
      <c r="H10" s="3" t="s">
        <v>268</v>
      </c>
      <c r="I10" s="4" t="s">
        <v>269</v>
      </c>
      <c r="J10" s="30">
        <f t="shared" si="0"/>
        <v>48766.400000000001</v>
      </c>
      <c r="K10" s="30">
        <v>0</v>
      </c>
      <c r="L10" s="30">
        <v>42040</v>
      </c>
      <c r="M10" s="30">
        <v>6726.4</v>
      </c>
      <c r="N10" s="30">
        <v>0</v>
      </c>
      <c r="O10" s="30">
        <v>0</v>
      </c>
      <c r="P10" s="30">
        <v>0</v>
      </c>
      <c r="Q10" s="29"/>
    </row>
    <row r="11" spans="1:17" s="31" customFormat="1" hidden="1" x14ac:dyDescent="0.2">
      <c r="A11" s="29" t="s">
        <v>1761</v>
      </c>
      <c r="B11" s="9">
        <v>44648</v>
      </c>
      <c r="C11" s="2" t="s">
        <v>17</v>
      </c>
      <c r="D11" s="1" t="s">
        <v>272</v>
      </c>
      <c r="E11" s="29"/>
      <c r="F11" s="2" t="s">
        <v>273</v>
      </c>
      <c r="G11" s="29"/>
      <c r="H11" s="3" t="s">
        <v>268</v>
      </c>
      <c r="I11" s="4" t="s">
        <v>269</v>
      </c>
      <c r="J11" s="30">
        <f t="shared" si="0"/>
        <v>74704</v>
      </c>
      <c r="K11" s="30">
        <v>0</v>
      </c>
      <c r="L11" s="30">
        <v>64400</v>
      </c>
      <c r="M11" s="30">
        <v>10304</v>
      </c>
      <c r="N11" s="30">
        <v>0</v>
      </c>
      <c r="O11" s="30">
        <v>0</v>
      </c>
      <c r="P11" s="30">
        <v>0</v>
      </c>
      <c r="Q11" s="29"/>
    </row>
    <row r="12" spans="1:17" s="31" customFormat="1" hidden="1" x14ac:dyDescent="0.2">
      <c r="A12" s="29" t="s">
        <v>1762</v>
      </c>
      <c r="B12" s="9">
        <v>44678</v>
      </c>
      <c r="C12" s="2" t="s">
        <v>17</v>
      </c>
      <c r="D12" s="1" t="s">
        <v>274</v>
      </c>
      <c r="E12" s="29"/>
      <c r="F12" s="2" t="s">
        <v>275</v>
      </c>
      <c r="G12" s="29"/>
      <c r="H12" s="3" t="s">
        <v>268</v>
      </c>
      <c r="I12" s="4" t="s">
        <v>269</v>
      </c>
      <c r="J12" s="30">
        <f t="shared" si="0"/>
        <v>42154.400000000001</v>
      </c>
      <c r="K12" s="30">
        <v>0</v>
      </c>
      <c r="L12" s="30">
        <v>36340</v>
      </c>
      <c r="M12" s="30">
        <v>5814.4</v>
      </c>
      <c r="N12" s="30">
        <v>0</v>
      </c>
      <c r="O12" s="30">
        <v>0</v>
      </c>
      <c r="P12" s="30">
        <v>0</v>
      </c>
      <c r="Q12" s="29"/>
    </row>
    <row r="13" spans="1:17" s="31" customFormat="1" hidden="1" x14ac:dyDescent="0.2">
      <c r="A13" s="29" t="s">
        <v>1763</v>
      </c>
      <c r="B13" s="9">
        <v>44684</v>
      </c>
      <c r="C13" s="2" t="s">
        <v>17</v>
      </c>
      <c r="D13" s="1" t="s">
        <v>401</v>
      </c>
      <c r="E13" s="29"/>
      <c r="F13" s="2" t="s">
        <v>402</v>
      </c>
      <c r="G13" s="29"/>
      <c r="H13" s="3" t="s">
        <v>310</v>
      </c>
      <c r="I13" s="4" t="s">
        <v>311</v>
      </c>
      <c r="J13" s="30">
        <f t="shared" si="0"/>
        <v>625.24</v>
      </c>
      <c r="K13" s="30">
        <v>0</v>
      </c>
      <c r="L13" s="30">
        <v>539</v>
      </c>
      <c r="M13" s="30">
        <v>86.24</v>
      </c>
      <c r="N13" s="30">
        <v>0</v>
      </c>
      <c r="O13" s="30">
        <v>0</v>
      </c>
      <c r="P13" s="30">
        <v>0</v>
      </c>
      <c r="Q13" s="29"/>
    </row>
    <row r="14" spans="1:17" s="31" customFormat="1" hidden="1" x14ac:dyDescent="0.2">
      <c r="A14" s="29" t="s">
        <v>1764</v>
      </c>
      <c r="B14" s="9">
        <v>44685</v>
      </c>
      <c r="C14" s="2" t="s">
        <v>17</v>
      </c>
      <c r="D14" s="1" t="s">
        <v>276</v>
      </c>
      <c r="E14" s="29"/>
      <c r="F14" s="2" t="s">
        <v>277</v>
      </c>
      <c r="G14" s="29"/>
      <c r="H14" s="3" t="s">
        <v>278</v>
      </c>
      <c r="I14" s="4" t="s">
        <v>279</v>
      </c>
      <c r="J14" s="30">
        <f t="shared" si="0"/>
        <v>481.32</v>
      </c>
      <c r="K14" s="30">
        <v>0</v>
      </c>
      <c r="L14" s="30">
        <v>414.93</v>
      </c>
      <c r="M14" s="30">
        <v>66.39</v>
      </c>
      <c r="N14" s="30">
        <v>0</v>
      </c>
      <c r="O14" s="30">
        <v>0</v>
      </c>
      <c r="P14" s="30">
        <v>0</v>
      </c>
      <c r="Q14" s="29"/>
    </row>
    <row r="15" spans="1:17" s="31" customFormat="1" hidden="1" x14ac:dyDescent="0.2">
      <c r="A15" s="29" t="s">
        <v>1765</v>
      </c>
      <c r="B15" s="9">
        <v>44687</v>
      </c>
      <c r="C15" s="2" t="s">
        <v>17</v>
      </c>
      <c r="D15" s="1" t="s">
        <v>280</v>
      </c>
      <c r="E15" s="29"/>
      <c r="F15" s="2" t="s">
        <v>277</v>
      </c>
      <c r="G15" s="29"/>
      <c r="H15" s="3" t="s">
        <v>281</v>
      </c>
      <c r="I15" s="4" t="s">
        <v>282</v>
      </c>
      <c r="J15" s="30">
        <f t="shared" si="0"/>
        <v>45.6</v>
      </c>
      <c r="K15" s="30">
        <v>0</v>
      </c>
      <c r="L15" s="30">
        <v>39.31</v>
      </c>
      <c r="M15" s="30">
        <v>6.29</v>
      </c>
      <c r="N15" s="30">
        <v>0</v>
      </c>
      <c r="O15" s="30">
        <v>0</v>
      </c>
      <c r="P15" s="30">
        <v>0</v>
      </c>
      <c r="Q15" s="29"/>
    </row>
    <row r="16" spans="1:17" s="31" customFormat="1" hidden="1" x14ac:dyDescent="0.2">
      <c r="A16" s="29" t="s">
        <v>1766</v>
      </c>
      <c r="B16" s="9">
        <v>44688</v>
      </c>
      <c r="C16" s="2" t="s">
        <v>17</v>
      </c>
      <c r="D16" s="1" t="s">
        <v>283</v>
      </c>
      <c r="E16" s="29"/>
      <c r="F16" s="2" t="s">
        <v>277</v>
      </c>
      <c r="G16" s="29"/>
      <c r="H16" s="3" t="s">
        <v>284</v>
      </c>
      <c r="I16" s="4" t="s">
        <v>285</v>
      </c>
      <c r="J16" s="30">
        <f t="shared" si="0"/>
        <v>65.39</v>
      </c>
      <c r="K16" s="30">
        <v>0</v>
      </c>
      <c r="L16" s="30">
        <v>56.37</v>
      </c>
      <c r="M16" s="30">
        <v>9.02</v>
      </c>
      <c r="N16" s="30">
        <v>0</v>
      </c>
      <c r="O16" s="30">
        <v>0</v>
      </c>
      <c r="P16" s="30">
        <v>0</v>
      </c>
      <c r="Q16" s="29"/>
    </row>
    <row r="17" spans="1:17" s="31" customFormat="1" hidden="1" x14ac:dyDescent="0.2">
      <c r="A17" s="29" t="s">
        <v>1767</v>
      </c>
      <c r="B17" s="9">
        <v>44691</v>
      </c>
      <c r="C17" s="2" t="s">
        <v>17</v>
      </c>
      <c r="D17" s="1" t="s">
        <v>286</v>
      </c>
      <c r="E17" s="29"/>
      <c r="F17" s="2" t="s">
        <v>287</v>
      </c>
      <c r="G17" s="29"/>
      <c r="H17" s="3" t="s">
        <v>288</v>
      </c>
      <c r="I17" s="4" t="s">
        <v>289</v>
      </c>
      <c r="J17" s="30">
        <f t="shared" si="0"/>
        <v>3540.73</v>
      </c>
      <c r="K17" s="30">
        <v>0</v>
      </c>
      <c r="L17" s="30">
        <v>3052.35</v>
      </c>
      <c r="M17" s="30">
        <v>488.38</v>
      </c>
      <c r="N17" s="30">
        <v>0</v>
      </c>
      <c r="O17" s="30">
        <v>0</v>
      </c>
      <c r="P17" s="30">
        <v>0</v>
      </c>
      <c r="Q17" s="29"/>
    </row>
    <row r="18" spans="1:17" s="31" customFormat="1" hidden="1" x14ac:dyDescent="0.2">
      <c r="A18" s="29" t="s">
        <v>1768</v>
      </c>
      <c r="B18" s="9">
        <v>44698</v>
      </c>
      <c r="C18" s="2" t="s">
        <v>17</v>
      </c>
      <c r="D18" s="1" t="s">
        <v>290</v>
      </c>
      <c r="E18" s="29"/>
      <c r="F18" s="2" t="s">
        <v>277</v>
      </c>
      <c r="G18" s="29"/>
      <c r="H18" s="3" t="s">
        <v>291</v>
      </c>
      <c r="I18" s="4" t="s">
        <v>292</v>
      </c>
      <c r="J18" s="30">
        <f t="shared" si="0"/>
        <v>2534.0300000000002</v>
      </c>
      <c r="K18" s="30">
        <v>2534.0300000000002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29"/>
    </row>
    <row r="19" spans="1:17" s="31" customFormat="1" hidden="1" x14ac:dyDescent="0.2">
      <c r="A19" s="29" t="s">
        <v>1769</v>
      </c>
      <c r="B19" s="9">
        <v>44701</v>
      </c>
      <c r="C19" s="2" t="s">
        <v>17</v>
      </c>
      <c r="D19" s="1" t="s">
        <v>293</v>
      </c>
      <c r="E19" s="29"/>
      <c r="F19" s="2" t="s">
        <v>294</v>
      </c>
      <c r="G19" s="29"/>
      <c r="H19" s="3" t="s">
        <v>295</v>
      </c>
      <c r="I19" s="4" t="s">
        <v>296</v>
      </c>
      <c r="J19" s="30">
        <f t="shared" si="0"/>
        <v>98.46</v>
      </c>
      <c r="K19" s="30">
        <v>0</v>
      </c>
      <c r="L19" s="30">
        <v>84.88</v>
      </c>
      <c r="M19" s="30">
        <v>13.58</v>
      </c>
      <c r="N19" s="30">
        <v>0</v>
      </c>
      <c r="O19" s="30">
        <v>0</v>
      </c>
      <c r="P19" s="30">
        <v>0</v>
      </c>
      <c r="Q19" s="29"/>
    </row>
    <row r="20" spans="1:17" s="31" customFormat="1" hidden="1" x14ac:dyDescent="0.2">
      <c r="A20" s="29" t="s">
        <v>1770</v>
      </c>
      <c r="B20" s="9">
        <v>44704</v>
      </c>
      <c r="C20" s="2" t="s">
        <v>17</v>
      </c>
      <c r="D20" s="1" t="s">
        <v>297</v>
      </c>
      <c r="E20" s="29"/>
      <c r="F20" s="2" t="s">
        <v>277</v>
      </c>
      <c r="G20" s="29"/>
      <c r="H20" s="3" t="s">
        <v>298</v>
      </c>
      <c r="I20" s="4" t="s">
        <v>299</v>
      </c>
      <c r="J20" s="30">
        <f t="shared" si="0"/>
        <v>1596</v>
      </c>
      <c r="K20" s="30">
        <v>0</v>
      </c>
      <c r="L20" s="30">
        <v>1375.86</v>
      </c>
      <c r="M20" s="30">
        <v>220.14</v>
      </c>
      <c r="N20" s="30">
        <v>0</v>
      </c>
      <c r="O20" s="30">
        <v>0</v>
      </c>
      <c r="P20" s="30">
        <v>0</v>
      </c>
      <c r="Q20" s="29"/>
    </row>
    <row r="21" spans="1:17" s="31" customFormat="1" hidden="1" x14ac:dyDescent="0.2">
      <c r="A21" s="29" t="s">
        <v>1771</v>
      </c>
      <c r="B21" s="9">
        <v>44708</v>
      </c>
      <c r="C21" s="2" t="s">
        <v>17</v>
      </c>
      <c r="D21" s="1" t="s">
        <v>300</v>
      </c>
      <c r="E21" s="29"/>
      <c r="F21" s="2" t="s">
        <v>301</v>
      </c>
      <c r="G21" s="29"/>
      <c r="H21" s="3" t="s">
        <v>302</v>
      </c>
      <c r="I21" s="4" t="s">
        <v>303</v>
      </c>
      <c r="J21" s="30">
        <f t="shared" si="0"/>
        <v>106464.8</v>
      </c>
      <c r="K21" s="30">
        <v>0</v>
      </c>
      <c r="L21" s="30">
        <v>91780</v>
      </c>
      <c r="M21" s="30">
        <v>14684.8</v>
      </c>
      <c r="N21" s="30">
        <v>0</v>
      </c>
      <c r="O21" s="30">
        <v>0</v>
      </c>
      <c r="P21" s="30">
        <v>0</v>
      </c>
      <c r="Q21" s="29"/>
    </row>
    <row r="22" spans="1:17" s="31" customFormat="1" hidden="1" x14ac:dyDescent="0.2">
      <c r="A22" s="29" t="s">
        <v>1772</v>
      </c>
      <c r="B22" s="9">
        <v>44709</v>
      </c>
      <c r="C22" s="2" t="s">
        <v>17</v>
      </c>
      <c r="D22" s="1" t="s">
        <v>304</v>
      </c>
      <c r="E22" s="29"/>
      <c r="F22" s="2" t="s">
        <v>305</v>
      </c>
      <c r="G22" s="29"/>
      <c r="H22" s="3" t="s">
        <v>306</v>
      </c>
      <c r="I22" s="4" t="s">
        <v>307</v>
      </c>
      <c r="J22" s="30">
        <f t="shared" si="0"/>
        <v>8121.8600000000006</v>
      </c>
      <c r="K22" s="30">
        <v>0</v>
      </c>
      <c r="L22" s="30">
        <v>7001.6</v>
      </c>
      <c r="M22" s="30">
        <v>1120.26</v>
      </c>
      <c r="N22" s="30">
        <v>0</v>
      </c>
      <c r="O22" s="30">
        <v>0</v>
      </c>
      <c r="P22" s="30">
        <v>0</v>
      </c>
      <c r="Q22" s="29"/>
    </row>
    <row r="23" spans="1:17" s="31" customFormat="1" hidden="1" x14ac:dyDescent="0.2">
      <c r="A23" s="29" t="s">
        <v>1773</v>
      </c>
      <c r="B23" s="9">
        <v>44712</v>
      </c>
      <c r="C23" s="2" t="s">
        <v>17</v>
      </c>
      <c r="D23" s="1" t="s">
        <v>308</v>
      </c>
      <c r="E23" s="29"/>
      <c r="F23" s="2" t="s">
        <v>309</v>
      </c>
      <c r="G23" s="29"/>
      <c r="H23" s="3" t="s">
        <v>310</v>
      </c>
      <c r="I23" s="4" t="s">
        <v>311</v>
      </c>
      <c r="J23" s="30">
        <f t="shared" si="0"/>
        <v>613.87</v>
      </c>
      <c r="K23" s="30">
        <v>0</v>
      </c>
      <c r="L23" s="30">
        <v>529.20000000000005</v>
      </c>
      <c r="M23" s="30">
        <v>84.67</v>
      </c>
      <c r="N23" s="30">
        <v>0</v>
      </c>
      <c r="O23" s="30">
        <v>0</v>
      </c>
      <c r="P23" s="30">
        <v>0</v>
      </c>
      <c r="Q23" s="29"/>
    </row>
    <row r="24" spans="1:17" s="31" customFormat="1" hidden="1" x14ac:dyDescent="0.2">
      <c r="A24" s="29" t="s">
        <v>1774</v>
      </c>
      <c r="B24" s="9">
        <v>44712</v>
      </c>
      <c r="C24" s="2" t="s">
        <v>17</v>
      </c>
      <c r="D24" s="1" t="s">
        <v>312</v>
      </c>
      <c r="E24" s="29"/>
      <c r="F24" s="2" t="s">
        <v>277</v>
      </c>
      <c r="G24" s="29"/>
      <c r="H24" s="3" t="s">
        <v>313</v>
      </c>
      <c r="I24" s="4" t="s">
        <v>314</v>
      </c>
      <c r="J24" s="30">
        <f t="shared" si="0"/>
        <v>591.87</v>
      </c>
      <c r="K24" s="30">
        <v>346.98</v>
      </c>
      <c r="L24" s="30">
        <v>211.11</v>
      </c>
      <c r="M24" s="30">
        <v>33.78</v>
      </c>
      <c r="N24" s="30">
        <v>0</v>
      </c>
      <c r="O24" s="30">
        <v>0</v>
      </c>
      <c r="P24" s="30">
        <v>0</v>
      </c>
      <c r="Q24" s="29"/>
    </row>
    <row r="25" spans="1:17" s="31" customFormat="1" hidden="1" x14ac:dyDescent="0.2">
      <c r="A25" s="29" t="s">
        <v>1775</v>
      </c>
      <c r="B25" s="9">
        <v>44713</v>
      </c>
      <c r="C25" s="2" t="s">
        <v>17</v>
      </c>
      <c r="D25" s="1" t="s">
        <v>315</v>
      </c>
      <c r="E25" s="29"/>
      <c r="F25" s="2" t="s">
        <v>277</v>
      </c>
      <c r="G25" s="29"/>
      <c r="H25" s="3" t="s">
        <v>316</v>
      </c>
      <c r="I25" s="4" t="s">
        <v>317</v>
      </c>
      <c r="J25" s="30">
        <f t="shared" si="0"/>
        <v>14</v>
      </c>
      <c r="K25" s="30">
        <v>0</v>
      </c>
      <c r="L25" s="30">
        <v>12.07</v>
      </c>
      <c r="M25" s="30">
        <v>1.93</v>
      </c>
      <c r="N25" s="30">
        <v>0</v>
      </c>
      <c r="O25" s="30">
        <v>0</v>
      </c>
      <c r="P25" s="30">
        <v>0</v>
      </c>
      <c r="Q25" s="29"/>
    </row>
    <row r="26" spans="1:17" s="31" customFormat="1" hidden="1" x14ac:dyDescent="0.2">
      <c r="A26" s="29" t="s">
        <v>1776</v>
      </c>
      <c r="B26" s="9">
        <v>44713</v>
      </c>
      <c r="C26" s="2" t="s">
        <v>17</v>
      </c>
      <c r="D26" s="1" t="s">
        <v>318</v>
      </c>
      <c r="E26" s="29"/>
      <c r="F26" s="2" t="s">
        <v>277</v>
      </c>
      <c r="G26" s="29"/>
      <c r="H26" s="3" t="s">
        <v>291</v>
      </c>
      <c r="I26" s="4" t="s">
        <v>292</v>
      </c>
      <c r="J26" s="30">
        <f t="shared" si="0"/>
        <v>1196.5999999999999</v>
      </c>
      <c r="K26" s="30">
        <v>1196.5999999999999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29"/>
    </row>
    <row r="27" spans="1:17" s="31" customFormat="1" hidden="1" x14ac:dyDescent="0.2">
      <c r="A27" s="29" t="s">
        <v>1777</v>
      </c>
      <c r="B27" s="9">
        <v>44718</v>
      </c>
      <c r="C27" s="2" t="s">
        <v>17</v>
      </c>
      <c r="D27" s="1" t="s">
        <v>319</v>
      </c>
      <c r="E27" s="29"/>
      <c r="F27" s="2" t="s">
        <v>277</v>
      </c>
      <c r="G27" s="29"/>
      <c r="H27" s="3" t="s">
        <v>320</v>
      </c>
      <c r="I27" s="4" t="s">
        <v>321</v>
      </c>
      <c r="J27" s="30">
        <f t="shared" si="0"/>
        <v>370.39</v>
      </c>
      <c r="K27" s="30">
        <v>0</v>
      </c>
      <c r="L27" s="30">
        <v>319.3</v>
      </c>
      <c r="M27" s="30">
        <v>51.09</v>
      </c>
      <c r="N27" s="30">
        <v>0</v>
      </c>
      <c r="O27" s="30">
        <v>0</v>
      </c>
      <c r="P27" s="30">
        <v>0</v>
      </c>
      <c r="Q27" s="29"/>
    </row>
    <row r="28" spans="1:17" s="31" customFormat="1" hidden="1" x14ac:dyDescent="0.2">
      <c r="A28" s="29" t="s">
        <v>1778</v>
      </c>
      <c r="B28" s="9">
        <v>44719</v>
      </c>
      <c r="C28" s="2" t="s">
        <v>17</v>
      </c>
      <c r="D28" s="1" t="s">
        <v>322</v>
      </c>
      <c r="E28" s="29"/>
      <c r="F28" s="2" t="s">
        <v>277</v>
      </c>
      <c r="G28" s="29"/>
      <c r="H28" s="3" t="s">
        <v>313</v>
      </c>
      <c r="I28" s="4" t="s">
        <v>314</v>
      </c>
      <c r="J28" s="30">
        <f t="shared" si="0"/>
        <v>569.51</v>
      </c>
      <c r="K28" s="30">
        <v>278.94</v>
      </c>
      <c r="L28" s="30">
        <v>250.48999999999995</v>
      </c>
      <c r="M28" s="30">
        <v>40.08</v>
      </c>
      <c r="N28" s="30">
        <v>0</v>
      </c>
      <c r="O28" s="30">
        <v>0</v>
      </c>
      <c r="P28" s="30">
        <v>0</v>
      </c>
      <c r="Q28" s="29"/>
    </row>
    <row r="29" spans="1:17" s="31" customFormat="1" hidden="1" x14ac:dyDescent="0.2">
      <c r="A29" s="29" t="s">
        <v>1779</v>
      </c>
      <c r="B29" s="9">
        <v>44720</v>
      </c>
      <c r="C29" s="2" t="s">
        <v>17</v>
      </c>
      <c r="D29" s="1" t="s">
        <v>323</v>
      </c>
      <c r="E29" s="29"/>
      <c r="F29" s="2" t="s">
        <v>277</v>
      </c>
      <c r="G29" s="29"/>
      <c r="H29" s="3" t="s">
        <v>324</v>
      </c>
      <c r="I29" s="4" t="s">
        <v>325</v>
      </c>
      <c r="J29" s="30">
        <f t="shared" si="0"/>
        <v>180.96</v>
      </c>
      <c r="K29" s="30">
        <v>0</v>
      </c>
      <c r="L29" s="30">
        <v>156</v>
      </c>
      <c r="M29" s="30">
        <v>24.96</v>
      </c>
      <c r="N29" s="30">
        <v>0</v>
      </c>
      <c r="O29" s="30">
        <v>0</v>
      </c>
      <c r="P29" s="30">
        <v>0</v>
      </c>
      <c r="Q29" s="29"/>
    </row>
    <row r="30" spans="1:17" s="31" customFormat="1" hidden="1" x14ac:dyDescent="0.2">
      <c r="A30" s="29" t="s">
        <v>1780</v>
      </c>
      <c r="B30" s="9">
        <v>44720</v>
      </c>
      <c r="C30" s="2" t="s">
        <v>17</v>
      </c>
      <c r="D30" s="1" t="s">
        <v>326</v>
      </c>
      <c r="E30" s="29"/>
      <c r="F30" s="2" t="s">
        <v>327</v>
      </c>
      <c r="G30" s="29"/>
      <c r="H30" s="3" t="s">
        <v>328</v>
      </c>
      <c r="I30" s="4" t="s">
        <v>329</v>
      </c>
      <c r="J30" s="30">
        <f t="shared" si="0"/>
        <v>1767.84</v>
      </c>
      <c r="K30" s="30">
        <v>0</v>
      </c>
      <c r="L30" s="30">
        <v>1524</v>
      </c>
      <c r="M30" s="30">
        <v>243.84</v>
      </c>
      <c r="N30" s="30">
        <v>0</v>
      </c>
      <c r="O30" s="30">
        <v>0</v>
      </c>
      <c r="P30" s="30">
        <v>0</v>
      </c>
      <c r="Q30" s="29"/>
    </row>
    <row r="31" spans="1:17" s="31" customFormat="1" hidden="1" x14ac:dyDescent="0.2">
      <c r="A31" s="29" t="s">
        <v>1781</v>
      </c>
      <c r="B31" s="9">
        <v>44722</v>
      </c>
      <c r="C31" s="2" t="s">
        <v>17</v>
      </c>
      <c r="D31" s="1" t="s">
        <v>330</v>
      </c>
      <c r="E31" s="29"/>
      <c r="F31" s="2" t="s">
        <v>277</v>
      </c>
      <c r="G31" s="29"/>
      <c r="H31" s="3" t="s">
        <v>331</v>
      </c>
      <c r="I31" s="4" t="s">
        <v>332</v>
      </c>
      <c r="J31" s="30">
        <f t="shared" si="0"/>
        <v>90.29</v>
      </c>
      <c r="K31" s="30">
        <v>0</v>
      </c>
      <c r="L31" s="30">
        <v>77.84</v>
      </c>
      <c r="M31" s="30">
        <v>12.45</v>
      </c>
      <c r="N31" s="30">
        <v>0</v>
      </c>
      <c r="O31" s="30">
        <v>0</v>
      </c>
      <c r="P31" s="30">
        <v>0</v>
      </c>
      <c r="Q31" s="29"/>
    </row>
    <row r="32" spans="1:17" s="31" customFormat="1" hidden="1" x14ac:dyDescent="0.2">
      <c r="A32" s="29" t="s">
        <v>1782</v>
      </c>
      <c r="B32" s="9">
        <v>44722</v>
      </c>
      <c r="C32" s="2" t="s">
        <v>17</v>
      </c>
      <c r="D32" s="1" t="s">
        <v>333</v>
      </c>
      <c r="E32" s="29"/>
      <c r="F32" s="2" t="s">
        <v>277</v>
      </c>
      <c r="G32" s="29"/>
      <c r="H32" s="3" t="s">
        <v>334</v>
      </c>
      <c r="I32" s="4" t="s">
        <v>335</v>
      </c>
      <c r="J32" s="30">
        <f t="shared" si="0"/>
        <v>20.14</v>
      </c>
      <c r="K32" s="30">
        <v>0</v>
      </c>
      <c r="L32" s="30">
        <v>17.36</v>
      </c>
      <c r="M32" s="30">
        <v>2.78</v>
      </c>
      <c r="N32" s="30">
        <v>0</v>
      </c>
      <c r="O32" s="30">
        <v>0</v>
      </c>
      <c r="P32" s="30">
        <v>0</v>
      </c>
      <c r="Q32" s="29"/>
    </row>
    <row r="33" spans="1:17" s="31" customFormat="1" hidden="1" x14ac:dyDescent="0.2">
      <c r="A33" s="29" t="s">
        <v>1783</v>
      </c>
      <c r="B33" s="9">
        <v>44722</v>
      </c>
      <c r="C33" s="2" t="s">
        <v>17</v>
      </c>
      <c r="D33" s="1" t="s">
        <v>336</v>
      </c>
      <c r="E33" s="29"/>
      <c r="F33" s="2" t="s">
        <v>277</v>
      </c>
      <c r="G33" s="29"/>
      <c r="H33" s="3" t="s">
        <v>313</v>
      </c>
      <c r="I33" s="4" t="s">
        <v>314</v>
      </c>
      <c r="J33" s="30">
        <f t="shared" si="0"/>
        <v>25.76</v>
      </c>
      <c r="K33" s="30">
        <v>25.52</v>
      </c>
      <c r="L33" s="30">
        <v>0.21000000000000085</v>
      </c>
      <c r="M33" s="30">
        <v>0.03</v>
      </c>
      <c r="N33" s="30">
        <v>0</v>
      </c>
      <c r="O33" s="30">
        <v>0</v>
      </c>
      <c r="P33" s="30">
        <v>0</v>
      </c>
      <c r="Q33" s="29"/>
    </row>
    <row r="34" spans="1:17" s="31" customFormat="1" hidden="1" x14ac:dyDescent="0.2">
      <c r="A34" s="29" t="s">
        <v>1784</v>
      </c>
      <c r="B34" s="9">
        <v>44722</v>
      </c>
      <c r="C34" s="2" t="s">
        <v>17</v>
      </c>
      <c r="D34" s="1" t="s">
        <v>337</v>
      </c>
      <c r="E34" s="29"/>
      <c r="F34" s="2" t="s">
        <v>277</v>
      </c>
      <c r="G34" s="29"/>
      <c r="H34" s="3" t="s">
        <v>291</v>
      </c>
      <c r="I34" s="4" t="s">
        <v>292</v>
      </c>
      <c r="J34" s="30">
        <f t="shared" si="0"/>
        <v>2941.85</v>
      </c>
      <c r="K34" s="30">
        <v>2941.85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29"/>
    </row>
    <row r="35" spans="1:17" s="31" customFormat="1" hidden="1" x14ac:dyDescent="0.2">
      <c r="A35" s="29" t="s">
        <v>1785</v>
      </c>
      <c r="B35" s="9">
        <v>44725</v>
      </c>
      <c r="C35" s="2" t="s">
        <v>17</v>
      </c>
      <c r="D35" s="1" t="s">
        <v>338</v>
      </c>
      <c r="E35" s="29"/>
      <c r="F35" s="2" t="s">
        <v>277</v>
      </c>
      <c r="G35" s="29"/>
      <c r="H35" s="3" t="s">
        <v>339</v>
      </c>
      <c r="I35" s="4" t="s">
        <v>340</v>
      </c>
      <c r="J35" s="30">
        <f t="shared" si="0"/>
        <v>237.9</v>
      </c>
      <c r="K35" s="30">
        <v>0</v>
      </c>
      <c r="L35" s="30">
        <v>205.09</v>
      </c>
      <c r="M35" s="30">
        <v>32.81</v>
      </c>
      <c r="N35" s="30">
        <v>0</v>
      </c>
      <c r="O35" s="30">
        <v>0</v>
      </c>
      <c r="P35" s="30">
        <v>0</v>
      </c>
      <c r="Q35" s="29"/>
    </row>
    <row r="36" spans="1:17" s="31" customFormat="1" hidden="1" x14ac:dyDescent="0.2">
      <c r="A36" s="29" t="s">
        <v>1786</v>
      </c>
      <c r="B36" s="9">
        <v>44727</v>
      </c>
      <c r="C36" s="2" t="s">
        <v>17</v>
      </c>
      <c r="D36" s="1" t="s">
        <v>341</v>
      </c>
      <c r="E36" s="29"/>
      <c r="F36" s="2" t="s">
        <v>342</v>
      </c>
      <c r="G36" s="29"/>
      <c r="H36" s="3" t="s">
        <v>343</v>
      </c>
      <c r="I36" s="4" t="s">
        <v>344</v>
      </c>
      <c r="J36" s="30">
        <f t="shared" si="0"/>
        <v>5543.64</v>
      </c>
      <c r="K36" s="30">
        <v>0</v>
      </c>
      <c r="L36" s="30">
        <v>4779</v>
      </c>
      <c r="M36" s="30">
        <v>764.64</v>
      </c>
      <c r="N36" s="30">
        <v>0</v>
      </c>
      <c r="O36" s="30">
        <v>0</v>
      </c>
      <c r="P36" s="30">
        <v>0</v>
      </c>
      <c r="Q36" s="29"/>
    </row>
    <row r="37" spans="1:17" s="31" customFormat="1" hidden="1" x14ac:dyDescent="0.2">
      <c r="A37" s="29" t="s">
        <v>1787</v>
      </c>
      <c r="B37" s="9">
        <v>44727</v>
      </c>
      <c r="C37" s="2" t="s">
        <v>17</v>
      </c>
      <c r="D37" s="1" t="s">
        <v>345</v>
      </c>
      <c r="E37" s="29"/>
      <c r="F37" s="2" t="s">
        <v>346</v>
      </c>
      <c r="G37" s="29"/>
      <c r="H37" s="3" t="s">
        <v>347</v>
      </c>
      <c r="I37" s="4" t="s">
        <v>348</v>
      </c>
      <c r="J37" s="30">
        <f t="shared" si="0"/>
        <v>24.82</v>
      </c>
      <c r="K37" s="30">
        <v>0</v>
      </c>
      <c r="L37" s="30">
        <v>21.4</v>
      </c>
      <c r="M37" s="30">
        <v>3.42</v>
      </c>
      <c r="N37" s="30">
        <v>0</v>
      </c>
      <c r="O37" s="30">
        <v>0</v>
      </c>
      <c r="P37" s="30">
        <v>0</v>
      </c>
      <c r="Q37" s="29"/>
    </row>
    <row r="38" spans="1:17" s="31" customFormat="1" hidden="1" x14ac:dyDescent="0.2">
      <c r="A38" s="29" t="s">
        <v>1788</v>
      </c>
      <c r="B38" s="9">
        <v>44729</v>
      </c>
      <c r="C38" s="2" t="s">
        <v>17</v>
      </c>
      <c r="D38" s="1" t="s">
        <v>349</v>
      </c>
      <c r="E38" s="29"/>
      <c r="F38" s="2" t="s">
        <v>350</v>
      </c>
      <c r="G38" s="29"/>
      <c r="H38" s="3" t="s">
        <v>351</v>
      </c>
      <c r="I38" s="4" t="s">
        <v>352</v>
      </c>
      <c r="J38" s="30">
        <f t="shared" si="0"/>
        <v>2070.4499999999998</v>
      </c>
      <c r="K38" s="30">
        <v>0</v>
      </c>
      <c r="L38" s="30">
        <v>1784.87</v>
      </c>
      <c r="M38" s="30">
        <v>285.58</v>
      </c>
      <c r="N38" s="30">
        <v>0</v>
      </c>
      <c r="O38" s="30">
        <v>0</v>
      </c>
      <c r="P38" s="30">
        <v>0</v>
      </c>
      <c r="Q38" s="29"/>
    </row>
    <row r="39" spans="1:17" s="31" customFormat="1" hidden="1" x14ac:dyDescent="0.2">
      <c r="A39" s="29" t="s">
        <v>1789</v>
      </c>
      <c r="B39" s="9">
        <v>44729</v>
      </c>
      <c r="C39" s="2" t="s">
        <v>17</v>
      </c>
      <c r="D39" s="1" t="s">
        <v>353</v>
      </c>
      <c r="E39" s="29"/>
      <c r="F39" s="2" t="s">
        <v>277</v>
      </c>
      <c r="G39" s="29"/>
      <c r="H39" s="3" t="s">
        <v>354</v>
      </c>
      <c r="I39" s="4" t="s">
        <v>355</v>
      </c>
      <c r="J39" s="30">
        <f t="shared" si="0"/>
        <v>7630.77</v>
      </c>
      <c r="K39" s="30">
        <v>0</v>
      </c>
      <c r="L39" s="30">
        <v>6578.25</v>
      </c>
      <c r="M39" s="30">
        <v>1052.52</v>
      </c>
      <c r="N39" s="30">
        <v>0</v>
      </c>
      <c r="O39" s="30">
        <v>0</v>
      </c>
      <c r="P39" s="30">
        <v>0</v>
      </c>
      <c r="Q39" s="29"/>
    </row>
    <row r="40" spans="1:17" s="31" customFormat="1" hidden="1" x14ac:dyDescent="0.2">
      <c r="A40" s="29" t="s">
        <v>1790</v>
      </c>
      <c r="B40" s="9">
        <v>44729</v>
      </c>
      <c r="C40" s="2" t="s">
        <v>17</v>
      </c>
      <c r="D40" s="1" t="s">
        <v>356</v>
      </c>
      <c r="E40" s="29"/>
      <c r="F40" s="2" t="s">
        <v>357</v>
      </c>
      <c r="G40" s="29"/>
      <c r="H40" s="3" t="s">
        <v>351</v>
      </c>
      <c r="I40" s="4" t="s">
        <v>352</v>
      </c>
      <c r="J40" s="30">
        <f t="shared" si="0"/>
        <v>6672.03</v>
      </c>
      <c r="K40" s="30">
        <v>0</v>
      </c>
      <c r="L40" s="30">
        <v>5751.75</v>
      </c>
      <c r="M40" s="30">
        <v>920.28</v>
      </c>
      <c r="N40" s="30">
        <v>0</v>
      </c>
      <c r="O40" s="30">
        <v>0</v>
      </c>
      <c r="P40" s="30">
        <v>0</v>
      </c>
      <c r="Q40" s="29"/>
    </row>
    <row r="41" spans="1:17" s="31" customFormat="1" hidden="1" x14ac:dyDescent="0.2">
      <c r="A41" s="29" t="s">
        <v>1791</v>
      </c>
      <c r="B41" s="9">
        <v>44732</v>
      </c>
      <c r="C41" s="2" t="s">
        <v>17</v>
      </c>
      <c r="D41" s="1" t="s">
        <v>358</v>
      </c>
      <c r="E41" s="29"/>
      <c r="F41" s="2" t="s">
        <v>277</v>
      </c>
      <c r="G41" s="29"/>
      <c r="H41" s="3" t="s">
        <v>339</v>
      </c>
      <c r="I41" s="4" t="s">
        <v>340</v>
      </c>
      <c r="J41" s="30">
        <f t="shared" si="0"/>
        <v>10.93</v>
      </c>
      <c r="K41" s="30">
        <v>0</v>
      </c>
      <c r="L41" s="30">
        <v>9.42</v>
      </c>
      <c r="M41" s="30">
        <v>1.51</v>
      </c>
      <c r="N41" s="30">
        <v>0</v>
      </c>
      <c r="O41" s="30">
        <v>0</v>
      </c>
      <c r="P41" s="30">
        <v>0</v>
      </c>
      <c r="Q41" s="29"/>
    </row>
    <row r="42" spans="1:17" s="31" customFormat="1" hidden="1" x14ac:dyDescent="0.2">
      <c r="A42" s="29" t="s">
        <v>1792</v>
      </c>
      <c r="B42" s="9">
        <v>44732</v>
      </c>
      <c r="C42" s="2" t="s">
        <v>17</v>
      </c>
      <c r="D42" s="1" t="s">
        <v>359</v>
      </c>
      <c r="E42" s="29"/>
      <c r="F42" s="2" t="s">
        <v>277</v>
      </c>
      <c r="G42" s="29"/>
      <c r="H42" s="3" t="s">
        <v>284</v>
      </c>
      <c r="I42" s="4" t="s">
        <v>285</v>
      </c>
      <c r="J42" s="30">
        <f t="shared" si="0"/>
        <v>96.28</v>
      </c>
      <c r="K42" s="30">
        <v>0</v>
      </c>
      <c r="L42" s="30">
        <v>83</v>
      </c>
      <c r="M42" s="30">
        <v>13.28</v>
      </c>
      <c r="N42" s="30">
        <v>0</v>
      </c>
      <c r="O42" s="30">
        <v>0</v>
      </c>
      <c r="P42" s="30">
        <v>0</v>
      </c>
      <c r="Q42" s="29"/>
    </row>
    <row r="43" spans="1:17" s="31" customFormat="1" hidden="1" x14ac:dyDescent="0.2">
      <c r="A43" s="29" t="s">
        <v>1793</v>
      </c>
      <c r="B43" s="9">
        <v>44732</v>
      </c>
      <c r="C43" s="2" t="s">
        <v>17</v>
      </c>
      <c r="D43" s="1" t="s">
        <v>360</v>
      </c>
      <c r="E43" s="29"/>
      <c r="F43" s="2" t="s">
        <v>361</v>
      </c>
      <c r="G43" s="29"/>
      <c r="H43" s="3" t="s">
        <v>295</v>
      </c>
      <c r="I43" s="4" t="s">
        <v>296</v>
      </c>
      <c r="J43" s="30">
        <f t="shared" si="0"/>
        <v>756.29</v>
      </c>
      <c r="K43" s="30">
        <v>0</v>
      </c>
      <c r="L43" s="30">
        <v>651.97</v>
      </c>
      <c r="M43" s="30">
        <v>104.32</v>
      </c>
      <c r="N43" s="30">
        <v>0</v>
      </c>
      <c r="O43" s="30">
        <v>0</v>
      </c>
      <c r="P43" s="30">
        <v>0</v>
      </c>
      <c r="Q43" s="29"/>
    </row>
    <row r="44" spans="1:17" s="31" customFormat="1" hidden="1" x14ac:dyDescent="0.2">
      <c r="A44" s="29" t="s">
        <v>1794</v>
      </c>
      <c r="B44" s="9">
        <v>44735</v>
      </c>
      <c r="C44" s="2" t="s">
        <v>17</v>
      </c>
      <c r="D44" s="1" t="s">
        <v>362</v>
      </c>
      <c r="E44" s="29"/>
      <c r="F44" s="2" t="s">
        <v>277</v>
      </c>
      <c r="G44" s="29"/>
      <c r="H44" s="3" t="s">
        <v>363</v>
      </c>
      <c r="I44" s="4" t="s">
        <v>364</v>
      </c>
      <c r="J44" s="30">
        <f t="shared" si="0"/>
        <v>11.47</v>
      </c>
      <c r="K44" s="30">
        <v>0</v>
      </c>
      <c r="L44" s="30">
        <v>9.89</v>
      </c>
      <c r="M44" s="30">
        <v>1.58</v>
      </c>
      <c r="N44" s="30">
        <v>0</v>
      </c>
      <c r="O44" s="30">
        <v>0</v>
      </c>
      <c r="P44" s="30">
        <v>0</v>
      </c>
      <c r="Q44" s="29"/>
    </row>
    <row r="45" spans="1:17" s="31" customFormat="1" hidden="1" x14ac:dyDescent="0.2">
      <c r="A45" s="29" t="s">
        <v>1795</v>
      </c>
      <c r="B45" s="9">
        <v>44735</v>
      </c>
      <c r="C45" s="2" t="s">
        <v>17</v>
      </c>
      <c r="D45" s="1" t="s">
        <v>365</v>
      </c>
      <c r="E45" s="29"/>
      <c r="F45" s="2" t="s">
        <v>277</v>
      </c>
      <c r="G45" s="29"/>
      <c r="H45" s="3" t="s">
        <v>324</v>
      </c>
      <c r="I45" s="4" t="s">
        <v>325</v>
      </c>
      <c r="J45" s="30">
        <f t="shared" si="0"/>
        <v>182.7</v>
      </c>
      <c r="K45" s="30">
        <v>0</v>
      </c>
      <c r="L45" s="30">
        <v>157.5</v>
      </c>
      <c r="M45" s="30">
        <v>25.2</v>
      </c>
      <c r="N45" s="30">
        <v>0</v>
      </c>
      <c r="O45" s="30">
        <v>0</v>
      </c>
      <c r="P45" s="30">
        <v>0</v>
      </c>
      <c r="Q45" s="29"/>
    </row>
    <row r="46" spans="1:17" s="31" customFormat="1" hidden="1" x14ac:dyDescent="0.2">
      <c r="A46" s="29" t="s">
        <v>1796</v>
      </c>
      <c r="B46" s="9">
        <v>44736</v>
      </c>
      <c r="C46" s="2" t="s">
        <v>17</v>
      </c>
      <c r="D46" s="1" t="s">
        <v>366</v>
      </c>
      <c r="E46" s="29"/>
      <c r="F46" s="2" t="s">
        <v>277</v>
      </c>
      <c r="G46" s="29"/>
      <c r="H46" s="3" t="s">
        <v>367</v>
      </c>
      <c r="I46" s="4" t="s">
        <v>368</v>
      </c>
      <c r="J46" s="30">
        <f t="shared" si="0"/>
        <v>261</v>
      </c>
      <c r="K46" s="30">
        <v>0</v>
      </c>
      <c r="L46" s="30">
        <v>225</v>
      </c>
      <c r="M46" s="30">
        <v>36</v>
      </c>
      <c r="N46" s="30">
        <v>0</v>
      </c>
      <c r="O46" s="30">
        <v>0</v>
      </c>
      <c r="P46" s="30">
        <v>0</v>
      </c>
      <c r="Q46" s="29"/>
    </row>
    <row r="47" spans="1:17" s="31" customFormat="1" hidden="1" x14ac:dyDescent="0.2">
      <c r="A47" s="29" t="s">
        <v>1797</v>
      </c>
      <c r="B47" s="9">
        <v>44736</v>
      </c>
      <c r="C47" s="2" t="s">
        <v>17</v>
      </c>
      <c r="D47" s="1" t="s">
        <v>369</v>
      </c>
      <c r="E47" s="29"/>
      <c r="F47" s="2" t="s">
        <v>277</v>
      </c>
      <c r="G47" s="29"/>
      <c r="H47" s="3" t="s">
        <v>370</v>
      </c>
      <c r="I47" s="4" t="s">
        <v>371</v>
      </c>
      <c r="J47" s="30">
        <f t="shared" si="0"/>
        <v>18</v>
      </c>
      <c r="K47" s="30">
        <v>0</v>
      </c>
      <c r="L47" s="30">
        <v>15.52</v>
      </c>
      <c r="M47" s="30">
        <v>2.48</v>
      </c>
      <c r="N47" s="30">
        <v>0</v>
      </c>
      <c r="O47" s="30">
        <v>0</v>
      </c>
      <c r="P47" s="30">
        <v>0</v>
      </c>
      <c r="Q47" s="29"/>
    </row>
    <row r="48" spans="1:17" s="31" customFormat="1" hidden="1" x14ac:dyDescent="0.2">
      <c r="A48" s="29" t="s">
        <v>1798</v>
      </c>
      <c r="B48" s="9">
        <v>44736</v>
      </c>
      <c r="C48" s="2" t="s">
        <v>17</v>
      </c>
      <c r="D48" s="1" t="s">
        <v>372</v>
      </c>
      <c r="E48" s="29"/>
      <c r="F48" s="2" t="s">
        <v>277</v>
      </c>
      <c r="G48" s="29"/>
      <c r="H48" s="3" t="s">
        <v>373</v>
      </c>
      <c r="I48" s="4" t="s">
        <v>374</v>
      </c>
      <c r="J48" s="30">
        <f t="shared" si="0"/>
        <v>771.4</v>
      </c>
      <c r="K48" s="30">
        <v>0</v>
      </c>
      <c r="L48" s="30">
        <v>665</v>
      </c>
      <c r="M48" s="30">
        <v>106.4</v>
      </c>
      <c r="N48" s="30">
        <v>0</v>
      </c>
      <c r="O48" s="30">
        <v>0</v>
      </c>
      <c r="P48" s="30">
        <v>0</v>
      </c>
      <c r="Q48" s="29"/>
    </row>
    <row r="49" spans="1:17" s="31" customFormat="1" hidden="1" x14ac:dyDescent="0.2">
      <c r="A49" s="29" t="s">
        <v>1799</v>
      </c>
      <c r="B49" s="9">
        <v>44736</v>
      </c>
      <c r="C49" s="2" t="s">
        <v>17</v>
      </c>
      <c r="D49" s="1" t="s">
        <v>375</v>
      </c>
      <c r="E49" s="29"/>
      <c r="F49" s="2" t="s">
        <v>277</v>
      </c>
      <c r="G49" s="29"/>
      <c r="H49" s="3" t="s">
        <v>376</v>
      </c>
      <c r="I49" s="4" t="s">
        <v>377</v>
      </c>
      <c r="J49" s="30">
        <f t="shared" si="0"/>
        <v>24.9</v>
      </c>
      <c r="K49" s="30">
        <v>24.9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29"/>
    </row>
    <row r="50" spans="1:17" s="31" customFormat="1" hidden="1" x14ac:dyDescent="0.2">
      <c r="A50" s="29" t="s">
        <v>1800</v>
      </c>
      <c r="B50" s="9">
        <v>44739</v>
      </c>
      <c r="C50" s="2" t="s">
        <v>17</v>
      </c>
      <c r="D50" s="1" t="s">
        <v>378</v>
      </c>
      <c r="E50" s="29"/>
      <c r="F50" s="2" t="s">
        <v>379</v>
      </c>
      <c r="G50" s="29"/>
      <c r="H50" s="3" t="s">
        <v>268</v>
      </c>
      <c r="I50" s="4" t="s">
        <v>269</v>
      </c>
      <c r="J50" s="30">
        <f t="shared" si="0"/>
        <v>47392.959999999999</v>
      </c>
      <c r="K50" s="30">
        <v>0</v>
      </c>
      <c r="L50" s="30">
        <v>40856</v>
      </c>
      <c r="M50" s="30">
        <v>6536.96</v>
      </c>
      <c r="N50" s="30">
        <v>0</v>
      </c>
      <c r="O50" s="30">
        <v>0</v>
      </c>
      <c r="P50" s="30">
        <v>0</v>
      </c>
      <c r="Q50" s="29"/>
    </row>
    <row r="51" spans="1:17" s="31" customFormat="1" hidden="1" x14ac:dyDescent="0.2">
      <c r="A51" s="29" t="s">
        <v>1801</v>
      </c>
      <c r="B51" s="9">
        <v>44739</v>
      </c>
      <c r="C51" s="2" t="s">
        <v>17</v>
      </c>
      <c r="D51" s="1" t="s">
        <v>380</v>
      </c>
      <c r="E51" s="29"/>
      <c r="F51" s="2" t="s">
        <v>277</v>
      </c>
      <c r="G51" s="29"/>
      <c r="H51" s="3" t="s">
        <v>316</v>
      </c>
      <c r="I51" s="4" t="s">
        <v>317</v>
      </c>
      <c r="J51" s="30">
        <f t="shared" si="0"/>
        <v>632.5</v>
      </c>
      <c r="K51" s="30">
        <v>0</v>
      </c>
      <c r="L51" s="30">
        <v>545.26</v>
      </c>
      <c r="M51" s="30">
        <v>87.24</v>
      </c>
      <c r="N51" s="30">
        <v>0</v>
      </c>
      <c r="O51" s="30">
        <v>0</v>
      </c>
      <c r="P51" s="30">
        <v>0</v>
      </c>
      <c r="Q51" s="29"/>
    </row>
    <row r="52" spans="1:17" s="31" customFormat="1" hidden="1" x14ac:dyDescent="0.2">
      <c r="A52" s="29" t="s">
        <v>1802</v>
      </c>
      <c r="B52" s="9">
        <v>44739</v>
      </c>
      <c r="C52" s="2" t="s">
        <v>17</v>
      </c>
      <c r="D52" s="1" t="s">
        <v>381</v>
      </c>
      <c r="E52" s="29"/>
      <c r="F52" s="2" t="s">
        <v>277</v>
      </c>
      <c r="G52" s="29"/>
      <c r="H52" s="3" t="s">
        <v>382</v>
      </c>
      <c r="I52" s="4" t="s">
        <v>383</v>
      </c>
      <c r="J52" s="30">
        <f t="shared" si="0"/>
        <v>1722.5700000000002</v>
      </c>
      <c r="K52" s="30">
        <v>1331.72</v>
      </c>
      <c r="L52" s="30">
        <v>336.94000000000005</v>
      </c>
      <c r="M52" s="30">
        <v>53.91</v>
      </c>
      <c r="N52" s="30">
        <v>0</v>
      </c>
      <c r="O52" s="30">
        <v>0</v>
      </c>
      <c r="P52" s="30">
        <v>0</v>
      </c>
      <c r="Q52" s="29"/>
    </row>
    <row r="53" spans="1:17" s="31" customFormat="1" hidden="1" x14ac:dyDescent="0.2">
      <c r="A53" s="29" t="s">
        <v>1803</v>
      </c>
      <c r="B53" s="9">
        <v>44739</v>
      </c>
      <c r="C53" s="2" t="s">
        <v>17</v>
      </c>
      <c r="D53" s="1" t="s">
        <v>384</v>
      </c>
      <c r="E53" s="29"/>
      <c r="F53" s="2" t="s">
        <v>277</v>
      </c>
      <c r="G53" s="29"/>
      <c r="H53" s="3" t="s">
        <v>291</v>
      </c>
      <c r="I53" s="4" t="s">
        <v>292</v>
      </c>
      <c r="J53" s="30">
        <f t="shared" si="0"/>
        <v>330.6</v>
      </c>
      <c r="K53" s="30">
        <v>330.6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29"/>
    </row>
    <row r="54" spans="1:17" s="31" customFormat="1" hidden="1" x14ac:dyDescent="0.2">
      <c r="A54" s="29" t="s">
        <v>1804</v>
      </c>
      <c r="B54" s="9">
        <v>44739</v>
      </c>
      <c r="C54" s="2" t="s">
        <v>17</v>
      </c>
      <c r="D54" s="1" t="s">
        <v>385</v>
      </c>
      <c r="E54" s="29"/>
      <c r="F54" s="2" t="s">
        <v>277</v>
      </c>
      <c r="G54" s="29"/>
      <c r="H54" s="3" t="s">
        <v>313</v>
      </c>
      <c r="I54" s="4" t="s">
        <v>314</v>
      </c>
      <c r="J54" s="30">
        <f t="shared" si="0"/>
        <v>241.88</v>
      </c>
      <c r="K54" s="30">
        <v>70.91</v>
      </c>
      <c r="L54" s="30">
        <v>147.39000000000001</v>
      </c>
      <c r="M54" s="30">
        <v>23.58</v>
      </c>
      <c r="N54" s="30">
        <v>0</v>
      </c>
      <c r="O54" s="30">
        <v>0</v>
      </c>
      <c r="P54" s="30">
        <v>0</v>
      </c>
      <c r="Q54" s="29"/>
    </row>
    <row r="55" spans="1:17" s="31" customFormat="1" hidden="1" x14ac:dyDescent="0.2">
      <c r="A55" s="29" t="s">
        <v>1805</v>
      </c>
      <c r="B55" s="9">
        <v>44740</v>
      </c>
      <c r="C55" s="2" t="s">
        <v>17</v>
      </c>
      <c r="D55" s="1" t="s">
        <v>386</v>
      </c>
      <c r="E55" s="29"/>
      <c r="F55" s="2" t="s">
        <v>277</v>
      </c>
      <c r="G55" s="29"/>
      <c r="H55" s="3" t="s">
        <v>320</v>
      </c>
      <c r="I55" s="4" t="s">
        <v>321</v>
      </c>
      <c r="J55" s="30">
        <f t="shared" si="0"/>
        <v>1149.28</v>
      </c>
      <c r="K55" s="30">
        <v>0</v>
      </c>
      <c r="L55" s="30">
        <v>990.76</v>
      </c>
      <c r="M55" s="30">
        <v>158.52000000000001</v>
      </c>
      <c r="N55" s="30">
        <v>0</v>
      </c>
      <c r="O55" s="30">
        <v>0</v>
      </c>
      <c r="P55" s="30">
        <v>0</v>
      </c>
      <c r="Q55" s="29"/>
    </row>
    <row r="56" spans="1:17" s="31" customFormat="1" hidden="1" x14ac:dyDescent="0.2">
      <c r="A56" s="29" t="s">
        <v>1806</v>
      </c>
      <c r="B56" s="9">
        <v>44740</v>
      </c>
      <c r="C56" s="2" t="s">
        <v>17</v>
      </c>
      <c r="D56" s="1" t="s">
        <v>387</v>
      </c>
      <c r="E56" s="29"/>
      <c r="F56" s="2" t="s">
        <v>277</v>
      </c>
      <c r="G56" s="29"/>
      <c r="H56" s="3" t="s">
        <v>281</v>
      </c>
      <c r="I56" s="4" t="s">
        <v>282</v>
      </c>
      <c r="J56" s="30">
        <f t="shared" si="0"/>
        <v>82.17</v>
      </c>
      <c r="K56" s="30">
        <v>0</v>
      </c>
      <c r="L56" s="30">
        <v>70.86</v>
      </c>
      <c r="M56" s="30">
        <v>11.31</v>
      </c>
      <c r="N56" s="30">
        <v>0</v>
      </c>
      <c r="O56" s="30">
        <v>0</v>
      </c>
      <c r="P56" s="30">
        <v>0</v>
      </c>
      <c r="Q56" s="29"/>
    </row>
    <row r="57" spans="1:17" s="31" customFormat="1" hidden="1" x14ac:dyDescent="0.2">
      <c r="A57" s="29" t="s">
        <v>1807</v>
      </c>
      <c r="B57" s="9">
        <v>44740</v>
      </c>
      <c r="C57" s="2" t="s">
        <v>17</v>
      </c>
      <c r="D57" s="1" t="s">
        <v>388</v>
      </c>
      <c r="E57" s="29"/>
      <c r="F57" s="2" t="s">
        <v>389</v>
      </c>
      <c r="G57" s="29"/>
      <c r="H57" s="3" t="s">
        <v>390</v>
      </c>
      <c r="I57" s="4" t="s">
        <v>391</v>
      </c>
      <c r="J57" s="30">
        <f t="shared" si="0"/>
        <v>109.99</v>
      </c>
      <c r="K57" s="30">
        <v>0</v>
      </c>
      <c r="L57" s="30">
        <v>94.82</v>
      </c>
      <c r="M57" s="30">
        <v>15.17</v>
      </c>
      <c r="N57" s="30">
        <v>0</v>
      </c>
      <c r="O57" s="30">
        <v>0</v>
      </c>
      <c r="P57" s="30">
        <v>0</v>
      </c>
      <c r="Q57" s="29"/>
    </row>
    <row r="58" spans="1:17" s="31" customFormat="1" hidden="1" x14ac:dyDescent="0.2">
      <c r="A58" s="29" t="s">
        <v>1808</v>
      </c>
      <c r="B58" s="9">
        <v>44740</v>
      </c>
      <c r="C58" s="2" t="s">
        <v>17</v>
      </c>
      <c r="D58" s="1" t="s">
        <v>392</v>
      </c>
      <c r="E58" s="29"/>
      <c r="F58" s="2" t="s">
        <v>277</v>
      </c>
      <c r="G58" s="29"/>
      <c r="H58" s="3" t="s">
        <v>393</v>
      </c>
      <c r="I58" s="4" t="s">
        <v>394</v>
      </c>
      <c r="J58" s="30">
        <f t="shared" si="0"/>
        <v>734.11</v>
      </c>
      <c r="K58" s="30">
        <v>0</v>
      </c>
      <c r="L58" s="30">
        <v>632.85</v>
      </c>
      <c r="M58" s="30">
        <v>101.26</v>
      </c>
      <c r="N58" s="30">
        <v>0</v>
      </c>
      <c r="O58" s="30">
        <v>0</v>
      </c>
      <c r="P58" s="30">
        <v>0</v>
      </c>
      <c r="Q58" s="29"/>
    </row>
    <row r="59" spans="1:17" s="31" customFormat="1" hidden="1" x14ac:dyDescent="0.2">
      <c r="A59" s="29" t="s">
        <v>1809</v>
      </c>
      <c r="B59" s="9">
        <v>44740</v>
      </c>
      <c r="C59" s="2" t="s">
        <v>17</v>
      </c>
      <c r="D59" s="1" t="s">
        <v>395</v>
      </c>
      <c r="E59" s="29"/>
      <c r="F59" s="2" t="s">
        <v>396</v>
      </c>
      <c r="G59" s="29"/>
      <c r="H59" s="3" t="s">
        <v>397</v>
      </c>
      <c r="I59" s="4" t="s">
        <v>398</v>
      </c>
      <c r="J59" s="30">
        <f t="shared" si="0"/>
        <v>1354.88</v>
      </c>
      <c r="K59" s="30">
        <v>0</v>
      </c>
      <c r="L59" s="30">
        <v>1168</v>
      </c>
      <c r="M59" s="30">
        <v>186.88</v>
      </c>
      <c r="N59" s="30">
        <v>0</v>
      </c>
      <c r="O59" s="30">
        <v>0</v>
      </c>
      <c r="P59" s="30">
        <v>0</v>
      </c>
      <c r="Q59" s="29"/>
    </row>
    <row r="60" spans="1:17" s="31" customFormat="1" hidden="1" x14ac:dyDescent="0.2">
      <c r="A60" s="29" t="s">
        <v>1810</v>
      </c>
      <c r="B60" s="9">
        <v>44740</v>
      </c>
      <c r="C60" s="2" t="s">
        <v>17</v>
      </c>
      <c r="D60" s="1" t="s">
        <v>399</v>
      </c>
      <c r="E60" s="29"/>
      <c r="F60" s="2" t="s">
        <v>400</v>
      </c>
      <c r="G60" s="29"/>
      <c r="H60" s="3" t="s">
        <v>310</v>
      </c>
      <c r="I60" s="4" t="s">
        <v>311</v>
      </c>
      <c r="J60" s="30">
        <f t="shared" si="0"/>
        <v>1067.6599999999999</v>
      </c>
      <c r="K60" s="30">
        <v>0</v>
      </c>
      <c r="L60" s="30">
        <v>920.4</v>
      </c>
      <c r="M60" s="30">
        <v>147.26</v>
      </c>
      <c r="N60" s="30">
        <v>0</v>
      </c>
      <c r="O60" s="30">
        <v>0</v>
      </c>
      <c r="P60" s="30">
        <v>0</v>
      </c>
      <c r="Q60" s="29"/>
    </row>
    <row r="61" spans="1:17" s="31" customFormat="1" hidden="1" x14ac:dyDescent="0.2">
      <c r="A61" s="29" t="s">
        <v>1811</v>
      </c>
      <c r="B61" s="9">
        <v>44741</v>
      </c>
      <c r="C61" s="2" t="s">
        <v>17</v>
      </c>
      <c r="D61" s="1" t="s">
        <v>403</v>
      </c>
      <c r="E61" s="29"/>
      <c r="F61" s="2" t="s">
        <v>404</v>
      </c>
      <c r="G61" s="29"/>
      <c r="H61" s="3" t="s">
        <v>405</v>
      </c>
      <c r="I61" s="4" t="s">
        <v>406</v>
      </c>
      <c r="J61" s="30">
        <f t="shared" si="0"/>
        <v>66474.959999999992</v>
      </c>
      <c r="K61" s="30">
        <v>0</v>
      </c>
      <c r="L61" s="30">
        <v>57306</v>
      </c>
      <c r="M61" s="30">
        <v>9168.9599999999991</v>
      </c>
      <c r="N61" s="30">
        <v>0</v>
      </c>
      <c r="O61" s="30">
        <v>0</v>
      </c>
      <c r="P61" s="30">
        <v>0</v>
      </c>
      <c r="Q61" s="29"/>
    </row>
    <row r="62" spans="1:17" s="31" customFormat="1" hidden="1" x14ac:dyDescent="0.2">
      <c r="A62" s="29" t="s">
        <v>1812</v>
      </c>
      <c r="B62" s="9">
        <v>44741</v>
      </c>
      <c r="C62" s="2" t="s">
        <v>17</v>
      </c>
      <c r="D62" s="1" t="s">
        <v>407</v>
      </c>
      <c r="E62" s="29"/>
      <c r="F62" s="2" t="s">
        <v>277</v>
      </c>
      <c r="G62" s="29"/>
      <c r="H62" s="3" t="s">
        <v>339</v>
      </c>
      <c r="I62" s="4" t="s">
        <v>340</v>
      </c>
      <c r="J62" s="30">
        <f t="shared" si="0"/>
        <v>5.57</v>
      </c>
      <c r="K62" s="30">
        <v>0</v>
      </c>
      <c r="L62" s="30">
        <v>4.8</v>
      </c>
      <c r="M62" s="30">
        <v>0.77</v>
      </c>
      <c r="N62" s="30">
        <v>0</v>
      </c>
      <c r="O62" s="30">
        <v>0</v>
      </c>
      <c r="P62" s="30">
        <v>0</v>
      </c>
      <c r="Q62" s="29"/>
    </row>
    <row r="63" spans="1:17" s="31" customFormat="1" hidden="1" x14ac:dyDescent="0.2">
      <c r="A63" s="29" t="s">
        <v>1813</v>
      </c>
      <c r="B63" s="9">
        <v>44741</v>
      </c>
      <c r="C63" s="2" t="s">
        <v>17</v>
      </c>
      <c r="D63" s="1" t="s">
        <v>408</v>
      </c>
      <c r="E63" s="29"/>
      <c r="F63" s="2" t="s">
        <v>277</v>
      </c>
      <c r="G63" s="29"/>
      <c r="H63" s="3" t="s">
        <v>339</v>
      </c>
      <c r="I63" s="4" t="s">
        <v>340</v>
      </c>
      <c r="J63" s="30">
        <f t="shared" si="0"/>
        <v>4.9499999999999993</v>
      </c>
      <c r="K63" s="30">
        <v>0</v>
      </c>
      <c r="L63" s="30">
        <v>4.2699999999999996</v>
      </c>
      <c r="M63" s="30">
        <v>0.68</v>
      </c>
      <c r="N63" s="30">
        <v>0</v>
      </c>
      <c r="O63" s="30">
        <v>0</v>
      </c>
      <c r="P63" s="30">
        <v>0</v>
      </c>
      <c r="Q63" s="29"/>
    </row>
    <row r="64" spans="1:17" s="31" customFormat="1" hidden="1" x14ac:dyDescent="0.2">
      <c r="A64" s="29" t="s">
        <v>1814</v>
      </c>
      <c r="B64" s="9">
        <v>44742</v>
      </c>
      <c r="C64" s="2" t="s">
        <v>17</v>
      </c>
      <c r="D64" s="1" t="s">
        <v>409</v>
      </c>
      <c r="E64" s="29"/>
      <c r="F64" s="2" t="s">
        <v>277</v>
      </c>
      <c r="G64" s="29"/>
      <c r="H64" s="3" t="s">
        <v>410</v>
      </c>
      <c r="I64" s="4" t="s">
        <v>411</v>
      </c>
      <c r="J64" s="30">
        <f t="shared" si="0"/>
        <v>43.72</v>
      </c>
      <c r="K64" s="30">
        <v>0</v>
      </c>
      <c r="L64" s="30">
        <v>37.69</v>
      </c>
      <c r="M64" s="30">
        <v>6.03</v>
      </c>
      <c r="N64" s="30">
        <v>0</v>
      </c>
      <c r="O64" s="30">
        <v>0</v>
      </c>
      <c r="P64" s="30">
        <v>0</v>
      </c>
      <c r="Q64" s="29"/>
    </row>
    <row r="65" spans="1:17" s="31" customFormat="1" hidden="1" x14ac:dyDescent="0.2">
      <c r="A65" s="29" t="s">
        <v>1815</v>
      </c>
      <c r="B65" s="9">
        <v>44742</v>
      </c>
      <c r="C65" s="2" t="s">
        <v>17</v>
      </c>
      <c r="D65" s="1" t="s">
        <v>412</v>
      </c>
      <c r="E65" s="29"/>
      <c r="F65" s="2" t="s">
        <v>413</v>
      </c>
      <c r="G65" s="29"/>
      <c r="H65" s="3" t="s">
        <v>414</v>
      </c>
      <c r="I65" s="4" t="s">
        <v>415</v>
      </c>
      <c r="J65" s="30">
        <f t="shared" si="0"/>
        <v>2877.1200000000003</v>
      </c>
      <c r="K65" s="30">
        <v>0</v>
      </c>
      <c r="L65" s="30">
        <v>2480.2800000000002</v>
      </c>
      <c r="M65" s="30">
        <v>396.84</v>
      </c>
      <c r="N65" s="30">
        <v>0</v>
      </c>
      <c r="O65" s="30">
        <v>0</v>
      </c>
      <c r="P65" s="30">
        <v>0</v>
      </c>
      <c r="Q65" s="29"/>
    </row>
    <row r="66" spans="1:17" s="31" customFormat="1" hidden="1" x14ac:dyDescent="0.2">
      <c r="A66" s="29" t="s">
        <v>1816</v>
      </c>
      <c r="B66" s="9">
        <v>44742</v>
      </c>
      <c r="C66" s="2" t="s">
        <v>17</v>
      </c>
      <c r="D66" s="1" t="s">
        <v>416</v>
      </c>
      <c r="E66" s="29"/>
      <c r="F66" s="2" t="s">
        <v>417</v>
      </c>
      <c r="G66" s="29"/>
      <c r="H66" s="3" t="s">
        <v>418</v>
      </c>
      <c r="I66" s="4" t="s">
        <v>419</v>
      </c>
      <c r="J66" s="30">
        <f t="shared" si="0"/>
        <v>6267.83</v>
      </c>
      <c r="K66" s="30">
        <v>0</v>
      </c>
      <c r="L66" s="30">
        <v>5403.3</v>
      </c>
      <c r="M66" s="30">
        <v>864.53</v>
      </c>
      <c r="N66" s="30">
        <v>0</v>
      </c>
      <c r="O66" s="30">
        <v>0</v>
      </c>
      <c r="P66" s="30">
        <v>0</v>
      </c>
      <c r="Q66" s="29"/>
    </row>
    <row r="67" spans="1:17" s="31" customFormat="1" hidden="1" x14ac:dyDescent="0.2">
      <c r="A67" s="29" t="s">
        <v>1817</v>
      </c>
      <c r="B67" s="9">
        <v>44743</v>
      </c>
      <c r="C67" s="2" t="s">
        <v>17</v>
      </c>
      <c r="D67" s="1" t="s">
        <v>420</v>
      </c>
      <c r="E67" s="29"/>
      <c r="F67" s="2" t="s">
        <v>421</v>
      </c>
      <c r="G67" s="29"/>
      <c r="H67" s="3" t="s">
        <v>390</v>
      </c>
      <c r="I67" s="4" t="s">
        <v>391</v>
      </c>
      <c r="J67" s="30">
        <f t="shared" si="0"/>
        <v>165.89</v>
      </c>
      <c r="K67" s="30">
        <v>0</v>
      </c>
      <c r="L67" s="30">
        <v>143.01</v>
      </c>
      <c r="M67" s="30">
        <v>22.88</v>
      </c>
      <c r="N67" s="30">
        <v>0</v>
      </c>
      <c r="O67" s="30">
        <v>0</v>
      </c>
      <c r="P67" s="30">
        <v>0</v>
      </c>
      <c r="Q67" s="29"/>
    </row>
    <row r="68" spans="1:17" s="31" customFormat="1" hidden="1" x14ac:dyDescent="0.2">
      <c r="A68" s="29" t="s">
        <v>1818</v>
      </c>
      <c r="B68" s="9">
        <v>44743</v>
      </c>
      <c r="C68" s="2" t="s">
        <v>17</v>
      </c>
      <c r="D68" s="1" t="s">
        <v>422</v>
      </c>
      <c r="E68" s="29"/>
      <c r="F68" s="2" t="s">
        <v>277</v>
      </c>
      <c r="G68" s="29"/>
      <c r="H68" s="3" t="s">
        <v>382</v>
      </c>
      <c r="I68" s="4" t="s">
        <v>383</v>
      </c>
      <c r="J68" s="30">
        <f t="shared" si="0"/>
        <v>929.55000000000007</v>
      </c>
      <c r="K68" s="30">
        <v>639.74</v>
      </c>
      <c r="L68" s="30">
        <v>249.84000000000003</v>
      </c>
      <c r="M68" s="30">
        <v>39.97</v>
      </c>
      <c r="N68" s="30">
        <v>0</v>
      </c>
      <c r="O68" s="30">
        <v>0</v>
      </c>
      <c r="P68" s="30">
        <v>0</v>
      </c>
      <c r="Q68" s="29"/>
    </row>
    <row r="69" spans="1:17" s="31" customFormat="1" hidden="1" x14ac:dyDescent="0.2">
      <c r="A69" s="29" t="s">
        <v>1819</v>
      </c>
      <c r="B69" s="9">
        <v>44743</v>
      </c>
      <c r="C69" s="2" t="s">
        <v>17</v>
      </c>
      <c r="D69" s="1" t="s">
        <v>423</v>
      </c>
      <c r="E69" s="29"/>
      <c r="F69" s="2" t="s">
        <v>424</v>
      </c>
      <c r="G69" s="29"/>
      <c r="H69" s="3" t="s">
        <v>425</v>
      </c>
      <c r="I69" s="4" t="s">
        <v>426</v>
      </c>
      <c r="J69" s="30">
        <f t="shared" si="0"/>
        <v>277.01</v>
      </c>
      <c r="K69" s="30">
        <v>0</v>
      </c>
      <c r="L69" s="30">
        <v>238.8</v>
      </c>
      <c r="M69" s="30">
        <v>38.21</v>
      </c>
      <c r="N69" s="30">
        <v>0</v>
      </c>
      <c r="O69" s="30">
        <v>0</v>
      </c>
      <c r="P69" s="30">
        <v>0</v>
      </c>
      <c r="Q69" s="29"/>
    </row>
    <row r="70" spans="1:17" s="31" customFormat="1" hidden="1" x14ac:dyDescent="0.2">
      <c r="A70" s="29" t="s">
        <v>1820</v>
      </c>
      <c r="B70" s="9">
        <v>44743</v>
      </c>
      <c r="C70" s="2" t="s">
        <v>17</v>
      </c>
      <c r="D70" s="1" t="s">
        <v>427</v>
      </c>
      <c r="E70" s="29"/>
      <c r="F70" s="2" t="s">
        <v>428</v>
      </c>
      <c r="G70" s="29"/>
      <c r="H70" s="3" t="s">
        <v>429</v>
      </c>
      <c r="I70" s="4" t="s">
        <v>430</v>
      </c>
      <c r="J70" s="30">
        <f t="shared" si="0"/>
        <v>6323.3899999999994</v>
      </c>
      <c r="K70" s="30">
        <v>0</v>
      </c>
      <c r="L70" s="30">
        <v>5451.2</v>
      </c>
      <c r="M70" s="30">
        <v>872.19</v>
      </c>
      <c r="N70" s="30">
        <v>0</v>
      </c>
      <c r="O70" s="30">
        <v>0</v>
      </c>
      <c r="P70" s="30">
        <v>0</v>
      </c>
      <c r="Q70" s="29"/>
    </row>
    <row r="71" spans="1:17" s="31" customFormat="1" hidden="1" x14ac:dyDescent="0.2">
      <c r="A71" s="29" t="s">
        <v>1821</v>
      </c>
      <c r="B71" s="9">
        <v>44743</v>
      </c>
      <c r="C71" s="2" t="s">
        <v>17</v>
      </c>
      <c r="D71" s="1" t="s">
        <v>431</v>
      </c>
      <c r="E71" s="29"/>
      <c r="F71" s="2" t="s">
        <v>432</v>
      </c>
      <c r="G71" s="29"/>
      <c r="H71" s="3" t="s">
        <v>291</v>
      </c>
      <c r="I71" s="4" t="s">
        <v>292</v>
      </c>
      <c r="J71" s="30">
        <f t="shared" si="0"/>
        <v>497.7</v>
      </c>
      <c r="K71" s="30">
        <v>497.7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29"/>
    </row>
    <row r="72" spans="1:17" s="31" customFormat="1" hidden="1" x14ac:dyDescent="0.2">
      <c r="A72" s="29" t="s">
        <v>1822</v>
      </c>
      <c r="B72" s="9">
        <v>44743</v>
      </c>
      <c r="C72" s="2" t="s">
        <v>17</v>
      </c>
      <c r="D72" s="1" t="s">
        <v>433</v>
      </c>
      <c r="E72" s="29"/>
      <c r="F72" s="2" t="s">
        <v>277</v>
      </c>
      <c r="G72" s="29"/>
      <c r="H72" s="3" t="s">
        <v>313</v>
      </c>
      <c r="I72" s="4" t="s">
        <v>314</v>
      </c>
      <c r="J72" s="30">
        <f t="shared" si="0"/>
        <v>136.69</v>
      </c>
      <c r="K72" s="30">
        <v>136.69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29"/>
    </row>
    <row r="73" spans="1:17" s="31" customFormat="1" hidden="1" x14ac:dyDescent="0.2">
      <c r="A73" s="29" t="s">
        <v>1823</v>
      </c>
      <c r="B73" s="9">
        <v>44743</v>
      </c>
      <c r="C73" s="2" t="s">
        <v>17</v>
      </c>
      <c r="D73" s="1" t="s">
        <v>434</v>
      </c>
      <c r="E73" s="29"/>
      <c r="F73" s="2" t="s">
        <v>277</v>
      </c>
      <c r="G73" s="29"/>
      <c r="H73" s="3" t="s">
        <v>435</v>
      </c>
      <c r="I73" s="4" t="s">
        <v>436</v>
      </c>
      <c r="J73" s="30">
        <f t="shared" ref="J73:J136" si="1">+K73+L73+M73+N73+O73</f>
        <v>187</v>
      </c>
      <c r="K73" s="30">
        <v>0</v>
      </c>
      <c r="L73" s="30">
        <v>161.21</v>
      </c>
      <c r="M73" s="30">
        <v>25.79</v>
      </c>
      <c r="N73" s="30">
        <v>0</v>
      </c>
      <c r="O73" s="30">
        <v>0</v>
      </c>
      <c r="P73" s="30">
        <v>0</v>
      </c>
      <c r="Q73" s="29"/>
    </row>
    <row r="74" spans="1:17" s="31" customFormat="1" hidden="1" x14ac:dyDescent="0.2">
      <c r="A74" s="29" t="s">
        <v>1824</v>
      </c>
      <c r="B74" s="9">
        <v>44744</v>
      </c>
      <c r="C74" s="2" t="s">
        <v>17</v>
      </c>
      <c r="D74" s="1" t="s">
        <v>437</v>
      </c>
      <c r="E74" s="29"/>
      <c r="F74" s="2" t="s">
        <v>438</v>
      </c>
      <c r="G74" s="29"/>
      <c r="H74" s="3" t="s">
        <v>439</v>
      </c>
      <c r="I74" s="4" t="s">
        <v>440</v>
      </c>
      <c r="J74" s="30">
        <f t="shared" si="1"/>
        <v>105.22</v>
      </c>
      <c r="K74" s="30">
        <v>0</v>
      </c>
      <c r="L74" s="30">
        <v>90.71</v>
      </c>
      <c r="M74" s="30">
        <v>14.51</v>
      </c>
      <c r="N74" s="30">
        <v>0</v>
      </c>
      <c r="O74" s="30">
        <v>0</v>
      </c>
      <c r="P74" s="30">
        <v>0</v>
      </c>
      <c r="Q74" s="29"/>
    </row>
    <row r="75" spans="1:17" s="31" customFormat="1" hidden="1" x14ac:dyDescent="0.2">
      <c r="A75" s="29" t="s">
        <v>1825</v>
      </c>
      <c r="B75" s="9">
        <v>44745</v>
      </c>
      <c r="C75" s="2" t="s">
        <v>17</v>
      </c>
      <c r="D75" s="1" t="s">
        <v>441</v>
      </c>
      <c r="E75" s="29"/>
      <c r="F75" s="2" t="s">
        <v>277</v>
      </c>
      <c r="G75" s="29"/>
      <c r="H75" s="3" t="s">
        <v>442</v>
      </c>
      <c r="I75" s="4" t="s">
        <v>443</v>
      </c>
      <c r="J75" s="30">
        <f t="shared" si="1"/>
        <v>28.65</v>
      </c>
      <c r="K75" s="30">
        <v>0</v>
      </c>
      <c r="L75" s="30">
        <v>24.7</v>
      </c>
      <c r="M75" s="30">
        <v>3.95</v>
      </c>
      <c r="N75" s="30">
        <v>0</v>
      </c>
      <c r="O75" s="30">
        <v>0</v>
      </c>
      <c r="P75" s="30">
        <v>0</v>
      </c>
      <c r="Q75" s="29"/>
    </row>
    <row r="76" spans="1:17" s="31" customFormat="1" hidden="1" x14ac:dyDescent="0.2">
      <c r="A76" s="29" t="s">
        <v>1826</v>
      </c>
      <c r="B76" s="9">
        <v>44746</v>
      </c>
      <c r="C76" s="2" t="s">
        <v>17</v>
      </c>
      <c r="D76" s="1" t="s">
        <v>444</v>
      </c>
      <c r="E76" s="29"/>
      <c r="F76" s="2" t="s">
        <v>277</v>
      </c>
      <c r="G76" s="29"/>
      <c r="H76" s="3" t="s">
        <v>382</v>
      </c>
      <c r="I76" s="4" t="s">
        <v>383</v>
      </c>
      <c r="J76" s="30">
        <f t="shared" si="1"/>
        <v>1605.24</v>
      </c>
      <c r="K76" s="30">
        <v>1530.16</v>
      </c>
      <c r="L76" s="30">
        <v>64.720000000000027</v>
      </c>
      <c r="M76" s="30">
        <v>10.36</v>
      </c>
      <c r="N76" s="30">
        <v>0</v>
      </c>
      <c r="O76" s="30">
        <v>0</v>
      </c>
      <c r="P76" s="30">
        <v>0</v>
      </c>
      <c r="Q76" s="29"/>
    </row>
    <row r="77" spans="1:17" s="31" customFormat="1" hidden="1" x14ac:dyDescent="0.2">
      <c r="A77" s="29" t="s">
        <v>1827</v>
      </c>
      <c r="B77" s="9">
        <v>44747</v>
      </c>
      <c r="C77" s="2" t="s">
        <v>17</v>
      </c>
      <c r="D77" s="1" t="s">
        <v>445</v>
      </c>
      <c r="E77" s="29"/>
      <c r="F77" s="2" t="s">
        <v>277</v>
      </c>
      <c r="G77" s="29"/>
      <c r="H77" s="3" t="s">
        <v>442</v>
      </c>
      <c r="I77" s="4" t="s">
        <v>443</v>
      </c>
      <c r="J77" s="30">
        <f t="shared" si="1"/>
        <v>23.900000000000002</v>
      </c>
      <c r="K77" s="30">
        <v>0</v>
      </c>
      <c r="L77" s="30">
        <v>20.6</v>
      </c>
      <c r="M77" s="30">
        <v>3.3</v>
      </c>
      <c r="N77" s="30">
        <v>0</v>
      </c>
      <c r="O77" s="30">
        <v>0</v>
      </c>
      <c r="P77" s="30">
        <v>0</v>
      </c>
      <c r="Q77" s="29"/>
    </row>
    <row r="78" spans="1:17" s="31" customFormat="1" hidden="1" x14ac:dyDescent="0.2">
      <c r="A78" s="29" t="s">
        <v>1828</v>
      </c>
      <c r="B78" s="9">
        <v>44747</v>
      </c>
      <c r="C78" s="2" t="s">
        <v>17</v>
      </c>
      <c r="D78" s="1" t="s">
        <v>446</v>
      </c>
      <c r="E78" s="29"/>
      <c r="F78" s="2" t="s">
        <v>277</v>
      </c>
      <c r="G78" s="29"/>
      <c r="H78" s="3" t="s">
        <v>313</v>
      </c>
      <c r="I78" s="4" t="s">
        <v>314</v>
      </c>
      <c r="J78" s="30">
        <f t="shared" si="1"/>
        <v>1187.4600000000003</v>
      </c>
      <c r="K78" s="30">
        <v>180.66</v>
      </c>
      <c r="L78" s="30">
        <v>377.33</v>
      </c>
      <c r="M78" s="30">
        <v>60.37</v>
      </c>
      <c r="N78" s="30">
        <v>526.94000000000005</v>
      </c>
      <c r="O78" s="30">
        <v>42.16</v>
      </c>
      <c r="P78" s="30">
        <v>0</v>
      </c>
      <c r="Q78" s="29"/>
    </row>
    <row r="79" spans="1:17" s="31" customFormat="1" hidden="1" x14ac:dyDescent="0.2">
      <c r="A79" s="29" t="s">
        <v>1829</v>
      </c>
      <c r="B79" s="9">
        <v>44749</v>
      </c>
      <c r="C79" s="2" t="s">
        <v>17</v>
      </c>
      <c r="D79" s="1" t="s">
        <v>447</v>
      </c>
      <c r="E79" s="29"/>
      <c r="F79" s="2" t="s">
        <v>277</v>
      </c>
      <c r="G79" s="29"/>
      <c r="H79" s="3" t="s">
        <v>382</v>
      </c>
      <c r="I79" s="4" t="s">
        <v>383</v>
      </c>
      <c r="J79" s="30">
        <f t="shared" si="1"/>
        <v>259.06</v>
      </c>
      <c r="K79" s="30">
        <v>259.06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29"/>
    </row>
    <row r="80" spans="1:17" s="31" customFormat="1" hidden="1" x14ac:dyDescent="0.2">
      <c r="A80" s="29" t="s">
        <v>1830</v>
      </c>
      <c r="B80" s="9">
        <v>44749</v>
      </c>
      <c r="C80" s="2" t="s">
        <v>17</v>
      </c>
      <c r="D80" s="1" t="s">
        <v>448</v>
      </c>
      <c r="E80" s="29"/>
      <c r="F80" s="2" t="s">
        <v>277</v>
      </c>
      <c r="G80" s="29"/>
      <c r="H80" s="3" t="s">
        <v>382</v>
      </c>
      <c r="I80" s="4" t="s">
        <v>383</v>
      </c>
      <c r="J80" s="30">
        <f t="shared" si="1"/>
        <v>33</v>
      </c>
      <c r="K80" s="30">
        <v>33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29"/>
    </row>
    <row r="81" spans="1:17" s="31" customFormat="1" hidden="1" x14ac:dyDescent="0.2">
      <c r="A81" s="29" t="s">
        <v>1831</v>
      </c>
      <c r="B81" s="9">
        <v>44750</v>
      </c>
      <c r="C81" s="2" t="s">
        <v>17</v>
      </c>
      <c r="D81" s="1" t="s">
        <v>449</v>
      </c>
      <c r="E81" s="29"/>
      <c r="F81" s="2" t="s">
        <v>450</v>
      </c>
      <c r="G81" s="29"/>
      <c r="H81" s="3" t="s">
        <v>451</v>
      </c>
      <c r="I81" s="4" t="s">
        <v>452</v>
      </c>
      <c r="J81" s="30">
        <f t="shared" si="1"/>
        <v>3823.08</v>
      </c>
      <c r="K81" s="30">
        <v>800.75</v>
      </c>
      <c r="L81" s="30">
        <v>2605.46</v>
      </c>
      <c r="M81" s="30">
        <v>416.87</v>
      </c>
      <c r="N81" s="30">
        <v>0</v>
      </c>
      <c r="O81" s="30">
        <v>0</v>
      </c>
      <c r="P81" s="30">
        <v>0</v>
      </c>
      <c r="Q81" s="29"/>
    </row>
    <row r="82" spans="1:17" s="31" customFormat="1" hidden="1" x14ac:dyDescent="0.2">
      <c r="A82" s="29" t="s">
        <v>1832</v>
      </c>
      <c r="B82" s="9">
        <v>44750</v>
      </c>
      <c r="C82" s="2" t="s">
        <v>17</v>
      </c>
      <c r="D82" s="1" t="s">
        <v>453</v>
      </c>
      <c r="E82" s="29"/>
      <c r="F82" s="2" t="s">
        <v>454</v>
      </c>
      <c r="G82" s="29"/>
      <c r="H82" s="3" t="s">
        <v>455</v>
      </c>
      <c r="I82" s="4" t="s">
        <v>456</v>
      </c>
      <c r="J82" s="30">
        <f t="shared" si="1"/>
        <v>190.02</v>
      </c>
      <c r="K82" s="30">
        <v>0</v>
      </c>
      <c r="L82" s="30">
        <v>163.81</v>
      </c>
      <c r="M82" s="30">
        <v>26.21</v>
      </c>
      <c r="N82" s="30">
        <v>0</v>
      </c>
      <c r="O82" s="30">
        <v>0</v>
      </c>
      <c r="P82" s="30">
        <v>0</v>
      </c>
      <c r="Q82" s="29"/>
    </row>
    <row r="83" spans="1:17" s="31" customFormat="1" hidden="1" x14ac:dyDescent="0.2">
      <c r="A83" s="29" t="s">
        <v>1833</v>
      </c>
      <c r="B83" s="9">
        <v>44751</v>
      </c>
      <c r="C83" s="2" t="s">
        <v>17</v>
      </c>
      <c r="D83" s="1" t="s">
        <v>457</v>
      </c>
      <c r="E83" s="29"/>
      <c r="F83" s="2" t="s">
        <v>277</v>
      </c>
      <c r="G83" s="29"/>
      <c r="H83" s="3" t="s">
        <v>458</v>
      </c>
      <c r="I83" s="4" t="s">
        <v>459</v>
      </c>
      <c r="J83" s="30">
        <f t="shared" si="1"/>
        <v>2305.4700000000003</v>
      </c>
      <c r="K83" s="30">
        <v>0</v>
      </c>
      <c r="L83" s="30">
        <v>1987.47</v>
      </c>
      <c r="M83" s="30">
        <v>318</v>
      </c>
      <c r="N83" s="30">
        <v>0</v>
      </c>
      <c r="O83" s="30">
        <v>0</v>
      </c>
      <c r="P83" s="30">
        <v>0</v>
      </c>
      <c r="Q83" s="29"/>
    </row>
    <row r="84" spans="1:17" s="31" customFormat="1" hidden="1" x14ac:dyDescent="0.2">
      <c r="A84" s="29" t="s">
        <v>1834</v>
      </c>
      <c r="B84" s="9">
        <v>44753</v>
      </c>
      <c r="C84" s="2" t="s">
        <v>17</v>
      </c>
      <c r="D84" s="1" t="s">
        <v>460</v>
      </c>
      <c r="E84" s="29"/>
      <c r="F84" s="2" t="s">
        <v>277</v>
      </c>
      <c r="G84" s="29"/>
      <c r="H84" s="3" t="s">
        <v>382</v>
      </c>
      <c r="I84" s="4" t="s">
        <v>383</v>
      </c>
      <c r="J84" s="30">
        <f t="shared" si="1"/>
        <v>415.74</v>
      </c>
      <c r="K84" s="30">
        <v>415.74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29"/>
    </row>
    <row r="85" spans="1:17" s="31" customFormat="1" hidden="1" x14ac:dyDescent="0.2">
      <c r="A85" s="29" t="s">
        <v>1835</v>
      </c>
      <c r="B85" s="9">
        <v>44753</v>
      </c>
      <c r="C85" s="2" t="s">
        <v>17</v>
      </c>
      <c r="D85" s="1" t="s">
        <v>461</v>
      </c>
      <c r="E85" s="29"/>
      <c r="F85" s="2" t="s">
        <v>277</v>
      </c>
      <c r="G85" s="29"/>
      <c r="H85" s="3" t="s">
        <v>313</v>
      </c>
      <c r="I85" s="4" t="s">
        <v>314</v>
      </c>
      <c r="J85" s="30">
        <f t="shared" si="1"/>
        <v>229.07</v>
      </c>
      <c r="K85" s="30">
        <v>229.07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29"/>
    </row>
    <row r="86" spans="1:17" s="31" customFormat="1" hidden="1" x14ac:dyDescent="0.2">
      <c r="A86" s="29" t="s">
        <v>1836</v>
      </c>
      <c r="B86" s="9">
        <v>44755</v>
      </c>
      <c r="C86" s="2" t="s">
        <v>17</v>
      </c>
      <c r="D86" s="1" t="s">
        <v>462</v>
      </c>
      <c r="E86" s="29"/>
      <c r="F86" s="2" t="s">
        <v>463</v>
      </c>
      <c r="G86" s="29"/>
      <c r="H86" s="3" t="s">
        <v>464</v>
      </c>
      <c r="I86" s="4" t="s">
        <v>465</v>
      </c>
      <c r="J86" s="30">
        <f t="shared" si="1"/>
        <v>100.73</v>
      </c>
      <c r="K86" s="30">
        <v>0</v>
      </c>
      <c r="L86" s="30">
        <v>86.84</v>
      </c>
      <c r="M86" s="30">
        <v>13.89</v>
      </c>
      <c r="N86" s="30">
        <v>0</v>
      </c>
      <c r="O86" s="30">
        <v>0</v>
      </c>
      <c r="P86" s="30">
        <v>0</v>
      </c>
      <c r="Q86" s="29"/>
    </row>
    <row r="87" spans="1:17" s="31" customFormat="1" hidden="1" x14ac:dyDescent="0.2">
      <c r="A87" s="29" t="s">
        <v>1837</v>
      </c>
      <c r="B87" s="9">
        <v>44755</v>
      </c>
      <c r="C87" s="2" t="s">
        <v>17</v>
      </c>
      <c r="D87" s="1" t="s">
        <v>466</v>
      </c>
      <c r="E87" s="29"/>
      <c r="F87" s="2" t="s">
        <v>1552</v>
      </c>
      <c r="G87" s="29"/>
      <c r="H87" s="3" t="s">
        <v>464</v>
      </c>
      <c r="I87" s="4" t="s">
        <v>465</v>
      </c>
      <c r="J87" s="30">
        <f t="shared" si="1"/>
        <v>325.7</v>
      </c>
      <c r="K87" s="30">
        <v>325.7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29"/>
    </row>
    <row r="88" spans="1:17" s="31" customFormat="1" hidden="1" x14ac:dyDescent="0.2">
      <c r="A88" s="29" t="s">
        <v>1838</v>
      </c>
      <c r="B88" s="9">
        <v>44756</v>
      </c>
      <c r="C88" s="2" t="s">
        <v>17</v>
      </c>
      <c r="D88" s="1" t="s">
        <v>467</v>
      </c>
      <c r="E88" s="29"/>
      <c r="F88" s="2" t="s">
        <v>277</v>
      </c>
      <c r="G88" s="29"/>
      <c r="H88" s="3" t="s">
        <v>468</v>
      </c>
      <c r="I88" s="4" t="s">
        <v>469</v>
      </c>
      <c r="J88" s="30">
        <f t="shared" si="1"/>
        <v>56.81</v>
      </c>
      <c r="K88" s="30">
        <v>0</v>
      </c>
      <c r="L88" s="30">
        <v>48.97</v>
      </c>
      <c r="M88" s="30">
        <v>7.84</v>
      </c>
      <c r="N88" s="30">
        <v>0</v>
      </c>
      <c r="O88" s="30">
        <v>0</v>
      </c>
      <c r="P88" s="30">
        <v>0</v>
      </c>
      <c r="Q88" s="29"/>
    </row>
    <row r="89" spans="1:17" s="31" customFormat="1" hidden="1" x14ac:dyDescent="0.2">
      <c r="A89" s="29" t="s">
        <v>1839</v>
      </c>
      <c r="B89" s="9">
        <v>44756</v>
      </c>
      <c r="C89" s="2" t="s">
        <v>17</v>
      </c>
      <c r="D89" s="1" t="s">
        <v>470</v>
      </c>
      <c r="E89" s="29"/>
      <c r="F89" s="2" t="s">
        <v>277</v>
      </c>
      <c r="G89" s="29"/>
      <c r="H89" s="3" t="s">
        <v>435</v>
      </c>
      <c r="I89" s="4" t="s">
        <v>436</v>
      </c>
      <c r="J89" s="30">
        <f t="shared" si="1"/>
        <v>405.35999999999996</v>
      </c>
      <c r="K89" s="30">
        <v>184.08</v>
      </c>
      <c r="L89" s="30">
        <v>190.75999999999996</v>
      </c>
      <c r="M89" s="30">
        <v>30.52</v>
      </c>
      <c r="N89" s="30">
        <v>0</v>
      </c>
      <c r="O89" s="30">
        <v>0</v>
      </c>
      <c r="P89" s="30">
        <v>0</v>
      </c>
      <c r="Q89" s="29"/>
    </row>
    <row r="90" spans="1:17" s="31" customFormat="1" hidden="1" x14ac:dyDescent="0.2">
      <c r="A90" s="29" t="s">
        <v>1840</v>
      </c>
      <c r="B90" s="9">
        <v>44756</v>
      </c>
      <c r="C90" s="2" t="s">
        <v>17</v>
      </c>
      <c r="D90" s="1" t="s">
        <v>471</v>
      </c>
      <c r="E90" s="29"/>
      <c r="F90" s="2" t="s">
        <v>277</v>
      </c>
      <c r="G90" s="29"/>
      <c r="H90" s="3" t="s">
        <v>382</v>
      </c>
      <c r="I90" s="4" t="s">
        <v>383</v>
      </c>
      <c r="J90" s="30">
        <f t="shared" si="1"/>
        <v>662.36</v>
      </c>
      <c r="K90" s="30">
        <v>662.36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29"/>
    </row>
    <row r="91" spans="1:17" s="31" customFormat="1" hidden="1" x14ac:dyDescent="0.2">
      <c r="A91" s="29" t="s">
        <v>1841</v>
      </c>
      <c r="B91" s="9">
        <v>44756</v>
      </c>
      <c r="C91" s="2" t="s">
        <v>17</v>
      </c>
      <c r="D91" s="1" t="s">
        <v>472</v>
      </c>
      <c r="E91" s="29"/>
      <c r="F91" s="2" t="s">
        <v>473</v>
      </c>
      <c r="G91" s="29"/>
      <c r="H91" s="3" t="s">
        <v>474</v>
      </c>
      <c r="I91" s="4" t="s">
        <v>475</v>
      </c>
      <c r="J91" s="30">
        <f t="shared" si="1"/>
        <v>391.49</v>
      </c>
      <c r="K91" s="30">
        <v>0</v>
      </c>
      <c r="L91" s="30">
        <v>337.49</v>
      </c>
      <c r="M91" s="30">
        <v>54</v>
      </c>
      <c r="N91" s="30">
        <v>0</v>
      </c>
      <c r="O91" s="30">
        <v>0</v>
      </c>
      <c r="P91" s="30">
        <v>0</v>
      </c>
      <c r="Q91" s="29"/>
    </row>
    <row r="92" spans="1:17" s="31" customFormat="1" hidden="1" x14ac:dyDescent="0.2">
      <c r="A92" s="29" t="s">
        <v>1842</v>
      </c>
      <c r="B92" s="9">
        <v>44756</v>
      </c>
      <c r="C92" s="2" t="s">
        <v>17</v>
      </c>
      <c r="D92" s="1" t="s">
        <v>476</v>
      </c>
      <c r="E92" s="29"/>
      <c r="F92" s="2" t="s">
        <v>277</v>
      </c>
      <c r="G92" s="29"/>
      <c r="H92" s="3" t="s">
        <v>313</v>
      </c>
      <c r="I92" s="4" t="s">
        <v>314</v>
      </c>
      <c r="J92" s="30">
        <f t="shared" si="1"/>
        <v>822.93</v>
      </c>
      <c r="K92" s="30">
        <v>134.47</v>
      </c>
      <c r="L92" s="30">
        <v>22.64</v>
      </c>
      <c r="M92" s="30">
        <v>3.62</v>
      </c>
      <c r="N92" s="30">
        <v>613.15</v>
      </c>
      <c r="O92" s="30">
        <v>49.05</v>
      </c>
      <c r="P92" s="30">
        <v>0</v>
      </c>
      <c r="Q92" s="29"/>
    </row>
    <row r="93" spans="1:17" s="31" customFormat="1" hidden="1" x14ac:dyDescent="0.2">
      <c r="A93" s="29" t="s">
        <v>1843</v>
      </c>
      <c r="B93" s="9">
        <v>44756</v>
      </c>
      <c r="C93" s="2" t="s">
        <v>17</v>
      </c>
      <c r="D93" s="1" t="s">
        <v>477</v>
      </c>
      <c r="E93" s="29"/>
      <c r="F93" s="2" t="s">
        <v>277</v>
      </c>
      <c r="G93" s="29"/>
      <c r="H93" s="3" t="s">
        <v>291</v>
      </c>
      <c r="I93" s="4" t="s">
        <v>292</v>
      </c>
      <c r="J93" s="30">
        <f t="shared" si="1"/>
        <v>505.8</v>
      </c>
      <c r="K93" s="30">
        <v>505.8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29"/>
    </row>
    <row r="94" spans="1:17" s="31" customFormat="1" hidden="1" x14ac:dyDescent="0.2">
      <c r="A94" s="29" t="s">
        <v>1844</v>
      </c>
      <c r="B94" s="9">
        <v>44757</v>
      </c>
      <c r="C94" s="2" t="s">
        <v>17</v>
      </c>
      <c r="D94" s="1" t="s">
        <v>478</v>
      </c>
      <c r="E94" s="29"/>
      <c r="F94" s="2" t="s">
        <v>479</v>
      </c>
      <c r="G94" s="29"/>
      <c r="H94" s="3" t="s">
        <v>480</v>
      </c>
      <c r="I94" s="4" t="s">
        <v>481</v>
      </c>
      <c r="J94" s="30">
        <f t="shared" si="1"/>
        <v>2398.3200000000002</v>
      </c>
      <c r="K94" s="30">
        <v>0</v>
      </c>
      <c r="L94" s="30">
        <v>2067.52</v>
      </c>
      <c r="M94" s="30">
        <v>330.8</v>
      </c>
      <c r="N94" s="30">
        <v>0</v>
      </c>
      <c r="O94" s="30">
        <v>0</v>
      </c>
      <c r="P94" s="30">
        <v>0</v>
      </c>
      <c r="Q94" s="29"/>
    </row>
    <row r="95" spans="1:17" s="31" customFormat="1" hidden="1" x14ac:dyDescent="0.2">
      <c r="A95" s="29" t="s">
        <v>1845</v>
      </c>
      <c r="B95" s="9">
        <v>44757</v>
      </c>
      <c r="C95" s="2" t="s">
        <v>17</v>
      </c>
      <c r="D95" s="1" t="s">
        <v>482</v>
      </c>
      <c r="E95" s="29"/>
      <c r="F95" s="2" t="s">
        <v>277</v>
      </c>
      <c r="G95" s="29"/>
      <c r="H95" s="3" t="s">
        <v>483</v>
      </c>
      <c r="I95" s="4" t="s">
        <v>484</v>
      </c>
      <c r="J95" s="30">
        <f t="shared" si="1"/>
        <v>38.78</v>
      </c>
      <c r="K95" s="30">
        <v>0</v>
      </c>
      <c r="L95" s="30">
        <v>33.43</v>
      </c>
      <c r="M95" s="30">
        <v>5.35</v>
      </c>
      <c r="N95" s="30">
        <v>0</v>
      </c>
      <c r="O95" s="30">
        <v>0</v>
      </c>
      <c r="P95" s="30">
        <v>0</v>
      </c>
      <c r="Q95" s="29"/>
    </row>
    <row r="96" spans="1:17" s="31" customFormat="1" hidden="1" x14ac:dyDescent="0.2">
      <c r="A96" s="29" t="s">
        <v>1846</v>
      </c>
      <c r="B96" s="9">
        <v>44758</v>
      </c>
      <c r="C96" s="2" t="s">
        <v>17</v>
      </c>
      <c r="D96" s="1" t="s">
        <v>485</v>
      </c>
      <c r="E96" s="29"/>
      <c r="F96" s="2" t="s">
        <v>486</v>
      </c>
      <c r="G96" s="29"/>
      <c r="H96" s="3" t="s">
        <v>487</v>
      </c>
      <c r="I96" s="4" t="s">
        <v>488</v>
      </c>
      <c r="J96" s="30">
        <f t="shared" si="1"/>
        <v>5778.77</v>
      </c>
      <c r="K96" s="30">
        <v>5778.77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29"/>
    </row>
    <row r="97" spans="1:17" s="31" customFormat="1" hidden="1" x14ac:dyDescent="0.2">
      <c r="A97" s="29" t="s">
        <v>1847</v>
      </c>
      <c r="B97" s="9">
        <v>44760</v>
      </c>
      <c r="C97" s="2" t="s">
        <v>17</v>
      </c>
      <c r="D97" s="1" t="s">
        <v>489</v>
      </c>
      <c r="E97" s="29"/>
      <c r="F97" s="2" t="s">
        <v>277</v>
      </c>
      <c r="G97" s="29"/>
      <c r="H97" s="3" t="s">
        <v>382</v>
      </c>
      <c r="I97" s="4" t="s">
        <v>383</v>
      </c>
      <c r="J97" s="30">
        <f t="shared" si="1"/>
        <v>1864.03</v>
      </c>
      <c r="K97" s="30">
        <v>1784.18</v>
      </c>
      <c r="L97" s="30">
        <v>68.839999999999918</v>
      </c>
      <c r="M97" s="30">
        <v>11.01</v>
      </c>
      <c r="N97" s="30">
        <v>0</v>
      </c>
      <c r="O97" s="30">
        <v>0</v>
      </c>
      <c r="P97" s="30">
        <v>0</v>
      </c>
      <c r="Q97" s="29"/>
    </row>
    <row r="98" spans="1:17" s="31" customFormat="1" hidden="1" x14ac:dyDescent="0.2">
      <c r="A98" s="29" t="s">
        <v>1848</v>
      </c>
      <c r="B98" s="9">
        <v>44760</v>
      </c>
      <c r="C98" s="2" t="s">
        <v>17</v>
      </c>
      <c r="D98" s="1" t="s">
        <v>490</v>
      </c>
      <c r="E98" s="29"/>
      <c r="F98" s="2" t="s">
        <v>277</v>
      </c>
      <c r="G98" s="29"/>
      <c r="H98" s="3" t="s">
        <v>491</v>
      </c>
      <c r="I98" s="4" t="s">
        <v>492</v>
      </c>
      <c r="J98" s="30">
        <f t="shared" si="1"/>
        <v>821.2</v>
      </c>
      <c r="K98" s="30">
        <v>821.2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29"/>
    </row>
    <row r="99" spans="1:17" s="31" customFormat="1" hidden="1" x14ac:dyDescent="0.2">
      <c r="A99" s="29" t="s">
        <v>1849</v>
      </c>
      <c r="B99" s="9">
        <v>44761</v>
      </c>
      <c r="C99" s="2" t="s">
        <v>17</v>
      </c>
      <c r="D99" s="1" t="s">
        <v>493</v>
      </c>
      <c r="E99" s="2"/>
      <c r="F99" s="2" t="s">
        <v>277</v>
      </c>
      <c r="G99" s="29"/>
      <c r="H99" s="3" t="s">
        <v>313</v>
      </c>
      <c r="I99" s="4" t="s">
        <v>314</v>
      </c>
      <c r="J99" s="30">
        <f t="shared" si="1"/>
        <v>383.18</v>
      </c>
      <c r="K99" s="30">
        <v>382.39</v>
      </c>
      <c r="L99" s="30">
        <v>0.68000000000000682</v>
      </c>
      <c r="M99" s="30">
        <v>0.11</v>
      </c>
      <c r="N99" s="30">
        <v>0</v>
      </c>
      <c r="O99" s="30">
        <v>0</v>
      </c>
      <c r="P99" s="30">
        <v>0</v>
      </c>
      <c r="Q99" s="29"/>
    </row>
    <row r="100" spans="1:17" s="31" customFormat="1" hidden="1" x14ac:dyDescent="0.2">
      <c r="A100" s="29" t="s">
        <v>1850</v>
      </c>
      <c r="B100" s="9">
        <v>44763</v>
      </c>
      <c r="C100" s="2" t="s">
        <v>17</v>
      </c>
      <c r="D100" s="1" t="s">
        <v>494</v>
      </c>
      <c r="E100" s="2"/>
      <c r="F100" s="2" t="s">
        <v>277</v>
      </c>
      <c r="G100" s="29"/>
      <c r="H100" s="3" t="s">
        <v>435</v>
      </c>
      <c r="I100" s="4" t="s">
        <v>436</v>
      </c>
      <c r="J100" s="30">
        <f t="shared" si="1"/>
        <v>326.60000000000002</v>
      </c>
      <c r="K100" s="30">
        <v>326.60000000000002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29"/>
    </row>
    <row r="101" spans="1:17" s="31" customFormat="1" hidden="1" x14ac:dyDescent="0.2">
      <c r="A101" s="29" t="s">
        <v>1851</v>
      </c>
      <c r="B101" s="9">
        <v>44763</v>
      </c>
      <c r="C101" s="2" t="s">
        <v>17</v>
      </c>
      <c r="D101" s="1" t="s">
        <v>495</v>
      </c>
      <c r="E101" s="2"/>
      <c r="F101" s="2" t="s">
        <v>277</v>
      </c>
      <c r="G101" s="29"/>
      <c r="H101" s="3" t="s">
        <v>382</v>
      </c>
      <c r="I101" s="4" t="s">
        <v>383</v>
      </c>
      <c r="J101" s="30">
        <f t="shared" si="1"/>
        <v>1310.47</v>
      </c>
      <c r="K101" s="30">
        <v>824.79</v>
      </c>
      <c r="L101" s="30">
        <v>418.69000000000005</v>
      </c>
      <c r="M101" s="30">
        <v>66.989999999999995</v>
      </c>
      <c r="N101" s="30">
        <v>0</v>
      </c>
      <c r="O101" s="30">
        <v>0</v>
      </c>
      <c r="P101" s="30">
        <v>0</v>
      </c>
      <c r="Q101" s="29"/>
    </row>
    <row r="102" spans="1:17" s="31" customFormat="1" hidden="1" x14ac:dyDescent="0.2">
      <c r="A102" s="29" t="s">
        <v>1852</v>
      </c>
      <c r="B102" s="9">
        <v>44763</v>
      </c>
      <c r="C102" s="2" t="s">
        <v>17</v>
      </c>
      <c r="D102" s="1" t="s">
        <v>496</v>
      </c>
      <c r="E102" s="2"/>
      <c r="F102" s="2" t="s">
        <v>277</v>
      </c>
      <c r="G102" s="29"/>
      <c r="H102" s="3" t="s">
        <v>291</v>
      </c>
      <c r="I102" s="4" t="s">
        <v>292</v>
      </c>
      <c r="J102" s="30">
        <f t="shared" si="1"/>
        <v>883.5</v>
      </c>
      <c r="K102" s="30">
        <v>883.5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29"/>
    </row>
    <row r="103" spans="1:17" s="31" customFormat="1" hidden="1" x14ac:dyDescent="0.2">
      <c r="A103" s="29" t="s">
        <v>1853</v>
      </c>
      <c r="B103" s="9">
        <v>44763</v>
      </c>
      <c r="C103" s="2" t="s">
        <v>17</v>
      </c>
      <c r="D103" s="1" t="s">
        <v>497</v>
      </c>
      <c r="E103" s="2"/>
      <c r="F103" s="2" t="s">
        <v>277</v>
      </c>
      <c r="G103" s="29"/>
      <c r="H103" s="3" t="s">
        <v>291</v>
      </c>
      <c r="I103" s="4" t="s">
        <v>292</v>
      </c>
      <c r="J103" s="30">
        <f t="shared" si="1"/>
        <v>11.4</v>
      </c>
      <c r="K103" s="30">
        <v>11.4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29"/>
    </row>
    <row r="104" spans="1:17" s="31" customFormat="1" hidden="1" x14ac:dyDescent="0.2">
      <c r="A104" s="29" t="s">
        <v>1854</v>
      </c>
      <c r="B104" s="9">
        <v>44763</v>
      </c>
      <c r="C104" s="2" t="s">
        <v>17</v>
      </c>
      <c r="D104" s="1" t="s">
        <v>498</v>
      </c>
      <c r="E104" s="2"/>
      <c r="F104" s="2" t="s">
        <v>277</v>
      </c>
      <c r="G104" s="29"/>
      <c r="H104" s="3" t="s">
        <v>491</v>
      </c>
      <c r="I104" s="4" t="s">
        <v>492</v>
      </c>
      <c r="J104" s="30">
        <f t="shared" si="1"/>
        <v>111.35000000000001</v>
      </c>
      <c r="K104" s="30">
        <v>40.56</v>
      </c>
      <c r="L104" s="30">
        <v>61.03</v>
      </c>
      <c r="M104" s="30">
        <v>9.76</v>
      </c>
      <c r="N104" s="30">
        <v>0</v>
      </c>
      <c r="O104" s="30">
        <v>0</v>
      </c>
      <c r="P104" s="30">
        <v>0</v>
      </c>
      <c r="Q104" s="29"/>
    </row>
    <row r="105" spans="1:17" s="31" customFormat="1" hidden="1" x14ac:dyDescent="0.2">
      <c r="A105" s="29" t="s">
        <v>1855</v>
      </c>
      <c r="B105" s="9">
        <v>44763</v>
      </c>
      <c r="C105" s="2" t="s">
        <v>17</v>
      </c>
      <c r="D105" s="1" t="s">
        <v>499</v>
      </c>
      <c r="E105" s="2"/>
      <c r="F105" s="2" t="s">
        <v>277</v>
      </c>
      <c r="G105" s="29"/>
      <c r="H105" s="3" t="s">
        <v>313</v>
      </c>
      <c r="I105" s="4" t="s">
        <v>314</v>
      </c>
      <c r="J105" s="30">
        <f t="shared" si="1"/>
        <v>343.04</v>
      </c>
      <c r="K105" s="30">
        <v>67.52</v>
      </c>
      <c r="L105" s="30">
        <v>237.52000000000004</v>
      </c>
      <c r="M105" s="30">
        <v>38</v>
      </c>
      <c r="N105" s="30">
        <v>0</v>
      </c>
      <c r="O105" s="30">
        <v>0</v>
      </c>
      <c r="P105" s="30">
        <v>0</v>
      </c>
      <c r="Q105" s="29"/>
    </row>
    <row r="106" spans="1:17" s="31" customFormat="1" hidden="1" x14ac:dyDescent="0.2">
      <c r="A106" s="29" t="s">
        <v>1856</v>
      </c>
      <c r="B106" s="9">
        <v>44763</v>
      </c>
      <c r="C106" s="2" t="s">
        <v>17</v>
      </c>
      <c r="D106" s="1" t="s">
        <v>500</v>
      </c>
      <c r="E106" s="2"/>
      <c r="F106" s="2" t="s">
        <v>501</v>
      </c>
      <c r="G106" s="29"/>
      <c r="H106" s="3" t="s">
        <v>502</v>
      </c>
      <c r="I106" s="4" t="s">
        <v>503</v>
      </c>
      <c r="J106" s="30">
        <f t="shared" si="1"/>
        <v>583.18000000000006</v>
      </c>
      <c r="K106" s="30">
        <v>0</v>
      </c>
      <c r="L106" s="30">
        <v>502.74</v>
      </c>
      <c r="M106" s="30">
        <v>80.44</v>
      </c>
      <c r="N106" s="30">
        <v>0</v>
      </c>
      <c r="O106" s="30">
        <v>0</v>
      </c>
      <c r="P106" s="30">
        <v>0</v>
      </c>
      <c r="Q106" s="29"/>
    </row>
    <row r="107" spans="1:17" s="31" customFormat="1" hidden="1" x14ac:dyDescent="0.2">
      <c r="A107" s="29" t="s">
        <v>1857</v>
      </c>
      <c r="B107" s="9">
        <v>44764</v>
      </c>
      <c r="C107" s="2" t="s">
        <v>17</v>
      </c>
      <c r="D107" s="1" t="s">
        <v>504</v>
      </c>
      <c r="E107" s="2"/>
      <c r="F107" s="2" t="s">
        <v>277</v>
      </c>
      <c r="G107" s="29"/>
      <c r="H107" s="3" t="s">
        <v>382</v>
      </c>
      <c r="I107" s="4" t="s">
        <v>383</v>
      </c>
      <c r="J107" s="30">
        <f t="shared" si="1"/>
        <v>57.4</v>
      </c>
      <c r="K107" s="30">
        <v>57.4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29"/>
    </row>
    <row r="108" spans="1:17" s="31" customFormat="1" hidden="1" x14ac:dyDescent="0.2">
      <c r="A108" s="29" t="s">
        <v>1858</v>
      </c>
      <c r="B108" s="9">
        <v>44767</v>
      </c>
      <c r="C108" s="2" t="s">
        <v>17</v>
      </c>
      <c r="D108" s="1" t="s">
        <v>505</v>
      </c>
      <c r="E108" s="2"/>
      <c r="F108" s="2" t="s">
        <v>277</v>
      </c>
      <c r="G108" s="29"/>
      <c r="H108" s="3" t="s">
        <v>382</v>
      </c>
      <c r="I108" s="4" t="s">
        <v>383</v>
      </c>
      <c r="J108" s="30">
        <f t="shared" si="1"/>
        <v>782.75</v>
      </c>
      <c r="K108" s="30">
        <v>157.63</v>
      </c>
      <c r="L108" s="30">
        <v>538.9</v>
      </c>
      <c r="M108" s="30">
        <v>86.22</v>
      </c>
      <c r="N108" s="30">
        <v>0</v>
      </c>
      <c r="O108" s="30">
        <v>0</v>
      </c>
      <c r="P108" s="30">
        <v>0</v>
      </c>
      <c r="Q108" s="29"/>
    </row>
    <row r="109" spans="1:17" s="31" customFormat="1" hidden="1" x14ac:dyDescent="0.2">
      <c r="A109" s="29" t="s">
        <v>1859</v>
      </c>
      <c r="B109" s="9">
        <v>44767</v>
      </c>
      <c r="C109" s="2" t="s">
        <v>17</v>
      </c>
      <c r="D109" s="1" t="s">
        <v>506</v>
      </c>
      <c r="E109" s="2"/>
      <c r="F109" s="2" t="s">
        <v>507</v>
      </c>
      <c r="G109" s="29"/>
      <c r="H109" s="3" t="s">
        <v>508</v>
      </c>
      <c r="I109" s="4" t="s">
        <v>509</v>
      </c>
      <c r="J109" s="30">
        <f t="shared" si="1"/>
        <v>4522.22</v>
      </c>
      <c r="K109" s="30">
        <v>0</v>
      </c>
      <c r="L109" s="30">
        <v>4024.51</v>
      </c>
      <c r="M109" s="30">
        <v>497.71</v>
      </c>
      <c r="N109" s="30">
        <v>0</v>
      </c>
      <c r="O109" s="30">
        <v>0</v>
      </c>
      <c r="P109" s="30">
        <v>0</v>
      </c>
      <c r="Q109" s="29"/>
    </row>
    <row r="110" spans="1:17" s="31" customFormat="1" hidden="1" x14ac:dyDescent="0.2">
      <c r="A110" s="29" t="s">
        <v>1860</v>
      </c>
      <c r="B110" s="9">
        <v>44767</v>
      </c>
      <c r="C110" s="2" t="s">
        <v>17</v>
      </c>
      <c r="D110" s="1" t="s">
        <v>510</v>
      </c>
      <c r="E110" s="2"/>
      <c r="F110" s="2" t="s">
        <v>277</v>
      </c>
      <c r="G110" s="29"/>
      <c r="H110" s="3" t="s">
        <v>491</v>
      </c>
      <c r="I110" s="4" t="s">
        <v>492</v>
      </c>
      <c r="J110" s="30">
        <f t="shared" si="1"/>
        <v>582.61</v>
      </c>
      <c r="K110" s="30">
        <v>582.61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29"/>
    </row>
    <row r="111" spans="1:17" s="31" customFormat="1" hidden="1" x14ac:dyDescent="0.2">
      <c r="A111" s="29" t="s">
        <v>1861</v>
      </c>
      <c r="B111" s="9">
        <v>44767</v>
      </c>
      <c r="C111" s="2" t="s">
        <v>17</v>
      </c>
      <c r="D111" s="1" t="s">
        <v>511</v>
      </c>
      <c r="E111" s="2"/>
      <c r="F111" s="2" t="s">
        <v>277</v>
      </c>
      <c r="G111" s="29"/>
      <c r="H111" s="3" t="s">
        <v>512</v>
      </c>
      <c r="I111" s="4" t="s">
        <v>513</v>
      </c>
      <c r="J111" s="30">
        <f t="shared" si="1"/>
        <v>1290.03</v>
      </c>
      <c r="K111" s="30">
        <v>742.87</v>
      </c>
      <c r="L111" s="30">
        <v>471.68999999999994</v>
      </c>
      <c r="M111" s="30">
        <v>75.47</v>
      </c>
      <c r="N111" s="30">
        <v>0</v>
      </c>
      <c r="O111" s="30">
        <v>0</v>
      </c>
      <c r="P111" s="30">
        <v>0</v>
      </c>
      <c r="Q111" s="29"/>
    </row>
    <row r="112" spans="1:17" s="31" customFormat="1" ht="13.5" hidden="1" customHeight="1" x14ac:dyDescent="0.2">
      <c r="A112" s="29" t="s">
        <v>1862</v>
      </c>
      <c r="B112" s="9">
        <v>44767</v>
      </c>
      <c r="C112" s="2" t="s">
        <v>17</v>
      </c>
      <c r="D112" s="1" t="s">
        <v>514</v>
      </c>
      <c r="E112" s="2"/>
      <c r="F112" s="2" t="s">
        <v>277</v>
      </c>
      <c r="G112" s="29"/>
      <c r="H112" s="3" t="s">
        <v>512</v>
      </c>
      <c r="I112" s="4" t="s">
        <v>513</v>
      </c>
      <c r="J112" s="30">
        <f t="shared" si="1"/>
        <v>120.32000000000001</v>
      </c>
      <c r="K112" s="30">
        <v>28.65</v>
      </c>
      <c r="L112" s="30">
        <v>79.03</v>
      </c>
      <c r="M112" s="30">
        <v>12.64</v>
      </c>
      <c r="N112" s="30">
        <v>0</v>
      </c>
      <c r="O112" s="30">
        <v>0</v>
      </c>
      <c r="P112" s="30">
        <v>0</v>
      </c>
      <c r="Q112" s="29"/>
    </row>
    <row r="113" spans="1:17" s="31" customFormat="1" hidden="1" x14ac:dyDescent="0.2">
      <c r="A113" s="29" t="s">
        <v>1863</v>
      </c>
      <c r="B113" s="9">
        <v>44769</v>
      </c>
      <c r="C113" s="2" t="s">
        <v>17</v>
      </c>
      <c r="D113" s="1" t="s">
        <v>515</v>
      </c>
      <c r="E113" s="2"/>
      <c r="F113" s="2" t="s">
        <v>516</v>
      </c>
      <c r="G113" s="29"/>
      <c r="H113" s="3" t="s">
        <v>517</v>
      </c>
      <c r="I113" s="4" t="s">
        <v>518</v>
      </c>
      <c r="J113" s="30">
        <f t="shared" si="1"/>
        <v>2298.2399999999998</v>
      </c>
      <c r="K113" s="30">
        <v>2298.2399999999998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29"/>
    </row>
    <row r="114" spans="1:17" s="31" customFormat="1" hidden="1" x14ac:dyDescent="0.2">
      <c r="A114" s="29" t="s">
        <v>1864</v>
      </c>
      <c r="B114" s="9">
        <v>44769</v>
      </c>
      <c r="C114" s="2" t="s">
        <v>17</v>
      </c>
      <c r="D114" s="1" t="s">
        <v>519</v>
      </c>
      <c r="E114" s="2"/>
      <c r="F114" s="2" t="s">
        <v>520</v>
      </c>
      <c r="G114" s="29"/>
      <c r="H114" s="3" t="s">
        <v>517</v>
      </c>
      <c r="I114" s="4" t="s">
        <v>518</v>
      </c>
      <c r="J114" s="30">
        <f t="shared" si="1"/>
        <v>1016.97</v>
      </c>
      <c r="K114" s="30">
        <v>1016.97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29"/>
    </row>
    <row r="115" spans="1:17" s="31" customFormat="1" hidden="1" x14ac:dyDescent="0.2">
      <c r="A115" s="29" t="s">
        <v>1865</v>
      </c>
      <c r="B115" s="9">
        <v>44770</v>
      </c>
      <c r="C115" s="2" t="s">
        <v>17</v>
      </c>
      <c r="D115" s="1" t="s">
        <v>521</v>
      </c>
      <c r="E115" s="2"/>
      <c r="F115" s="2" t="s">
        <v>277</v>
      </c>
      <c r="G115" s="29"/>
      <c r="H115" s="3" t="s">
        <v>320</v>
      </c>
      <c r="I115" s="4" t="s">
        <v>321</v>
      </c>
      <c r="J115" s="30">
        <f t="shared" si="1"/>
        <v>1088.97</v>
      </c>
      <c r="K115" s="30">
        <v>0</v>
      </c>
      <c r="L115" s="30">
        <v>938.77</v>
      </c>
      <c r="M115" s="30">
        <v>150.19999999999999</v>
      </c>
      <c r="N115" s="30">
        <v>0</v>
      </c>
      <c r="O115" s="30">
        <v>0</v>
      </c>
      <c r="P115" s="30">
        <v>0</v>
      </c>
      <c r="Q115" s="29"/>
    </row>
    <row r="116" spans="1:17" s="31" customFormat="1" ht="12" hidden="1" customHeight="1" x14ac:dyDescent="0.2">
      <c r="A116" s="29" t="s">
        <v>1866</v>
      </c>
      <c r="B116" s="9">
        <v>44770</v>
      </c>
      <c r="C116" s="2" t="s">
        <v>17</v>
      </c>
      <c r="D116" s="1" t="s">
        <v>522</v>
      </c>
      <c r="E116" s="2"/>
      <c r="F116" s="2" t="s">
        <v>523</v>
      </c>
      <c r="G116" s="29"/>
      <c r="H116" s="3" t="s">
        <v>524</v>
      </c>
      <c r="I116" s="4" t="s">
        <v>120</v>
      </c>
      <c r="J116" s="30">
        <f t="shared" si="1"/>
        <v>1079.55</v>
      </c>
      <c r="K116" s="30">
        <v>1079.55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29"/>
    </row>
    <row r="117" spans="1:17" s="31" customFormat="1" hidden="1" x14ac:dyDescent="0.2">
      <c r="A117" s="29" t="s">
        <v>1867</v>
      </c>
      <c r="B117" s="9">
        <v>44770</v>
      </c>
      <c r="C117" s="2" t="s">
        <v>17</v>
      </c>
      <c r="D117" s="1" t="s">
        <v>525</v>
      </c>
      <c r="E117" s="2"/>
      <c r="F117" s="2" t="s">
        <v>526</v>
      </c>
      <c r="G117" s="29"/>
      <c r="H117" s="3" t="s">
        <v>524</v>
      </c>
      <c r="I117" s="4" t="s">
        <v>120</v>
      </c>
      <c r="J117" s="30">
        <f t="shared" si="1"/>
        <v>412.38</v>
      </c>
      <c r="K117" s="30">
        <v>412.38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29"/>
    </row>
    <row r="118" spans="1:17" s="31" customFormat="1" hidden="1" x14ac:dyDescent="0.2">
      <c r="A118" s="29" t="s">
        <v>1868</v>
      </c>
      <c r="B118" s="9">
        <v>44770</v>
      </c>
      <c r="C118" s="2" t="s">
        <v>17</v>
      </c>
      <c r="D118" s="1" t="s">
        <v>527</v>
      </c>
      <c r="E118" s="2"/>
      <c r="F118" s="2" t="s">
        <v>277</v>
      </c>
      <c r="G118" s="29"/>
      <c r="H118" s="3" t="s">
        <v>528</v>
      </c>
      <c r="I118" s="4" t="s">
        <v>529</v>
      </c>
      <c r="J118" s="30">
        <f t="shared" si="1"/>
        <v>12.989999999999998</v>
      </c>
      <c r="K118" s="30">
        <v>0</v>
      </c>
      <c r="L118" s="30">
        <v>11.2</v>
      </c>
      <c r="M118" s="30">
        <v>1.79</v>
      </c>
      <c r="N118" s="30">
        <v>0</v>
      </c>
      <c r="O118" s="30">
        <v>0</v>
      </c>
      <c r="P118" s="30">
        <v>0</v>
      </c>
      <c r="Q118" s="29"/>
    </row>
    <row r="119" spans="1:17" s="31" customFormat="1" hidden="1" x14ac:dyDescent="0.2">
      <c r="A119" s="29" t="s">
        <v>1869</v>
      </c>
      <c r="B119" s="9">
        <v>44771</v>
      </c>
      <c r="C119" s="2" t="s">
        <v>17</v>
      </c>
      <c r="D119" s="1" t="s">
        <v>530</v>
      </c>
      <c r="E119" s="2"/>
      <c r="F119" s="2" t="s">
        <v>277</v>
      </c>
      <c r="G119" s="29"/>
      <c r="H119" s="3" t="s">
        <v>531</v>
      </c>
      <c r="I119" s="4" t="s">
        <v>532</v>
      </c>
      <c r="J119" s="30">
        <f t="shared" si="1"/>
        <v>37.89</v>
      </c>
      <c r="K119" s="30">
        <v>0</v>
      </c>
      <c r="L119" s="30">
        <v>32.659999999999997</v>
      </c>
      <c r="M119" s="30">
        <v>5.23</v>
      </c>
      <c r="N119" s="30">
        <v>0</v>
      </c>
      <c r="O119" s="30">
        <v>0</v>
      </c>
      <c r="P119" s="30">
        <v>0</v>
      </c>
      <c r="Q119" s="29"/>
    </row>
    <row r="120" spans="1:17" s="31" customFormat="1" hidden="1" x14ac:dyDescent="0.2">
      <c r="A120" s="29" t="s">
        <v>1870</v>
      </c>
      <c r="B120" s="9">
        <v>44771</v>
      </c>
      <c r="C120" s="2" t="s">
        <v>17</v>
      </c>
      <c r="D120" s="1" t="s">
        <v>533</v>
      </c>
      <c r="E120" s="2"/>
      <c r="F120" s="2" t="s">
        <v>277</v>
      </c>
      <c r="G120" s="29"/>
      <c r="H120" s="3" t="s">
        <v>291</v>
      </c>
      <c r="I120" s="4" t="s">
        <v>292</v>
      </c>
      <c r="J120" s="30">
        <f t="shared" si="1"/>
        <v>699.38</v>
      </c>
      <c r="K120" s="30">
        <v>699.38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29"/>
    </row>
    <row r="121" spans="1:17" s="31" customFormat="1" hidden="1" x14ac:dyDescent="0.2">
      <c r="A121" s="29" t="s">
        <v>1871</v>
      </c>
      <c r="B121" s="9">
        <v>44771</v>
      </c>
      <c r="C121" s="2" t="s">
        <v>17</v>
      </c>
      <c r="D121" s="1" t="s">
        <v>534</v>
      </c>
      <c r="E121" s="2"/>
      <c r="F121" s="2" t="s">
        <v>277</v>
      </c>
      <c r="G121" s="29"/>
      <c r="H121" s="3" t="s">
        <v>491</v>
      </c>
      <c r="I121" s="4" t="s">
        <v>492</v>
      </c>
      <c r="J121" s="30">
        <f t="shared" si="1"/>
        <v>2611.48</v>
      </c>
      <c r="K121" s="30">
        <v>2611.48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</row>
    <row r="122" spans="1:17" s="31" customFormat="1" hidden="1" x14ac:dyDescent="0.2">
      <c r="A122" s="29" t="s">
        <v>1872</v>
      </c>
      <c r="B122" s="9">
        <v>44771</v>
      </c>
      <c r="C122" s="2" t="s">
        <v>17</v>
      </c>
      <c r="D122" s="1" t="s">
        <v>535</v>
      </c>
      <c r="E122" s="2"/>
      <c r="F122" s="2" t="s">
        <v>536</v>
      </c>
      <c r="G122" s="29"/>
      <c r="H122" s="3" t="s">
        <v>537</v>
      </c>
      <c r="I122" s="4" t="s">
        <v>538</v>
      </c>
      <c r="J122" s="30">
        <f t="shared" si="1"/>
        <v>803.88</v>
      </c>
      <c r="K122" s="30">
        <v>803.88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29"/>
    </row>
    <row r="123" spans="1:17" s="31" customFormat="1" hidden="1" x14ac:dyDescent="0.2">
      <c r="A123" s="29" t="s">
        <v>1873</v>
      </c>
      <c r="B123" s="9">
        <v>44772</v>
      </c>
      <c r="C123" s="2" t="s">
        <v>17</v>
      </c>
      <c r="D123" s="1" t="s">
        <v>539</v>
      </c>
      <c r="E123" s="2"/>
      <c r="F123" s="2" t="s">
        <v>277</v>
      </c>
      <c r="G123" s="29"/>
      <c r="H123" s="3" t="s">
        <v>382</v>
      </c>
      <c r="I123" s="4" t="s">
        <v>383</v>
      </c>
      <c r="J123" s="30">
        <f t="shared" si="1"/>
        <v>725.48</v>
      </c>
      <c r="K123" s="30">
        <v>608.30999999999995</v>
      </c>
      <c r="L123" s="30">
        <v>101.0100000000001</v>
      </c>
      <c r="M123" s="30">
        <v>16.16</v>
      </c>
      <c r="N123" s="30">
        <v>0</v>
      </c>
      <c r="O123" s="30">
        <v>0</v>
      </c>
      <c r="P123" s="30">
        <v>0</v>
      </c>
      <c r="Q123" s="29"/>
    </row>
    <row r="124" spans="1:17" s="31" customFormat="1" hidden="1" x14ac:dyDescent="0.2">
      <c r="A124" s="29" t="s">
        <v>1874</v>
      </c>
      <c r="B124" s="9">
        <v>44772</v>
      </c>
      <c r="C124" s="2" t="s">
        <v>17</v>
      </c>
      <c r="D124" s="1" t="s">
        <v>540</v>
      </c>
      <c r="E124" s="2"/>
      <c r="F124" s="2" t="s">
        <v>277</v>
      </c>
      <c r="G124" s="29"/>
      <c r="H124" s="3" t="s">
        <v>313</v>
      </c>
      <c r="I124" s="4" t="s">
        <v>314</v>
      </c>
      <c r="J124" s="30">
        <f t="shared" si="1"/>
        <v>812.4799999999999</v>
      </c>
      <c r="K124" s="30">
        <v>240.07</v>
      </c>
      <c r="L124" s="30">
        <v>0.23</v>
      </c>
      <c r="M124" s="30">
        <v>0.04</v>
      </c>
      <c r="N124" s="30">
        <v>529.76</v>
      </c>
      <c r="O124" s="30">
        <v>42.38</v>
      </c>
      <c r="P124" s="30">
        <v>0</v>
      </c>
      <c r="Q124" s="29"/>
    </row>
    <row r="125" spans="1:17" s="31" customFormat="1" hidden="1" x14ac:dyDescent="0.2">
      <c r="A125" s="29" t="s">
        <v>1875</v>
      </c>
      <c r="B125" s="9">
        <v>44772</v>
      </c>
      <c r="C125" s="2" t="s">
        <v>17</v>
      </c>
      <c r="D125" s="1" t="s">
        <v>541</v>
      </c>
      <c r="E125" s="2"/>
      <c r="F125" s="2" t="s">
        <v>277</v>
      </c>
      <c r="G125" s="29"/>
      <c r="H125" s="3" t="s">
        <v>512</v>
      </c>
      <c r="I125" s="4" t="s">
        <v>513</v>
      </c>
      <c r="J125" s="30">
        <f t="shared" si="1"/>
        <v>323.65999999999997</v>
      </c>
      <c r="K125" s="30">
        <v>0</v>
      </c>
      <c r="L125" s="30">
        <v>279.02</v>
      </c>
      <c r="M125" s="30">
        <v>44.64</v>
      </c>
      <c r="N125" s="30">
        <v>0</v>
      </c>
      <c r="O125" s="30">
        <v>0</v>
      </c>
      <c r="P125" s="30">
        <v>0</v>
      </c>
      <c r="Q125" s="29"/>
    </row>
    <row r="126" spans="1:17" s="31" customFormat="1" hidden="1" x14ac:dyDescent="0.2">
      <c r="A126" s="29" t="s">
        <v>1876</v>
      </c>
      <c r="B126" s="9">
        <v>44774</v>
      </c>
      <c r="C126" s="2" t="s">
        <v>17</v>
      </c>
      <c r="D126" s="1" t="s">
        <v>542</v>
      </c>
      <c r="E126" s="2"/>
      <c r="F126" s="2" t="s">
        <v>277</v>
      </c>
      <c r="G126" s="29"/>
      <c r="H126" s="3" t="s">
        <v>382</v>
      </c>
      <c r="I126" s="4" t="s">
        <v>383</v>
      </c>
      <c r="J126" s="30">
        <f t="shared" si="1"/>
        <v>583.16999999999996</v>
      </c>
      <c r="K126" s="30">
        <v>476.24</v>
      </c>
      <c r="L126" s="30">
        <v>92.17999999999995</v>
      </c>
      <c r="M126" s="30">
        <v>14.75</v>
      </c>
      <c r="N126" s="30">
        <v>0</v>
      </c>
      <c r="O126" s="30">
        <v>0</v>
      </c>
      <c r="P126" s="30">
        <v>0</v>
      </c>
      <c r="Q126" s="29"/>
    </row>
    <row r="127" spans="1:17" s="31" customFormat="1" hidden="1" x14ac:dyDescent="0.2">
      <c r="A127" s="29" t="s">
        <v>1877</v>
      </c>
      <c r="B127" s="9">
        <v>44774</v>
      </c>
      <c r="C127" s="2" t="s">
        <v>17</v>
      </c>
      <c r="D127" s="1" t="s">
        <v>543</v>
      </c>
      <c r="E127" s="2"/>
      <c r="F127" s="2" t="s">
        <v>277</v>
      </c>
      <c r="G127" s="29"/>
      <c r="H127" s="3" t="s">
        <v>491</v>
      </c>
      <c r="I127" s="4" t="s">
        <v>492</v>
      </c>
      <c r="J127" s="30">
        <f t="shared" si="1"/>
        <v>323.49</v>
      </c>
      <c r="K127" s="30">
        <v>323.49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29"/>
    </row>
    <row r="128" spans="1:17" s="31" customFormat="1" hidden="1" x14ac:dyDescent="0.2">
      <c r="A128" s="29" t="s">
        <v>1878</v>
      </c>
      <c r="B128" s="9">
        <v>44774</v>
      </c>
      <c r="C128" s="2" t="s">
        <v>17</v>
      </c>
      <c r="D128" s="1" t="s">
        <v>544</v>
      </c>
      <c r="E128" s="2"/>
      <c r="F128" s="2" t="s">
        <v>277</v>
      </c>
      <c r="G128" s="29"/>
      <c r="H128" s="3" t="s">
        <v>512</v>
      </c>
      <c r="I128" s="4" t="s">
        <v>513</v>
      </c>
      <c r="J128" s="30">
        <f t="shared" si="1"/>
        <v>101.34</v>
      </c>
      <c r="K128" s="30">
        <v>101.34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29"/>
    </row>
    <row r="129" spans="1:17" s="31" customFormat="1" hidden="1" x14ac:dyDescent="0.2">
      <c r="A129" s="29" t="s">
        <v>1879</v>
      </c>
      <c r="B129" s="9">
        <v>44775</v>
      </c>
      <c r="C129" s="2" t="s">
        <v>17</v>
      </c>
      <c r="D129" s="1" t="s">
        <v>545</v>
      </c>
      <c r="E129" s="2"/>
      <c r="F129" s="2" t="s">
        <v>277</v>
      </c>
      <c r="G129" s="29"/>
      <c r="H129" s="3" t="s">
        <v>546</v>
      </c>
      <c r="I129" s="4" t="s">
        <v>547</v>
      </c>
      <c r="J129" s="30">
        <f t="shared" si="1"/>
        <v>438.28999999999996</v>
      </c>
      <c r="K129" s="30">
        <v>0</v>
      </c>
      <c r="L129" s="30">
        <v>377.84</v>
      </c>
      <c r="M129" s="30">
        <v>60.45</v>
      </c>
      <c r="N129" s="30">
        <v>0</v>
      </c>
      <c r="O129" s="30">
        <v>0</v>
      </c>
      <c r="P129" s="30">
        <v>0</v>
      </c>
      <c r="Q129" s="29"/>
    </row>
    <row r="130" spans="1:17" s="31" customFormat="1" hidden="1" x14ac:dyDescent="0.2">
      <c r="A130" s="29" t="s">
        <v>1880</v>
      </c>
      <c r="B130" s="9">
        <v>44776</v>
      </c>
      <c r="C130" s="2" t="s">
        <v>17</v>
      </c>
      <c r="D130" s="1" t="s">
        <v>548</v>
      </c>
      <c r="E130" s="2"/>
      <c r="F130" s="2" t="s">
        <v>549</v>
      </c>
      <c r="G130" s="29"/>
      <c r="H130" s="3" t="s">
        <v>550</v>
      </c>
      <c r="I130" s="4" t="s">
        <v>551</v>
      </c>
      <c r="J130" s="30">
        <f t="shared" si="1"/>
        <v>738.56000000000006</v>
      </c>
      <c r="K130" s="30">
        <v>0</v>
      </c>
      <c r="L130" s="30">
        <v>636.69000000000005</v>
      </c>
      <c r="M130" s="30">
        <v>101.87</v>
      </c>
      <c r="N130" s="30">
        <v>0</v>
      </c>
      <c r="O130" s="30">
        <v>0</v>
      </c>
      <c r="P130" s="30">
        <v>0</v>
      </c>
      <c r="Q130" s="29"/>
    </row>
    <row r="131" spans="1:17" s="31" customFormat="1" hidden="1" x14ac:dyDescent="0.2">
      <c r="A131" s="29" t="s">
        <v>1881</v>
      </c>
      <c r="B131" s="9">
        <v>44777</v>
      </c>
      <c r="C131" s="2" t="s">
        <v>17</v>
      </c>
      <c r="D131" s="1" t="s">
        <v>552</v>
      </c>
      <c r="E131" s="2"/>
      <c r="F131" s="2" t="s">
        <v>277</v>
      </c>
      <c r="G131" s="29"/>
      <c r="H131" s="3" t="s">
        <v>382</v>
      </c>
      <c r="I131" s="4" t="s">
        <v>383</v>
      </c>
      <c r="J131" s="30">
        <f t="shared" si="1"/>
        <v>297.25</v>
      </c>
      <c r="K131" s="30">
        <v>128.69999999999999</v>
      </c>
      <c r="L131" s="30">
        <v>145.30000000000001</v>
      </c>
      <c r="M131" s="30">
        <v>23.25</v>
      </c>
      <c r="N131" s="30">
        <v>0</v>
      </c>
      <c r="O131" s="30">
        <v>0</v>
      </c>
      <c r="P131" s="30">
        <v>0</v>
      </c>
      <c r="Q131" s="29"/>
    </row>
    <row r="132" spans="1:17" s="31" customFormat="1" hidden="1" x14ac:dyDescent="0.2">
      <c r="A132" s="29" t="s">
        <v>1882</v>
      </c>
      <c r="B132" s="9">
        <v>44777</v>
      </c>
      <c r="C132" s="2" t="s">
        <v>17</v>
      </c>
      <c r="D132" s="1" t="s">
        <v>553</v>
      </c>
      <c r="E132" s="2"/>
      <c r="F132" s="2" t="s">
        <v>277</v>
      </c>
      <c r="G132" s="29"/>
      <c r="H132" s="3" t="s">
        <v>554</v>
      </c>
      <c r="I132" s="4" t="s">
        <v>555</v>
      </c>
      <c r="J132" s="30">
        <f t="shared" si="1"/>
        <v>152.89000000000001</v>
      </c>
      <c r="K132" s="30">
        <v>0</v>
      </c>
      <c r="L132" s="30">
        <v>131.80000000000001</v>
      </c>
      <c r="M132" s="30">
        <v>21.09</v>
      </c>
      <c r="N132" s="30">
        <v>0</v>
      </c>
      <c r="O132" s="30">
        <v>0</v>
      </c>
      <c r="P132" s="30">
        <v>0</v>
      </c>
      <c r="Q132" s="29"/>
    </row>
    <row r="133" spans="1:17" s="31" customFormat="1" hidden="1" x14ac:dyDescent="0.2">
      <c r="A133" s="29" t="s">
        <v>1883</v>
      </c>
      <c r="B133" s="9">
        <v>44777</v>
      </c>
      <c r="C133" s="2" t="s">
        <v>17</v>
      </c>
      <c r="D133" s="1" t="s">
        <v>556</v>
      </c>
      <c r="E133" s="2"/>
      <c r="F133" s="2" t="s">
        <v>277</v>
      </c>
      <c r="G133" s="29"/>
      <c r="H133" s="3" t="s">
        <v>491</v>
      </c>
      <c r="I133" s="4" t="s">
        <v>492</v>
      </c>
      <c r="J133" s="30">
        <f t="shared" si="1"/>
        <v>67.739999999999995</v>
      </c>
      <c r="K133" s="30">
        <v>67.739999999999995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29"/>
    </row>
    <row r="134" spans="1:17" s="31" customFormat="1" hidden="1" x14ac:dyDescent="0.2">
      <c r="A134" s="29" t="s">
        <v>1884</v>
      </c>
      <c r="B134" s="9">
        <v>44777</v>
      </c>
      <c r="C134" s="2" t="s">
        <v>17</v>
      </c>
      <c r="D134" s="1" t="s">
        <v>557</v>
      </c>
      <c r="E134" s="2"/>
      <c r="F134" s="2" t="s">
        <v>277</v>
      </c>
      <c r="G134" s="29"/>
      <c r="H134" s="3" t="s">
        <v>313</v>
      </c>
      <c r="I134" s="4" t="s">
        <v>314</v>
      </c>
      <c r="J134" s="30">
        <f t="shared" si="1"/>
        <v>155.66999999999999</v>
      </c>
      <c r="K134" s="30">
        <v>61.84</v>
      </c>
      <c r="L134" s="30">
        <v>80.889999999999986</v>
      </c>
      <c r="M134" s="30">
        <v>12.94</v>
      </c>
      <c r="N134" s="30">
        <v>0</v>
      </c>
      <c r="O134" s="30">
        <v>0</v>
      </c>
      <c r="P134" s="30">
        <v>0</v>
      </c>
      <c r="Q134" s="29"/>
    </row>
    <row r="135" spans="1:17" s="31" customFormat="1" hidden="1" x14ac:dyDescent="0.2">
      <c r="A135" s="29" t="s">
        <v>1885</v>
      </c>
      <c r="B135" s="9">
        <v>44777</v>
      </c>
      <c r="C135" s="2" t="s">
        <v>17</v>
      </c>
      <c r="D135" s="1" t="s">
        <v>558</v>
      </c>
      <c r="E135" s="2"/>
      <c r="F135" s="2" t="s">
        <v>277</v>
      </c>
      <c r="G135" s="29"/>
      <c r="H135" s="3" t="s">
        <v>291</v>
      </c>
      <c r="I135" s="4" t="s">
        <v>292</v>
      </c>
      <c r="J135" s="30">
        <f t="shared" si="1"/>
        <v>800.4</v>
      </c>
      <c r="K135" s="30">
        <v>800.4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29"/>
    </row>
    <row r="136" spans="1:17" s="31" customFormat="1" hidden="1" x14ac:dyDescent="0.2">
      <c r="A136" s="29" t="s">
        <v>1886</v>
      </c>
      <c r="B136" s="32">
        <v>44778</v>
      </c>
      <c r="C136" s="29" t="s">
        <v>17</v>
      </c>
      <c r="D136" s="29" t="s">
        <v>975</v>
      </c>
      <c r="E136" s="29"/>
      <c r="F136" s="29" t="s">
        <v>976</v>
      </c>
      <c r="G136" s="29"/>
      <c r="H136" s="40" t="s">
        <v>977</v>
      </c>
      <c r="I136" s="29" t="s">
        <v>978</v>
      </c>
      <c r="J136" s="30">
        <f t="shared" si="1"/>
        <v>3658.62</v>
      </c>
      <c r="K136" s="30">
        <v>0</v>
      </c>
      <c r="L136" s="30">
        <v>3153.98</v>
      </c>
      <c r="M136" s="30">
        <v>504.64</v>
      </c>
      <c r="N136" s="30">
        <v>0</v>
      </c>
      <c r="O136" s="30">
        <v>0</v>
      </c>
      <c r="P136" s="30">
        <v>0</v>
      </c>
      <c r="Q136" s="29"/>
    </row>
    <row r="137" spans="1:17" s="31" customFormat="1" hidden="1" x14ac:dyDescent="0.2">
      <c r="A137" s="29" t="s">
        <v>1887</v>
      </c>
      <c r="B137" s="9">
        <v>44779</v>
      </c>
      <c r="C137" s="2" t="s">
        <v>17</v>
      </c>
      <c r="D137" s="1" t="s">
        <v>559</v>
      </c>
      <c r="E137" s="2"/>
      <c r="F137" s="2" t="s">
        <v>277</v>
      </c>
      <c r="G137" s="29"/>
      <c r="H137" s="3" t="s">
        <v>382</v>
      </c>
      <c r="I137" s="4" t="s">
        <v>383</v>
      </c>
      <c r="J137" s="30">
        <f t="shared" ref="J137:J200" si="2">+K137+L137+M137+N137+O137</f>
        <v>507.9</v>
      </c>
      <c r="K137" s="30">
        <v>507.9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29"/>
    </row>
    <row r="138" spans="1:17" s="31" customFormat="1" hidden="1" x14ac:dyDescent="0.2">
      <c r="A138" s="29" t="s">
        <v>1888</v>
      </c>
      <c r="B138" s="9">
        <v>44779</v>
      </c>
      <c r="C138" s="2" t="s">
        <v>17</v>
      </c>
      <c r="D138" s="1" t="s">
        <v>560</v>
      </c>
      <c r="E138" s="2"/>
      <c r="F138" s="2" t="s">
        <v>277</v>
      </c>
      <c r="G138" s="29"/>
      <c r="H138" s="3" t="s">
        <v>491</v>
      </c>
      <c r="I138" s="4" t="s">
        <v>492</v>
      </c>
      <c r="J138" s="30">
        <f t="shared" si="2"/>
        <v>938.9</v>
      </c>
      <c r="K138" s="30">
        <v>269.45</v>
      </c>
      <c r="L138" s="30">
        <v>246.94</v>
      </c>
      <c r="M138" s="30">
        <v>39.51</v>
      </c>
      <c r="N138" s="30">
        <v>354.63</v>
      </c>
      <c r="O138" s="30">
        <v>28.37</v>
      </c>
      <c r="P138" s="30">
        <v>0</v>
      </c>
      <c r="Q138" s="29"/>
    </row>
    <row r="139" spans="1:17" s="31" customFormat="1" hidden="1" x14ac:dyDescent="0.2">
      <c r="A139" s="29" t="s">
        <v>1889</v>
      </c>
      <c r="B139" s="9">
        <v>44784</v>
      </c>
      <c r="C139" s="2" t="s">
        <v>17</v>
      </c>
      <c r="D139" s="1" t="s">
        <v>561</v>
      </c>
      <c r="E139" s="2"/>
      <c r="F139" s="2" t="s">
        <v>562</v>
      </c>
      <c r="G139" s="29"/>
      <c r="H139" s="3" t="s">
        <v>524</v>
      </c>
      <c r="I139" s="4" t="s">
        <v>120</v>
      </c>
      <c r="J139" s="30">
        <f t="shared" si="2"/>
        <v>420.93</v>
      </c>
      <c r="K139" s="30">
        <v>420.93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29"/>
    </row>
    <row r="140" spans="1:17" s="31" customFormat="1" hidden="1" x14ac:dyDescent="0.2">
      <c r="A140" s="29" t="s">
        <v>1890</v>
      </c>
      <c r="B140" s="9">
        <v>44784</v>
      </c>
      <c r="C140" s="2" t="s">
        <v>17</v>
      </c>
      <c r="D140" s="1" t="s">
        <v>563</v>
      </c>
      <c r="E140" s="2"/>
      <c r="F140" s="2" t="s">
        <v>277</v>
      </c>
      <c r="G140" s="29"/>
      <c r="H140" s="3" t="s">
        <v>382</v>
      </c>
      <c r="I140" s="4" t="s">
        <v>383</v>
      </c>
      <c r="J140" s="30">
        <f t="shared" si="2"/>
        <v>168.47</v>
      </c>
      <c r="K140" s="30">
        <v>89.4</v>
      </c>
      <c r="L140" s="30">
        <v>68.16</v>
      </c>
      <c r="M140" s="30">
        <v>10.91</v>
      </c>
      <c r="N140" s="30">
        <v>0</v>
      </c>
      <c r="O140" s="30">
        <v>0</v>
      </c>
      <c r="P140" s="30">
        <v>0</v>
      </c>
      <c r="Q140" s="29"/>
    </row>
    <row r="141" spans="1:17" s="31" customFormat="1" hidden="1" x14ac:dyDescent="0.2">
      <c r="A141" s="29" t="s">
        <v>1891</v>
      </c>
      <c r="B141" s="9">
        <v>44784</v>
      </c>
      <c r="C141" s="2" t="s">
        <v>17</v>
      </c>
      <c r="D141" s="1" t="s">
        <v>564</v>
      </c>
      <c r="E141" s="2"/>
      <c r="F141" s="2" t="s">
        <v>277</v>
      </c>
      <c r="G141" s="29"/>
      <c r="H141" s="3" t="s">
        <v>491</v>
      </c>
      <c r="I141" s="4" t="s">
        <v>492</v>
      </c>
      <c r="J141" s="30">
        <f t="shared" si="2"/>
        <v>252.54</v>
      </c>
      <c r="K141" s="30">
        <v>252.54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29"/>
    </row>
    <row r="142" spans="1:17" s="31" customFormat="1" hidden="1" x14ac:dyDescent="0.2">
      <c r="A142" s="29" t="s">
        <v>1892</v>
      </c>
      <c r="B142" s="9">
        <v>44784</v>
      </c>
      <c r="C142" s="2" t="s">
        <v>17</v>
      </c>
      <c r="D142" s="1" t="s">
        <v>565</v>
      </c>
      <c r="E142" s="2"/>
      <c r="F142" s="2" t="s">
        <v>566</v>
      </c>
      <c r="G142" s="29"/>
      <c r="H142" s="3" t="s">
        <v>567</v>
      </c>
      <c r="I142" s="4" t="s">
        <v>568</v>
      </c>
      <c r="J142" s="30">
        <f t="shared" si="2"/>
        <v>8800.2799999999988</v>
      </c>
      <c r="K142" s="30">
        <v>118.28</v>
      </c>
      <c r="L142" s="30">
        <v>7484.48</v>
      </c>
      <c r="M142" s="30">
        <v>1197.52</v>
      </c>
      <c r="N142" s="30">
        <v>0</v>
      </c>
      <c r="O142" s="30">
        <v>0</v>
      </c>
      <c r="P142" s="30">
        <v>0</v>
      </c>
      <c r="Q142" s="29"/>
    </row>
    <row r="143" spans="1:17" s="31" customFormat="1" hidden="1" x14ac:dyDescent="0.2">
      <c r="A143" s="29" t="s">
        <v>1893</v>
      </c>
      <c r="B143" s="9">
        <v>44784</v>
      </c>
      <c r="C143" s="2" t="s">
        <v>17</v>
      </c>
      <c r="D143" s="1" t="s">
        <v>1581</v>
      </c>
      <c r="E143" s="2"/>
      <c r="F143" s="2" t="s">
        <v>566</v>
      </c>
      <c r="G143" s="29"/>
      <c r="H143" s="3" t="s">
        <v>567</v>
      </c>
      <c r="I143" s="4" t="s">
        <v>568</v>
      </c>
      <c r="J143" s="30">
        <f t="shared" si="2"/>
        <v>10429.513599999998</v>
      </c>
      <c r="K143" s="30">
        <v>0</v>
      </c>
      <c r="L143" s="30">
        <v>8990.9599999999991</v>
      </c>
      <c r="M143" s="30">
        <f>+L143*16%</f>
        <v>1438.5536</v>
      </c>
      <c r="N143" s="30">
        <v>0</v>
      </c>
      <c r="O143" s="30">
        <v>0</v>
      </c>
      <c r="P143" s="30">
        <v>0</v>
      </c>
      <c r="Q143" s="29"/>
    </row>
    <row r="144" spans="1:17" s="31" customFormat="1" hidden="1" x14ac:dyDescent="0.2">
      <c r="A144" s="29" t="s">
        <v>1894</v>
      </c>
      <c r="B144" s="9">
        <v>44785</v>
      </c>
      <c r="C144" s="2" t="s">
        <v>17</v>
      </c>
      <c r="D144" s="1" t="s">
        <v>569</v>
      </c>
      <c r="E144" s="2"/>
      <c r="F144" s="2" t="s">
        <v>277</v>
      </c>
      <c r="G144" s="29"/>
      <c r="H144" s="3" t="s">
        <v>570</v>
      </c>
      <c r="I144" s="4" t="s">
        <v>571</v>
      </c>
      <c r="J144" s="30">
        <f t="shared" si="2"/>
        <v>3467.12</v>
      </c>
      <c r="K144" s="30">
        <v>0</v>
      </c>
      <c r="L144" s="30">
        <v>2988.9</v>
      </c>
      <c r="M144" s="30">
        <v>478.22</v>
      </c>
      <c r="N144" s="30">
        <v>0</v>
      </c>
      <c r="O144" s="30">
        <v>0</v>
      </c>
      <c r="P144" s="30">
        <v>0</v>
      </c>
      <c r="Q144" s="29"/>
    </row>
    <row r="145" spans="1:17" s="31" customFormat="1" hidden="1" x14ac:dyDescent="0.2">
      <c r="A145" s="29" t="s">
        <v>1895</v>
      </c>
      <c r="B145" s="9">
        <v>44785</v>
      </c>
      <c r="C145" s="2" t="s">
        <v>17</v>
      </c>
      <c r="D145" s="1" t="s">
        <v>572</v>
      </c>
      <c r="E145" s="2"/>
      <c r="F145" s="2" t="s">
        <v>277</v>
      </c>
      <c r="G145" s="29"/>
      <c r="H145" s="3" t="s">
        <v>373</v>
      </c>
      <c r="I145" s="4" t="s">
        <v>374</v>
      </c>
      <c r="J145" s="30">
        <f t="shared" si="2"/>
        <v>702.06999999999994</v>
      </c>
      <c r="K145" s="30">
        <v>47.6</v>
      </c>
      <c r="L145" s="30">
        <v>564.19999999999993</v>
      </c>
      <c r="M145" s="30">
        <v>90.27</v>
      </c>
      <c r="N145" s="30">
        <v>0</v>
      </c>
      <c r="O145" s="30">
        <v>0</v>
      </c>
      <c r="P145" s="30">
        <v>0</v>
      </c>
      <c r="Q145" s="29"/>
    </row>
    <row r="146" spans="1:17" s="31" customFormat="1" hidden="1" x14ac:dyDescent="0.2">
      <c r="A146" s="29" t="s">
        <v>1896</v>
      </c>
      <c r="B146" s="9">
        <v>44786</v>
      </c>
      <c r="C146" s="2" t="s">
        <v>17</v>
      </c>
      <c r="D146" s="1" t="s">
        <v>573</v>
      </c>
      <c r="E146" s="2"/>
      <c r="F146" s="2" t="s">
        <v>277</v>
      </c>
      <c r="G146" s="29"/>
      <c r="H146" s="3" t="s">
        <v>574</v>
      </c>
      <c r="I146" s="4" t="s">
        <v>575</v>
      </c>
      <c r="J146" s="30">
        <f t="shared" si="2"/>
        <v>65.78</v>
      </c>
      <c r="K146" s="30">
        <v>0</v>
      </c>
      <c r="L146" s="30">
        <v>56.71</v>
      </c>
      <c r="M146" s="30">
        <v>9.07</v>
      </c>
      <c r="N146" s="30">
        <v>0</v>
      </c>
      <c r="O146" s="30">
        <v>0</v>
      </c>
      <c r="P146" s="30">
        <v>0</v>
      </c>
      <c r="Q146" s="29"/>
    </row>
    <row r="147" spans="1:17" s="31" customFormat="1" hidden="1" x14ac:dyDescent="0.2">
      <c r="A147" s="29" t="s">
        <v>1897</v>
      </c>
      <c r="B147" s="9">
        <v>44788</v>
      </c>
      <c r="C147" s="2" t="s">
        <v>17</v>
      </c>
      <c r="D147" s="1" t="s">
        <v>576</v>
      </c>
      <c r="E147" s="2"/>
      <c r="F147" s="2" t="s">
        <v>277</v>
      </c>
      <c r="G147" s="29"/>
      <c r="H147" s="3" t="s">
        <v>382</v>
      </c>
      <c r="I147" s="4" t="s">
        <v>383</v>
      </c>
      <c r="J147" s="30">
        <f t="shared" si="2"/>
        <v>403.5</v>
      </c>
      <c r="K147" s="30">
        <v>343.73</v>
      </c>
      <c r="L147" s="30">
        <v>51.529999999999973</v>
      </c>
      <c r="M147" s="30">
        <v>8.24</v>
      </c>
      <c r="N147" s="30">
        <v>0</v>
      </c>
      <c r="O147" s="30">
        <v>0</v>
      </c>
      <c r="P147" s="30">
        <v>0</v>
      </c>
      <c r="Q147" s="29"/>
    </row>
    <row r="148" spans="1:17" s="31" customFormat="1" hidden="1" x14ac:dyDescent="0.2">
      <c r="A148" s="29" t="s">
        <v>1898</v>
      </c>
      <c r="B148" s="9">
        <v>44788</v>
      </c>
      <c r="C148" s="2" t="s">
        <v>17</v>
      </c>
      <c r="D148" s="1" t="s">
        <v>577</v>
      </c>
      <c r="E148" s="2"/>
      <c r="F148" s="2" t="s">
        <v>277</v>
      </c>
      <c r="G148" s="29"/>
      <c r="H148" s="3" t="s">
        <v>382</v>
      </c>
      <c r="I148" s="4" t="s">
        <v>383</v>
      </c>
      <c r="J148" s="30">
        <f t="shared" si="2"/>
        <v>52</v>
      </c>
      <c r="K148" s="30">
        <v>52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29"/>
    </row>
    <row r="149" spans="1:17" s="31" customFormat="1" hidden="1" x14ac:dyDescent="0.2">
      <c r="A149" s="29" t="s">
        <v>1899</v>
      </c>
      <c r="B149" s="9">
        <v>44788</v>
      </c>
      <c r="C149" s="2" t="s">
        <v>17</v>
      </c>
      <c r="D149" s="1" t="s">
        <v>578</v>
      </c>
      <c r="E149" s="2"/>
      <c r="F149" s="2" t="s">
        <v>277</v>
      </c>
      <c r="G149" s="29"/>
      <c r="H149" s="3" t="s">
        <v>491</v>
      </c>
      <c r="I149" s="4" t="s">
        <v>492</v>
      </c>
      <c r="J149" s="30">
        <f t="shared" si="2"/>
        <v>81.62</v>
      </c>
      <c r="K149" s="30">
        <v>81.62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29"/>
    </row>
    <row r="150" spans="1:17" s="31" customFormat="1" hidden="1" x14ac:dyDescent="0.2">
      <c r="A150" s="29" t="s">
        <v>1900</v>
      </c>
      <c r="B150" s="9">
        <v>44788</v>
      </c>
      <c r="C150" s="2" t="s">
        <v>17</v>
      </c>
      <c r="D150" s="1" t="s">
        <v>579</v>
      </c>
      <c r="E150" s="2"/>
      <c r="F150" s="2" t="s">
        <v>277</v>
      </c>
      <c r="G150" s="29"/>
      <c r="H150" s="3" t="s">
        <v>313</v>
      </c>
      <c r="I150" s="4" t="s">
        <v>314</v>
      </c>
      <c r="J150" s="30">
        <f t="shared" si="2"/>
        <v>140.45999999999998</v>
      </c>
      <c r="K150" s="30">
        <v>140.18</v>
      </c>
      <c r="L150" s="30">
        <v>0.23999999999998067</v>
      </c>
      <c r="M150" s="30">
        <v>0.04</v>
      </c>
      <c r="N150" s="30">
        <v>0</v>
      </c>
      <c r="O150" s="30">
        <v>0</v>
      </c>
      <c r="P150" s="30">
        <v>0</v>
      </c>
      <c r="Q150" s="29"/>
    </row>
    <row r="151" spans="1:17" s="31" customFormat="1" hidden="1" x14ac:dyDescent="0.2">
      <c r="A151" s="29" t="s">
        <v>1901</v>
      </c>
      <c r="B151" s="9">
        <v>44788</v>
      </c>
      <c r="C151" s="2" t="s">
        <v>17</v>
      </c>
      <c r="D151" s="1" t="s">
        <v>580</v>
      </c>
      <c r="E151" s="2"/>
      <c r="F151" s="2" t="s">
        <v>277</v>
      </c>
      <c r="G151" s="29"/>
      <c r="H151" s="3" t="s">
        <v>491</v>
      </c>
      <c r="I151" s="4" t="s">
        <v>492</v>
      </c>
      <c r="J151" s="30">
        <f t="shared" si="2"/>
        <v>166.95</v>
      </c>
      <c r="K151" s="30">
        <v>93.28</v>
      </c>
      <c r="L151" s="30">
        <v>63.509999999999991</v>
      </c>
      <c r="M151" s="30">
        <v>10.16</v>
      </c>
      <c r="N151" s="30">
        <v>0</v>
      </c>
      <c r="O151" s="30">
        <v>0</v>
      </c>
      <c r="P151" s="30">
        <v>0</v>
      </c>
      <c r="Q151" s="29"/>
    </row>
    <row r="152" spans="1:17" s="31" customFormat="1" hidden="1" x14ac:dyDescent="0.2">
      <c r="A152" s="29" t="s">
        <v>1902</v>
      </c>
      <c r="B152" s="9">
        <v>44790</v>
      </c>
      <c r="C152" s="2" t="s">
        <v>17</v>
      </c>
      <c r="D152" s="1" t="s">
        <v>581</v>
      </c>
      <c r="E152" s="2"/>
      <c r="F152" s="2" t="s">
        <v>582</v>
      </c>
      <c r="G152" s="29"/>
      <c r="H152" s="3" t="s">
        <v>583</v>
      </c>
      <c r="I152" s="4" t="s">
        <v>584</v>
      </c>
      <c r="J152" s="30">
        <f t="shared" si="2"/>
        <v>3102.49</v>
      </c>
      <c r="K152" s="30">
        <v>0</v>
      </c>
      <c r="L152" s="30">
        <v>2674.56</v>
      </c>
      <c r="M152" s="30">
        <v>427.93</v>
      </c>
      <c r="N152" s="30">
        <v>0</v>
      </c>
      <c r="O152" s="30">
        <v>0</v>
      </c>
      <c r="P152" s="30">
        <v>0</v>
      </c>
      <c r="Q152" s="29"/>
    </row>
    <row r="153" spans="1:17" s="31" customFormat="1" hidden="1" x14ac:dyDescent="0.2">
      <c r="A153" s="29" t="s">
        <v>1903</v>
      </c>
      <c r="B153" s="9">
        <v>44790</v>
      </c>
      <c r="C153" s="2" t="s">
        <v>17</v>
      </c>
      <c r="D153" s="1" t="s">
        <v>585</v>
      </c>
      <c r="E153" s="2"/>
      <c r="F153" s="2" t="s">
        <v>277</v>
      </c>
      <c r="G153" s="29"/>
      <c r="H153" s="3" t="s">
        <v>291</v>
      </c>
      <c r="I153" s="4" t="s">
        <v>292</v>
      </c>
      <c r="J153" s="30">
        <f t="shared" si="2"/>
        <v>418.6</v>
      </c>
      <c r="K153" s="30">
        <v>418.6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29"/>
    </row>
    <row r="154" spans="1:17" s="31" customFormat="1" hidden="1" x14ac:dyDescent="0.2">
      <c r="A154" s="29" t="s">
        <v>1904</v>
      </c>
      <c r="B154" s="9">
        <v>44790</v>
      </c>
      <c r="C154" s="29" t="s">
        <v>17</v>
      </c>
      <c r="D154" s="29" t="s">
        <v>979</v>
      </c>
      <c r="E154" s="29"/>
      <c r="F154" s="2" t="s">
        <v>277</v>
      </c>
      <c r="G154" s="29"/>
      <c r="H154" s="3" t="s">
        <v>320</v>
      </c>
      <c r="I154" s="4" t="s">
        <v>321</v>
      </c>
      <c r="J154" s="30">
        <f t="shared" si="2"/>
        <v>659.81999999999994</v>
      </c>
      <c r="K154" s="30">
        <v>0</v>
      </c>
      <c r="L154" s="30">
        <v>564.66999999999996</v>
      </c>
      <c r="M154" s="30">
        <v>95.15</v>
      </c>
      <c r="N154" s="30">
        <v>0</v>
      </c>
      <c r="O154" s="30">
        <v>0</v>
      </c>
      <c r="P154" s="30">
        <v>0</v>
      </c>
      <c r="Q154" s="29"/>
    </row>
    <row r="155" spans="1:17" s="31" customFormat="1" hidden="1" x14ac:dyDescent="0.2">
      <c r="A155" s="29" t="s">
        <v>1905</v>
      </c>
      <c r="B155" s="9">
        <v>44791</v>
      </c>
      <c r="C155" s="2" t="s">
        <v>17</v>
      </c>
      <c r="D155" s="1" t="s">
        <v>586</v>
      </c>
      <c r="E155" s="2"/>
      <c r="F155" s="2" t="s">
        <v>587</v>
      </c>
      <c r="G155" s="29"/>
      <c r="H155" s="3" t="s">
        <v>588</v>
      </c>
      <c r="I155" s="4" t="s">
        <v>589</v>
      </c>
      <c r="J155" s="30">
        <f t="shared" si="2"/>
        <v>275.47000000000003</v>
      </c>
      <c r="K155" s="30">
        <v>275.47000000000003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29"/>
    </row>
    <row r="156" spans="1:17" s="31" customFormat="1" hidden="1" x14ac:dyDescent="0.2">
      <c r="A156" s="29" t="s">
        <v>1906</v>
      </c>
      <c r="B156" s="9">
        <v>44791</v>
      </c>
      <c r="C156" s="2" t="s">
        <v>17</v>
      </c>
      <c r="D156" s="1" t="s">
        <v>590</v>
      </c>
      <c r="E156" s="2"/>
      <c r="F156" s="2" t="s">
        <v>591</v>
      </c>
      <c r="G156" s="29"/>
      <c r="H156" s="3" t="s">
        <v>524</v>
      </c>
      <c r="I156" s="4" t="s">
        <v>120</v>
      </c>
      <c r="J156" s="30">
        <f t="shared" si="2"/>
        <v>863.29</v>
      </c>
      <c r="K156" s="30">
        <v>863.29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29"/>
    </row>
    <row r="157" spans="1:17" s="31" customFormat="1" hidden="1" x14ac:dyDescent="0.2">
      <c r="A157" s="29" t="s">
        <v>1907</v>
      </c>
      <c r="B157" s="9">
        <v>44791</v>
      </c>
      <c r="C157" s="2" t="s">
        <v>17</v>
      </c>
      <c r="D157" s="1" t="s">
        <v>592</v>
      </c>
      <c r="E157" s="2"/>
      <c r="F157" s="2" t="s">
        <v>277</v>
      </c>
      <c r="G157" s="29"/>
      <c r="H157" s="3" t="s">
        <v>491</v>
      </c>
      <c r="I157" s="4" t="s">
        <v>492</v>
      </c>
      <c r="J157" s="30">
        <f t="shared" si="2"/>
        <v>1318.35</v>
      </c>
      <c r="K157" s="30">
        <v>801.16</v>
      </c>
      <c r="L157" s="30">
        <v>0</v>
      </c>
      <c r="M157" s="30">
        <v>0</v>
      </c>
      <c r="N157" s="30">
        <v>478.88</v>
      </c>
      <c r="O157" s="30">
        <v>38.31</v>
      </c>
      <c r="P157" s="30">
        <v>0</v>
      </c>
      <c r="Q157" s="29"/>
    </row>
    <row r="158" spans="1:17" s="31" customFormat="1" hidden="1" x14ac:dyDescent="0.2">
      <c r="A158" s="29" t="s">
        <v>1908</v>
      </c>
      <c r="B158" s="9">
        <v>44792</v>
      </c>
      <c r="C158" s="2" t="s">
        <v>17</v>
      </c>
      <c r="D158" s="1" t="s">
        <v>593</v>
      </c>
      <c r="E158" s="2"/>
      <c r="F158" s="2" t="s">
        <v>277</v>
      </c>
      <c r="G158" s="29"/>
      <c r="H158" s="3" t="s">
        <v>594</v>
      </c>
      <c r="I158" s="4" t="s">
        <v>595</v>
      </c>
      <c r="J158" s="30">
        <f t="shared" si="2"/>
        <v>494.5</v>
      </c>
      <c r="K158" s="30">
        <v>0</v>
      </c>
      <c r="L158" s="30">
        <v>426.29</v>
      </c>
      <c r="M158" s="30">
        <v>68.209999999999994</v>
      </c>
      <c r="N158" s="30">
        <v>0</v>
      </c>
      <c r="O158" s="30">
        <v>0</v>
      </c>
      <c r="P158" s="30">
        <v>0</v>
      </c>
      <c r="Q158" s="29"/>
    </row>
    <row r="159" spans="1:17" s="31" customFormat="1" hidden="1" x14ac:dyDescent="0.2">
      <c r="A159" s="29" t="s">
        <v>1909</v>
      </c>
      <c r="B159" s="9">
        <v>44792</v>
      </c>
      <c r="C159" s="2" t="s">
        <v>17</v>
      </c>
      <c r="D159" s="1" t="s">
        <v>596</v>
      </c>
      <c r="E159" s="2"/>
      <c r="F159" s="2" t="s">
        <v>277</v>
      </c>
      <c r="G159" s="29"/>
      <c r="H159" s="3" t="s">
        <v>491</v>
      </c>
      <c r="I159" s="4" t="s">
        <v>492</v>
      </c>
      <c r="J159" s="30">
        <f t="shared" si="2"/>
        <v>3113.59</v>
      </c>
      <c r="K159" s="30">
        <v>3113.59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29"/>
    </row>
    <row r="160" spans="1:17" s="31" customFormat="1" hidden="1" x14ac:dyDescent="0.2">
      <c r="A160" s="29" t="s">
        <v>1910</v>
      </c>
      <c r="B160" s="9">
        <v>44795</v>
      </c>
      <c r="C160" s="2" t="s">
        <v>17</v>
      </c>
      <c r="D160" s="1" t="s">
        <v>597</v>
      </c>
      <c r="E160" s="2"/>
      <c r="F160" s="2" t="s">
        <v>277</v>
      </c>
      <c r="G160" s="29"/>
      <c r="H160" s="3" t="s">
        <v>435</v>
      </c>
      <c r="I160" s="4" t="s">
        <v>436</v>
      </c>
      <c r="J160" s="30">
        <f t="shared" si="2"/>
        <v>417.38</v>
      </c>
      <c r="K160" s="30">
        <v>417.38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29"/>
    </row>
    <row r="161" spans="1:17" s="31" customFormat="1" hidden="1" x14ac:dyDescent="0.2">
      <c r="A161" s="29" t="s">
        <v>1911</v>
      </c>
      <c r="B161" s="9">
        <v>44795</v>
      </c>
      <c r="C161" s="2" t="s">
        <v>17</v>
      </c>
      <c r="D161" s="1" t="s">
        <v>598</v>
      </c>
      <c r="E161" s="2"/>
      <c r="F161" s="2" t="s">
        <v>277</v>
      </c>
      <c r="G161" s="29"/>
      <c r="H161" s="3" t="s">
        <v>382</v>
      </c>
      <c r="I161" s="4" t="s">
        <v>383</v>
      </c>
      <c r="J161" s="30">
        <f t="shared" si="2"/>
        <v>889.61</v>
      </c>
      <c r="K161" s="30">
        <v>889.61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29"/>
    </row>
    <row r="162" spans="1:17" s="31" customFormat="1" hidden="1" x14ac:dyDescent="0.2">
      <c r="A162" s="29" t="s">
        <v>1912</v>
      </c>
      <c r="B162" s="9">
        <v>44795</v>
      </c>
      <c r="C162" s="2" t="s">
        <v>17</v>
      </c>
      <c r="D162" s="1" t="s">
        <v>599</v>
      </c>
      <c r="E162" s="2"/>
      <c r="F162" s="2" t="s">
        <v>277</v>
      </c>
      <c r="G162" s="29"/>
      <c r="H162" s="3" t="s">
        <v>291</v>
      </c>
      <c r="I162" s="4" t="s">
        <v>292</v>
      </c>
      <c r="J162" s="30">
        <f t="shared" si="2"/>
        <v>526.15</v>
      </c>
      <c r="K162" s="30">
        <v>526.15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29"/>
    </row>
    <row r="163" spans="1:17" s="31" customFormat="1" hidden="1" x14ac:dyDescent="0.2">
      <c r="A163" s="29" t="s">
        <v>1913</v>
      </c>
      <c r="B163" s="9">
        <v>44795</v>
      </c>
      <c r="C163" s="2" t="s">
        <v>17</v>
      </c>
      <c r="D163" s="1" t="s">
        <v>600</v>
      </c>
      <c r="E163" s="2"/>
      <c r="F163" s="2" t="s">
        <v>277</v>
      </c>
      <c r="G163" s="29"/>
      <c r="H163" s="3" t="s">
        <v>491</v>
      </c>
      <c r="I163" s="4" t="s">
        <v>492</v>
      </c>
      <c r="J163" s="30">
        <f t="shared" si="2"/>
        <v>332.24</v>
      </c>
      <c r="K163" s="30">
        <v>332.24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29"/>
    </row>
    <row r="164" spans="1:17" s="31" customFormat="1" hidden="1" x14ac:dyDescent="0.2">
      <c r="A164" s="29" t="s">
        <v>1914</v>
      </c>
      <c r="B164" s="9">
        <v>44795</v>
      </c>
      <c r="C164" s="2" t="s">
        <v>17</v>
      </c>
      <c r="D164" s="1" t="s">
        <v>601</v>
      </c>
      <c r="E164" s="2"/>
      <c r="F164" s="2" t="s">
        <v>277</v>
      </c>
      <c r="G164" s="29"/>
      <c r="H164" s="3" t="s">
        <v>313</v>
      </c>
      <c r="I164" s="4" t="s">
        <v>314</v>
      </c>
      <c r="J164" s="30">
        <f t="shared" si="2"/>
        <v>431.13</v>
      </c>
      <c r="K164" s="30">
        <v>430.84</v>
      </c>
      <c r="L164" s="30">
        <v>0.25</v>
      </c>
      <c r="M164" s="30">
        <v>0.04</v>
      </c>
      <c r="N164" s="30">
        <v>0</v>
      </c>
      <c r="O164" s="30">
        <v>0</v>
      </c>
      <c r="P164" s="30">
        <v>0</v>
      </c>
      <c r="Q164" s="29"/>
    </row>
    <row r="165" spans="1:17" s="31" customFormat="1" hidden="1" x14ac:dyDescent="0.2">
      <c r="A165" s="29" t="s">
        <v>1915</v>
      </c>
      <c r="B165" s="9">
        <v>44796</v>
      </c>
      <c r="C165" s="2" t="s">
        <v>17</v>
      </c>
      <c r="D165" s="1" t="s">
        <v>602</v>
      </c>
      <c r="E165" s="2"/>
      <c r="F165" s="2" t="s">
        <v>603</v>
      </c>
      <c r="G165" s="29"/>
      <c r="H165" s="3" t="s">
        <v>604</v>
      </c>
      <c r="I165" s="4" t="s">
        <v>605</v>
      </c>
      <c r="J165" s="30">
        <f t="shared" si="2"/>
        <v>2693.4700000000003</v>
      </c>
      <c r="K165" s="30">
        <v>0</v>
      </c>
      <c r="L165" s="30">
        <v>2321.96</v>
      </c>
      <c r="M165" s="30">
        <v>371.51</v>
      </c>
      <c r="N165" s="30">
        <v>0</v>
      </c>
      <c r="O165" s="30">
        <v>0</v>
      </c>
      <c r="P165" s="30">
        <v>0</v>
      </c>
      <c r="Q165" s="29"/>
    </row>
    <row r="166" spans="1:17" s="31" customFormat="1" hidden="1" x14ac:dyDescent="0.2">
      <c r="A166" s="29" t="s">
        <v>1916</v>
      </c>
      <c r="B166" s="9">
        <v>44797</v>
      </c>
      <c r="C166" s="2" t="s">
        <v>17</v>
      </c>
      <c r="D166" s="1" t="s">
        <v>606</v>
      </c>
      <c r="E166" s="2"/>
      <c r="F166" s="2" t="s">
        <v>277</v>
      </c>
      <c r="G166" s="29"/>
      <c r="H166" s="3" t="s">
        <v>316</v>
      </c>
      <c r="I166" s="4" t="s">
        <v>317</v>
      </c>
      <c r="J166" s="30">
        <f t="shared" si="2"/>
        <v>701.99</v>
      </c>
      <c r="K166" s="30">
        <v>0</v>
      </c>
      <c r="L166" s="30">
        <v>605.16999999999996</v>
      </c>
      <c r="M166" s="30">
        <v>96.82</v>
      </c>
      <c r="N166" s="30">
        <v>0</v>
      </c>
      <c r="O166" s="30">
        <v>0</v>
      </c>
      <c r="P166" s="30">
        <v>0</v>
      </c>
      <c r="Q166" s="29"/>
    </row>
    <row r="167" spans="1:17" s="31" customFormat="1" hidden="1" x14ac:dyDescent="0.2">
      <c r="A167" s="29" t="s">
        <v>1917</v>
      </c>
      <c r="B167" s="9">
        <v>44797</v>
      </c>
      <c r="C167" s="2" t="s">
        <v>17</v>
      </c>
      <c r="D167" s="1" t="s">
        <v>607</v>
      </c>
      <c r="E167" s="2"/>
      <c r="F167" s="2" t="s">
        <v>608</v>
      </c>
      <c r="G167" s="29"/>
      <c r="H167" s="3" t="s">
        <v>609</v>
      </c>
      <c r="I167" s="4" t="s">
        <v>610</v>
      </c>
      <c r="J167" s="30">
        <f t="shared" si="2"/>
        <v>340.76</v>
      </c>
      <c r="K167" s="30">
        <v>0</v>
      </c>
      <c r="L167" s="30">
        <v>293.76</v>
      </c>
      <c r="M167" s="30">
        <v>47</v>
      </c>
      <c r="N167" s="30">
        <v>0</v>
      </c>
      <c r="O167" s="30">
        <v>0</v>
      </c>
      <c r="P167" s="30">
        <v>0</v>
      </c>
      <c r="Q167" s="29"/>
    </row>
    <row r="168" spans="1:17" s="31" customFormat="1" hidden="1" x14ac:dyDescent="0.2">
      <c r="A168" s="29" t="s">
        <v>1918</v>
      </c>
      <c r="B168" s="9">
        <v>44797</v>
      </c>
      <c r="C168" s="2" t="s">
        <v>17</v>
      </c>
      <c r="D168" s="1" t="s">
        <v>611</v>
      </c>
      <c r="E168" s="2"/>
      <c r="F168" s="2" t="s">
        <v>277</v>
      </c>
      <c r="G168" s="29"/>
      <c r="H168" s="3" t="s">
        <v>612</v>
      </c>
      <c r="I168" s="4" t="s">
        <v>613</v>
      </c>
      <c r="J168" s="30">
        <f t="shared" si="2"/>
        <v>162.35000000000002</v>
      </c>
      <c r="K168" s="30">
        <v>0</v>
      </c>
      <c r="L168" s="30">
        <v>139.96</v>
      </c>
      <c r="M168" s="30">
        <v>22.39</v>
      </c>
      <c r="N168" s="30">
        <v>0</v>
      </c>
      <c r="O168" s="30">
        <v>0</v>
      </c>
      <c r="P168" s="30">
        <v>0</v>
      </c>
      <c r="Q168" s="29"/>
    </row>
    <row r="169" spans="1:17" s="31" customFormat="1" hidden="1" x14ac:dyDescent="0.2">
      <c r="A169" s="29" t="s">
        <v>1919</v>
      </c>
      <c r="B169" s="9">
        <v>44797</v>
      </c>
      <c r="C169" s="2" t="s">
        <v>17</v>
      </c>
      <c r="D169" s="1" t="s">
        <v>1624</v>
      </c>
      <c r="E169" s="2"/>
      <c r="F169" s="2" t="s">
        <v>627</v>
      </c>
      <c r="G169" s="29"/>
      <c r="H169" s="3" t="s">
        <v>588</v>
      </c>
      <c r="I169" s="4" t="s">
        <v>589</v>
      </c>
      <c r="J169" s="30">
        <f t="shared" si="2"/>
        <v>674.68</v>
      </c>
      <c r="K169" s="30">
        <v>674.68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29"/>
    </row>
    <row r="170" spans="1:17" s="31" customFormat="1" hidden="1" x14ac:dyDescent="0.2">
      <c r="A170" s="29" t="s">
        <v>1920</v>
      </c>
      <c r="B170" s="9">
        <v>44798</v>
      </c>
      <c r="C170" s="2" t="s">
        <v>17</v>
      </c>
      <c r="D170" s="1" t="s">
        <v>614</v>
      </c>
      <c r="E170" s="2"/>
      <c r="F170" s="2" t="s">
        <v>615</v>
      </c>
      <c r="G170" s="29"/>
      <c r="H170" s="3" t="s">
        <v>616</v>
      </c>
      <c r="I170" s="4" t="s">
        <v>617</v>
      </c>
      <c r="J170" s="30">
        <f t="shared" si="2"/>
        <v>4766.8</v>
      </c>
      <c r="K170" s="30">
        <v>4766.8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29"/>
    </row>
    <row r="171" spans="1:17" s="31" customFormat="1" hidden="1" x14ac:dyDescent="0.2">
      <c r="A171" s="29" t="s">
        <v>1921</v>
      </c>
      <c r="B171" s="9">
        <v>44798</v>
      </c>
      <c r="C171" s="2" t="s">
        <v>17</v>
      </c>
      <c r="D171" s="1" t="s">
        <v>618</v>
      </c>
      <c r="E171" s="2"/>
      <c r="F171" s="2" t="s">
        <v>619</v>
      </c>
      <c r="G171" s="29"/>
      <c r="H171" s="3" t="s">
        <v>524</v>
      </c>
      <c r="I171" s="4" t="s">
        <v>120</v>
      </c>
      <c r="J171" s="30">
        <f t="shared" si="2"/>
        <v>598.39</v>
      </c>
      <c r="K171" s="30">
        <v>598.39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29"/>
    </row>
    <row r="172" spans="1:17" s="31" customFormat="1" hidden="1" x14ac:dyDescent="0.2">
      <c r="A172" s="29" t="s">
        <v>1922</v>
      </c>
      <c r="B172" s="9">
        <v>44798</v>
      </c>
      <c r="C172" s="2" t="s">
        <v>17</v>
      </c>
      <c r="D172" s="1" t="s">
        <v>620</v>
      </c>
      <c r="E172" s="2"/>
      <c r="F172" s="2" t="s">
        <v>277</v>
      </c>
      <c r="G172" s="29"/>
      <c r="H172" s="3" t="s">
        <v>382</v>
      </c>
      <c r="I172" s="4" t="s">
        <v>383</v>
      </c>
      <c r="J172" s="30">
        <f t="shared" si="2"/>
        <v>657.5</v>
      </c>
      <c r="K172" s="30">
        <v>657.5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29"/>
    </row>
    <row r="173" spans="1:17" s="31" customFormat="1" hidden="1" x14ac:dyDescent="0.2">
      <c r="A173" s="29" t="s">
        <v>1923</v>
      </c>
      <c r="B173" s="9">
        <v>44798</v>
      </c>
      <c r="C173" s="2" t="s">
        <v>17</v>
      </c>
      <c r="D173" s="1" t="s">
        <v>621</v>
      </c>
      <c r="E173" s="2"/>
      <c r="F173" s="2" t="s">
        <v>277</v>
      </c>
      <c r="G173" s="29"/>
      <c r="H173" s="3" t="s">
        <v>334</v>
      </c>
      <c r="I173" s="4" t="s">
        <v>335</v>
      </c>
      <c r="J173" s="30">
        <f t="shared" si="2"/>
        <v>287.90000000000003</v>
      </c>
      <c r="K173" s="30">
        <v>82.37</v>
      </c>
      <c r="L173" s="30">
        <v>177.18</v>
      </c>
      <c r="M173" s="30">
        <v>28.35</v>
      </c>
      <c r="N173" s="30">
        <v>0</v>
      </c>
      <c r="O173" s="30">
        <v>0</v>
      </c>
      <c r="P173" s="30">
        <v>0</v>
      </c>
      <c r="Q173" s="29"/>
    </row>
    <row r="174" spans="1:17" s="31" customFormat="1" hidden="1" x14ac:dyDescent="0.2">
      <c r="A174" s="29" t="s">
        <v>1924</v>
      </c>
      <c r="B174" s="9">
        <v>44798</v>
      </c>
      <c r="C174" s="2" t="s">
        <v>17</v>
      </c>
      <c r="D174" s="1" t="s">
        <v>622</v>
      </c>
      <c r="E174" s="2"/>
      <c r="F174" s="2" t="s">
        <v>277</v>
      </c>
      <c r="G174" s="29"/>
      <c r="H174" s="3" t="s">
        <v>623</v>
      </c>
      <c r="I174" s="4" t="s">
        <v>624</v>
      </c>
      <c r="J174" s="30">
        <f t="shared" si="2"/>
        <v>280.45</v>
      </c>
      <c r="K174" s="30">
        <v>0</v>
      </c>
      <c r="L174" s="30">
        <v>241.77</v>
      </c>
      <c r="M174" s="30">
        <v>38.68</v>
      </c>
      <c r="N174" s="30">
        <v>0</v>
      </c>
      <c r="O174" s="30">
        <v>0</v>
      </c>
      <c r="P174" s="30">
        <v>0</v>
      </c>
      <c r="Q174" s="29"/>
    </row>
    <row r="175" spans="1:17" s="31" customFormat="1" hidden="1" x14ac:dyDescent="0.2">
      <c r="A175" s="29" t="s">
        <v>1925</v>
      </c>
      <c r="B175" s="9">
        <v>44798</v>
      </c>
      <c r="C175" s="2" t="s">
        <v>17</v>
      </c>
      <c r="D175" s="1" t="s">
        <v>625</v>
      </c>
      <c r="E175" s="2"/>
      <c r="F175" s="2" t="s">
        <v>277</v>
      </c>
      <c r="G175" s="29"/>
      <c r="H175" s="3" t="s">
        <v>491</v>
      </c>
      <c r="I175" s="4" t="s">
        <v>492</v>
      </c>
      <c r="J175" s="30">
        <f t="shared" si="2"/>
        <v>423.82</v>
      </c>
      <c r="K175" s="30">
        <v>423.82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29"/>
    </row>
    <row r="176" spans="1:17" s="31" customFormat="1" hidden="1" x14ac:dyDescent="0.2">
      <c r="A176" s="29" t="s">
        <v>1926</v>
      </c>
      <c r="B176" s="9">
        <v>44798</v>
      </c>
      <c r="C176" s="2" t="s">
        <v>17</v>
      </c>
      <c r="D176" s="1" t="s">
        <v>626</v>
      </c>
      <c r="E176" s="2"/>
      <c r="F176" s="2" t="s">
        <v>277</v>
      </c>
      <c r="G176" s="29"/>
      <c r="H176" s="3" t="s">
        <v>313</v>
      </c>
      <c r="I176" s="4" t="s">
        <v>314</v>
      </c>
      <c r="J176" s="30">
        <f t="shared" si="2"/>
        <v>214.98000000000002</v>
      </c>
      <c r="K176" s="30">
        <v>214.65</v>
      </c>
      <c r="L176" s="30">
        <v>0.28000000000000114</v>
      </c>
      <c r="M176" s="30">
        <v>0.05</v>
      </c>
      <c r="N176" s="30">
        <v>0</v>
      </c>
      <c r="O176" s="30">
        <v>0</v>
      </c>
      <c r="P176" s="30">
        <v>0</v>
      </c>
      <c r="Q176" s="29"/>
    </row>
    <row r="177" spans="1:17" s="31" customFormat="1" hidden="1" x14ac:dyDescent="0.2">
      <c r="A177" s="29" t="s">
        <v>1927</v>
      </c>
      <c r="B177" s="9">
        <v>44799</v>
      </c>
      <c r="C177" s="2" t="s">
        <v>17</v>
      </c>
      <c r="D177" s="1" t="s">
        <v>1625</v>
      </c>
      <c r="E177" s="2"/>
      <c r="F177" s="2" t="s">
        <v>628</v>
      </c>
      <c r="G177" s="29"/>
      <c r="H177" s="3" t="s">
        <v>588</v>
      </c>
      <c r="I177" s="4" t="s">
        <v>589</v>
      </c>
      <c r="J177" s="30">
        <f t="shared" si="2"/>
        <v>881.34</v>
      </c>
      <c r="K177" s="30">
        <v>881.34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29"/>
    </row>
    <row r="178" spans="1:17" s="31" customFormat="1" hidden="1" x14ac:dyDescent="0.2">
      <c r="A178" s="29" t="s">
        <v>1928</v>
      </c>
      <c r="B178" s="9">
        <v>44799</v>
      </c>
      <c r="C178" s="2" t="s">
        <v>17</v>
      </c>
      <c r="D178" s="1" t="s">
        <v>629</v>
      </c>
      <c r="E178" s="2"/>
      <c r="F178" s="2" t="s">
        <v>277</v>
      </c>
      <c r="G178" s="29"/>
      <c r="H178" s="3" t="s">
        <v>334</v>
      </c>
      <c r="I178" s="4" t="s">
        <v>335</v>
      </c>
      <c r="J178" s="30">
        <f t="shared" si="2"/>
        <v>49.04</v>
      </c>
      <c r="K178" s="30">
        <v>0</v>
      </c>
      <c r="L178" s="30">
        <v>42.28</v>
      </c>
      <c r="M178" s="30">
        <v>6.76</v>
      </c>
      <c r="N178" s="30">
        <v>0</v>
      </c>
      <c r="O178" s="30">
        <v>0</v>
      </c>
      <c r="P178" s="30">
        <v>0</v>
      </c>
      <c r="Q178" s="29"/>
    </row>
    <row r="179" spans="1:17" s="31" customFormat="1" hidden="1" x14ac:dyDescent="0.2">
      <c r="A179" s="29" t="s">
        <v>1929</v>
      </c>
      <c r="B179" s="9">
        <v>44799</v>
      </c>
      <c r="C179" s="2" t="s">
        <v>17</v>
      </c>
      <c r="D179" s="1" t="s">
        <v>630</v>
      </c>
      <c r="E179" s="2"/>
      <c r="F179" s="2" t="s">
        <v>631</v>
      </c>
      <c r="G179" s="29"/>
      <c r="H179" s="3" t="s">
        <v>464</v>
      </c>
      <c r="I179" s="4" t="s">
        <v>465</v>
      </c>
      <c r="J179" s="30">
        <f t="shared" si="2"/>
        <v>1256.5899999999999</v>
      </c>
      <c r="K179" s="30">
        <v>0</v>
      </c>
      <c r="L179" s="30">
        <v>1083.27</v>
      </c>
      <c r="M179" s="30">
        <v>173.32</v>
      </c>
      <c r="N179" s="30">
        <v>0</v>
      </c>
      <c r="O179" s="30">
        <v>0</v>
      </c>
      <c r="P179" s="30">
        <v>0</v>
      </c>
      <c r="Q179" s="29"/>
    </row>
    <row r="180" spans="1:17" s="31" customFormat="1" hidden="1" x14ac:dyDescent="0.2">
      <c r="A180" s="29" t="s">
        <v>1930</v>
      </c>
      <c r="B180" s="9">
        <v>44799</v>
      </c>
      <c r="C180" s="2" t="s">
        <v>17</v>
      </c>
      <c r="D180" s="1" t="s">
        <v>632</v>
      </c>
      <c r="E180" s="2"/>
      <c r="F180" s="2" t="s">
        <v>633</v>
      </c>
      <c r="G180" s="29"/>
      <c r="H180" s="3" t="s">
        <v>464</v>
      </c>
      <c r="I180" s="4" t="s">
        <v>465</v>
      </c>
      <c r="J180" s="30">
        <f t="shared" si="2"/>
        <v>1188.57</v>
      </c>
      <c r="K180" s="30">
        <v>1188.57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29"/>
    </row>
    <row r="181" spans="1:17" s="31" customFormat="1" hidden="1" x14ac:dyDescent="0.2">
      <c r="A181" s="29" t="s">
        <v>1931</v>
      </c>
      <c r="B181" s="9">
        <v>44799</v>
      </c>
      <c r="C181" s="2" t="s">
        <v>17</v>
      </c>
      <c r="D181" s="1" t="s">
        <v>634</v>
      </c>
      <c r="E181" s="2"/>
      <c r="F181" s="2" t="s">
        <v>635</v>
      </c>
      <c r="G181" s="29"/>
      <c r="H181" s="3" t="s">
        <v>464</v>
      </c>
      <c r="I181" s="4" t="s">
        <v>465</v>
      </c>
      <c r="J181" s="30">
        <f t="shared" si="2"/>
        <v>263.29000000000002</v>
      </c>
      <c r="K181" s="30">
        <v>263.29000000000002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29"/>
    </row>
    <row r="182" spans="1:17" s="31" customFormat="1" hidden="1" x14ac:dyDescent="0.2">
      <c r="A182" s="29" t="s">
        <v>1932</v>
      </c>
      <c r="B182" s="9">
        <v>44799</v>
      </c>
      <c r="C182" s="2" t="s">
        <v>17</v>
      </c>
      <c r="D182" s="1" t="s">
        <v>636</v>
      </c>
      <c r="E182" s="2"/>
      <c r="F182" s="2" t="s">
        <v>637</v>
      </c>
      <c r="G182" s="29"/>
      <c r="H182" s="3" t="s">
        <v>464</v>
      </c>
      <c r="I182" s="4" t="s">
        <v>465</v>
      </c>
      <c r="J182" s="30">
        <f t="shared" si="2"/>
        <v>112.84</v>
      </c>
      <c r="K182" s="30">
        <v>112.84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29"/>
    </row>
    <row r="183" spans="1:17" s="31" customFormat="1" hidden="1" x14ac:dyDescent="0.2">
      <c r="A183" s="29" t="s">
        <v>1933</v>
      </c>
      <c r="B183" s="9">
        <v>44800</v>
      </c>
      <c r="C183" s="2" t="s">
        <v>17</v>
      </c>
      <c r="D183" s="1" t="s">
        <v>638</v>
      </c>
      <c r="E183" s="2"/>
      <c r="F183" s="2" t="s">
        <v>277</v>
      </c>
      <c r="G183" s="29"/>
      <c r="H183" s="3" t="s">
        <v>491</v>
      </c>
      <c r="I183" s="4" t="s">
        <v>492</v>
      </c>
      <c r="J183" s="30">
        <f t="shared" si="2"/>
        <v>438.45</v>
      </c>
      <c r="K183" s="30">
        <v>438.45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29"/>
    </row>
    <row r="184" spans="1:17" s="31" customFormat="1" hidden="1" x14ac:dyDescent="0.2">
      <c r="A184" s="29" t="s">
        <v>1934</v>
      </c>
      <c r="B184" s="9">
        <v>44800</v>
      </c>
      <c r="C184" s="2" t="s">
        <v>17</v>
      </c>
      <c r="D184" s="1" t="s">
        <v>639</v>
      </c>
      <c r="E184" s="2"/>
      <c r="F184" s="2" t="s">
        <v>277</v>
      </c>
      <c r="G184" s="29"/>
      <c r="H184" s="3" t="s">
        <v>313</v>
      </c>
      <c r="I184" s="4" t="s">
        <v>314</v>
      </c>
      <c r="J184" s="30">
        <f t="shared" si="2"/>
        <v>1596.18</v>
      </c>
      <c r="K184" s="30">
        <v>207.41</v>
      </c>
      <c r="L184" s="30">
        <v>0.63</v>
      </c>
      <c r="M184" s="30">
        <v>0.1</v>
      </c>
      <c r="N184" s="30">
        <v>1285.22</v>
      </c>
      <c r="O184" s="30">
        <v>102.82</v>
      </c>
      <c r="P184" s="30">
        <v>0</v>
      </c>
      <c r="Q184" s="29"/>
    </row>
    <row r="185" spans="1:17" s="31" customFormat="1" hidden="1" x14ac:dyDescent="0.2">
      <c r="A185" s="29" t="s">
        <v>1935</v>
      </c>
      <c r="B185" s="9">
        <v>44800</v>
      </c>
      <c r="C185" s="2" t="s">
        <v>17</v>
      </c>
      <c r="D185" s="1" t="s">
        <v>640</v>
      </c>
      <c r="E185" s="2"/>
      <c r="F185" s="2" t="s">
        <v>277</v>
      </c>
      <c r="G185" s="29"/>
      <c r="H185" s="3" t="s">
        <v>291</v>
      </c>
      <c r="I185" s="4" t="s">
        <v>292</v>
      </c>
      <c r="J185" s="30">
        <f t="shared" si="2"/>
        <v>1017.9</v>
      </c>
      <c r="K185" s="30">
        <v>1017.9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29"/>
    </row>
    <row r="186" spans="1:17" s="31" customFormat="1" hidden="1" x14ac:dyDescent="0.2">
      <c r="A186" s="29" t="s">
        <v>1936</v>
      </c>
      <c r="B186" s="9">
        <v>44801</v>
      </c>
      <c r="C186" s="2" t="s">
        <v>17</v>
      </c>
      <c r="D186" s="1" t="s">
        <v>641</v>
      </c>
      <c r="E186" s="2"/>
      <c r="F186" s="2" t="s">
        <v>277</v>
      </c>
      <c r="G186" s="29"/>
      <c r="H186" s="3" t="s">
        <v>382</v>
      </c>
      <c r="I186" s="4" t="s">
        <v>383</v>
      </c>
      <c r="J186" s="30">
        <f t="shared" si="2"/>
        <v>375</v>
      </c>
      <c r="K186" s="30">
        <v>375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29"/>
    </row>
    <row r="187" spans="1:17" s="31" customFormat="1" hidden="1" x14ac:dyDescent="0.2">
      <c r="A187" s="29" t="s">
        <v>1937</v>
      </c>
      <c r="B187" s="9">
        <v>44802</v>
      </c>
      <c r="C187" s="2" t="s">
        <v>17</v>
      </c>
      <c r="D187" s="1" t="s">
        <v>642</v>
      </c>
      <c r="E187" s="2"/>
      <c r="F187" s="2" t="s">
        <v>277</v>
      </c>
      <c r="G187" s="29"/>
      <c r="H187" s="3" t="s">
        <v>382</v>
      </c>
      <c r="I187" s="4" t="s">
        <v>383</v>
      </c>
      <c r="J187" s="30">
        <f t="shared" si="2"/>
        <v>392.36</v>
      </c>
      <c r="K187" s="30">
        <v>72.36</v>
      </c>
      <c r="L187" s="30">
        <v>275.86</v>
      </c>
      <c r="M187" s="30">
        <v>44.14</v>
      </c>
      <c r="N187" s="30">
        <v>0</v>
      </c>
      <c r="O187" s="30">
        <v>0</v>
      </c>
      <c r="P187" s="30">
        <v>0</v>
      </c>
      <c r="Q187" s="29"/>
    </row>
    <row r="188" spans="1:17" s="31" customFormat="1" hidden="1" x14ac:dyDescent="0.2">
      <c r="A188" s="29" t="s">
        <v>1938</v>
      </c>
      <c r="B188" s="9">
        <v>44802</v>
      </c>
      <c r="C188" s="2" t="s">
        <v>17</v>
      </c>
      <c r="D188" s="1" t="s">
        <v>643</v>
      </c>
      <c r="E188" s="2"/>
      <c r="F188" s="2" t="s">
        <v>277</v>
      </c>
      <c r="G188" s="29"/>
      <c r="H188" s="3" t="s">
        <v>644</v>
      </c>
      <c r="I188" s="4" t="s">
        <v>645</v>
      </c>
      <c r="J188" s="30">
        <f t="shared" si="2"/>
        <v>22.34</v>
      </c>
      <c r="K188" s="30">
        <v>22.34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29"/>
    </row>
    <row r="189" spans="1:17" s="31" customFormat="1" hidden="1" x14ac:dyDescent="0.2">
      <c r="A189" s="29" t="s">
        <v>1939</v>
      </c>
      <c r="B189" s="9">
        <v>44802</v>
      </c>
      <c r="C189" s="2" t="s">
        <v>17</v>
      </c>
      <c r="D189" s="1" t="s">
        <v>646</v>
      </c>
      <c r="E189" s="2"/>
      <c r="F189" s="2" t="s">
        <v>647</v>
      </c>
      <c r="G189" s="29"/>
      <c r="H189" s="3" t="s">
        <v>609</v>
      </c>
      <c r="I189" s="4" t="s">
        <v>610</v>
      </c>
      <c r="J189" s="30">
        <f t="shared" si="2"/>
        <v>284.25</v>
      </c>
      <c r="K189" s="30">
        <v>0</v>
      </c>
      <c r="L189" s="30">
        <v>245.04</v>
      </c>
      <c r="M189" s="30">
        <v>39.21</v>
      </c>
      <c r="N189" s="30">
        <v>0</v>
      </c>
      <c r="O189" s="30">
        <v>0</v>
      </c>
      <c r="P189" s="30">
        <v>0</v>
      </c>
      <c r="Q189" s="29"/>
    </row>
    <row r="190" spans="1:17" s="31" customFormat="1" hidden="1" x14ac:dyDescent="0.2">
      <c r="A190" s="29" t="s">
        <v>1940</v>
      </c>
      <c r="B190" s="9">
        <v>44802</v>
      </c>
      <c r="C190" s="2" t="s">
        <v>17</v>
      </c>
      <c r="D190" s="1" t="s">
        <v>648</v>
      </c>
      <c r="E190" s="2"/>
      <c r="F190" s="2" t="s">
        <v>649</v>
      </c>
      <c r="G190" s="29"/>
      <c r="H190" s="3" t="s">
        <v>650</v>
      </c>
      <c r="I190" s="4" t="s">
        <v>651</v>
      </c>
      <c r="J190" s="30">
        <f t="shared" si="2"/>
        <v>156.97999999999999</v>
      </c>
      <c r="K190" s="30">
        <v>156.97999999999999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29"/>
    </row>
    <row r="191" spans="1:17" s="31" customFormat="1" hidden="1" x14ac:dyDescent="0.2">
      <c r="A191" s="29" t="s">
        <v>1941</v>
      </c>
      <c r="B191" s="9">
        <v>44803</v>
      </c>
      <c r="C191" s="2" t="s">
        <v>17</v>
      </c>
      <c r="D191" s="1" t="s">
        <v>652</v>
      </c>
      <c r="E191" s="2"/>
      <c r="F191" s="2" t="s">
        <v>277</v>
      </c>
      <c r="G191" s="29"/>
      <c r="H191" s="3" t="s">
        <v>393</v>
      </c>
      <c r="I191" s="4" t="s">
        <v>394</v>
      </c>
      <c r="J191" s="30">
        <f t="shared" si="2"/>
        <v>140.80000000000001</v>
      </c>
      <c r="K191" s="30">
        <v>0</v>
      </c>
      <c r="L191" s="30">
        <v>121.38</v>
      </c>
      <c r="M191" s="30">
        <v>19.420000000000002</v>
      </c>
      <c r="N191" s="30">
        <v>0</v>
      </c>
      <c r="O191" s="30">
        <v>0</v>
      </c>
      <c r="P191" s="30">
        <v>0</v>
      </c>
      <c r="Q191" s="29"/>
    </row>
    <row r="192" spans="1:17" s="31" customFormat="1" hidden="1" x14ac:dyDescent="0.2">
      <c r="A192" s="29" t="s">
        <v>1942</v>
      </c>
      <c r="B192" s="9">
        <v>44803</v>
      </c>
      <c r="C192" s="2" t="s">
        <v>17</v>
      </c>
      <c r="D192" s="1" t="s">
        <v>653</v>
      </c>
      <c r="E192" s="2"/>
      <c r="F192" s="2" t="s">
        <v>654</v>
      </c>
      <c r="G192" s="29"/>
      <c r="H192" s="3" t="s">
        <v>655</v>
      </c>
      <c r="I192" s="4" t="s">
        <v>656</v>
      </c>
      <c r="J192" s="30">
        <f t="shared" si="2"/>
        <v>1281.0999999999999</v>
      </c>
      <c r="K192" s="30">
        <v>1281.0999999999999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29"/>
    </row>
    <row r="193" spans="1:17" s="31" customFormat="1" hidden="1" x14ac:dyDescent="0.2">
      <c r="A193" s="29" t="s">
        <v>1943</v>
      </c>
      <c r="B193" s="9">
        <v>44803</v>
      </c>
      <c r="C193" s="2" t="s">
        <v>17</v>
      </c>
      <c r="D193" s="1" t="s">
        <v>657</v>
      </c>
      <c r="E193" s="2"/>
      <c r="F193" s="2" t="s">
        <v>658</v>
      </c>
      <c r="G193" s="29"/>
      <c r="H193" s="3" t="s">
        <v>655</v>
      </c>
      <c r="I193" s="4" t="s">
        <v>656</v>
      </c>
      <c r="J193" s="30">
        <f t="shared" si="2"/>
        <v>637.70000000000005</v>
      </c>
      <c r="K193" s="30">
        <v>0</v>
      </c>
      <c r="L193" s="30">
        <v>549.74</v>
      </c>
      <c r="M193" s="30">
        <v>87.96</v>
      </c>
      <c r="N193" s="30">
        <v>0</v>
      </c>
      <c r="O193" s="30">
        <v>0</v>
      </c>
      <c r="P193" s="30">
        <v>0</v>
      </c>
      <c r="Q193" s="29"/>
    </row>
    <row r="194" spans="1:17" s="31" customFormat="1" hidden="1" x14ac:dyDescent="0.2">
      <c r="A194" s="29" t="s">
        <v>1944</v>
      </c>
      <c r="B194" s="9">
        <v>44804</v>
      </c>
      <c r="C194" s="2" t="s">
        <v>17</v>
      </c>
      <c r="D194" s="1" t="s">
        <v>659</v>
      </c>
      <c r="E194" s="2"/>
      <c r="F194" s="2" t="s">
        <v>660</v>
      </c>
      <c r="G194" s="29"/>
      <c r="H194" s="3" t="s">
        <v>661</v>
      </c>
      <c r="I194" s="4" t="s">
        <v>662</v>
      </c>
      <c r="J194" s="30">
        <f t="shared" si="2"/>
        <v>2704.95</v>
      </c>
      <c r="K194" s="30">
        <v>2704.95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29"/>
    </row>
    <row r="195" spans="1:17" s="31" customFormat="1" hidden="1" x14ac:dyDescent="0.2">
      <c r="A195" s="29" t="s">
        <v>1945</v>
      </c>
      <c r="B195" s="9">
        <v>44804</v>
      </c>
      <c r="C195" s="2" t="s">
        <v>17</v>
      </c>
      <c r="D195" s="1" t="s">
        <v>663</v>
      </c>
      <c r="E195" s="2"/>
      <c r="F195" s="2" t="s">
        <v>664</v>
      </c>
      <c r="G195" s="29"/>
      <c r="H195" s="3" t="s">
        <v>502</v>
      </c>
      <c r="I195" s="4" t="s">
        <v>503</v>
      </c>
      <c r="J195" s="30">
        <f t="shared" si="2"/>
        <v>1464.1100000000001</v>
      </c>
      <c r="K195" s="30">
        <v>0</v>
      </c>
      <c r="L195" s="30">
        <v>1262.1600000000001</v>
      </c>
      <c r="M195" s="30">
        <v>201.95</v>
      </c>
      <c r="N195" s="30">
        <v>0</v>
      </c>
      <c r="O195" s="30">
        <v>0</v>
      </c>
      <c r="P195" s="30">
        <v>0</v>
      </c>
      <c r="Q195" s="29"/>
    </row>
    <row r="196" spans="1:17" s="31" customFormat="1" hidden="1" x14ac:dyDescent="0.2">
      <c r="A196" s="29" t="s">
        <v>1946</v>
      </c>
      <c r="B196" s="9">
        <v>44805</v>
      </c>
      <c r="C196" s="2" t="s">
        <v>17</v>
      </c>
      <c r="D196" s="1" t="s">
        <v>1626</v>
      </c>
      <c r="E196" s="2"/>
      <c r="F196" s="2" t="s">
        <v>665</v>
      </c>
      <c r="G196" s="29"/>
      <c r="H196" s="3" t="s">
        <v>588</v>
      </c>
      <c r="I196" s="4" t="s">
        <v>589</v>
      </c>
      <c r="J196" s="30">
        <f t="shared" si="2"/>
        <v>933.54</v>
      </c>
      <c r="K196" s="30">
        <v>933.54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29"/>
    </row>
    <row r="197" spans="1:17" s="31" customFormat="1" hidden="1" x14ac:dyDescent="0.2">
      <c r="A197" s="29" t="s">
        <v>1947</v>
      </c>
      <c r="B197" s="9">
        <v>44805</v>
      </c>
      <c r="C197" s="2" t="s">
        <v>17</v>
      </c>
      <c r="D197" s="1" t="s">
        <v>666</v>
      </c>
      <c r="E197" s="2"/>
      <c r="F197" s="2" t="s">
        <v>667</v>
      </c>
      <c r="G197" s="29"/>
      <c r="H197" s="3" t="s">
        <v>524</v>
      </c>
      <c r="I197" s="4" t="s">
        <v>120</v>
      </c>
      <c r="J197" s="30">
        <f t="shared" si="2"/>
        <v>1222.6300000000001</v>
      </c>
      <c r="K197" s="30">
        <v>1222.6300000000001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29"/>
    </row>
    <row r="198" spans="1:17" s="31" customFormat="1" hidden="1" x14ac:dyDescent="0.2">
      <c r="A198" s="29" t="s">
        <v>1948</v>
      </c>
      <c r="B198" s="9">
        <v>44805</v>
      </c>
      <c r="C198" s="2" t="s">
        <v>17</v>
      </c>
      <c r="D198" s="1" t="s">
        <v>1617</v>
      </c>
      <c r="E198" s="2"/>
      <c r="F198" s="2" t="s">
        <v>668</v>
      </c>
      <c r="G198" s="29"/>
      <c r="H198" s="3" t="s">
        <v>669</v>
      </c>
      <c r="I198" s="4" t="s">
        <v>670</v>
      </c>
      <c r="J198" s="30">
        <f t="shared" si="2"/>
        <v>157.80000000000001</v>
      </c>
      <c r="K198" s="30">
        <v>157.80000000000001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29"/>
    </row>
    <row r="199" spans="1:17" s="31" customFormat="1" hidden="1" x14ac:dyDescent="0.2">
      <c r="A199" s="29" t="s">
        <v>1949</v>
      </c>
      <c r="B199" s="9">
        <v>44805</v>
      </c>
      <c r="C199" s="2" t="s">
        <v>17</v>
      </c>
      <c r="D199" s="1" t="s">
        <v>671</v>
      </c>
      <c r="E199" s="2"/>
      <c r="F199" s="2" t="s">
        <v>277</v>
      </c>
      <c r="G199" s="29"/>
      <c r="H199" s="3" t="s">
        <v>382</v>
      </c>
      <c r="I199" s="4" t="s">
        <v>383</v>
      </c>
      <c r="J199" s="30">
        <f t="shared" si="2"/>
        <v>1537.66</v>
      </c>
      <c r="K199" s="30">
        <v>1246.5</v>
      </c>
      <c r="L199" s="30">
        <v>251</v>
      </c>
      <c r="M199" s="30">
        <v>40.159999999999997</v>
      </c>
      <c r="N199" s="30">
        <v>0</v>
      </c>
      <c r="O199" s="30">
        <v>0</v>
      </c>
      <c r="P199" s="30">
        <v>0</v>
      </c>
      <c r="Q199" s="29"/>
    </row>
    <row r="200" spans="1:17" s="31" customFormat="1" hidden="1" x14ac:dyDescent="0.2">
      <c r="A200" s="29" t="s">
        <v>1950</v>
      </c>
      <c r="B200" s="9">
        <v>44805</v>
      </c>
      <c r="C200" s="2" t="s">
        <v>17</v>
      </c>
      <c r="D200" s="1" t="s">
        <v>672</v>
      </c>
      <c r="E200" s="2"/>
      <c r="F200" s="2" t="s">
        <v>673</v>
      </c>
      <c r="G200" s="29"/>
      <c r="H200" s="3" t="s">
        <v>674</v>
      </c>
      <c r="I200" s="4" t="s">
        <v>675</v>
      </c>
      <c r="J200" s="30">
        <f t="shared" si="2"/>
        <v>2104.35</v>
      </c>
      <c r="K200" s="30">
        <v>2104.35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29"/>
    </row>
    <row r="201" spans="1:17" s="31" customFormat="1" hidden="1" x14ac:dyDescent="0.2">
      <c r="A201" s="29" t="s">
        <v>1951</v>
      </c>
      <c r="B201" s="9">
        <v>44805</v>
      </c>
      <c r="C201" s="2" t="s">
        <v>17</v>
      </c>
      <c r="D201" s="1" t="s">
        <v>676</v>
      </c>
      <c r="E201" s="2"/>
      <c r="F201" s="2" t="s">
        <v>277</v>
      </c>
      <c r="G201" s="29"/>
      <c r="H201" s="3" t="s">
        <v>313</v>
      </c>
      <c r="I201" s="4" t="s">
        <v>314</v>
      </c>
      <c r="J201" s="30">
        <f t="shared" ref="J201:J264" si="3">+K201+L201+M201+N201+O201</f>
        <v>297.09999999999997</v>
      </c>
      <c r="K201" s="30">
        <v>142.88</v>
      </c>
      <c r="L201" s="30">
        <v>132.94999999999999</v>
      </c>
      <c r="M201" s="30">
        <v>21.27</v>
      </c>
      <c r="N201" s="30">
        <v>0</v>
      </c>
      <c r="O201" s="30">
        <v>0</v>
      </c>
      <c r="P201" s="30">
        <v>0</v>
      </c>
      <c r="Q201" s="29"/>
    </row>
    <row r="202" spans="1:17" s="31" customFormat="1" hidden="1" x14ac:dyDescent="0.2">
      <c r="A202" s="29" t="s">
        <v>1952</v>
      </c>
      <c r="B202" s="9">
        <v>44805</v>
      </c>
      <c r="C202" s="2" t="s">
        <v>17</v>
      </c>
      <c r="D202" s="1" t="s">
        <v>677</v>
      </c>
      <c r="E202" s="2"/>
      <c r="F202" s="2" t="s">
        <v>277</v>
      </c>
      <c r="G202" s="29"/>
      <c r="H202" s="3" t="s">
        <v>491</v>
      </c>
      <c r="I202" s="4" t="s">
        <v>492</v>
      </c>
      <c r="J202" s="30">
        <f t="shared" si="3"/>
        <v>1447.75</v>
      </c>
      <c r="K202" s="30">
        <v>1132.98</v>
      </c>
      <c r="L202" s="30">
        <v>0</v>
      </c>
      <c r="M202" s="30">
        <v>0</v>
      </c>
      <c r="N202" s="30">
        <v>291.45000000000005</v>
      </c>
      <c r="O202" s="30">
        <v>23.32</v>
      </c>
      <c r="P202" s="30">
        <v>0</v>
      </c>
      <c r="Q202" s="29"/>
    </row>
    <row r="203" spans="1:17" s="31" customFormat="1" hidden="1" x14ac:dyDescent="0.2">
      <c r="A203" s="29" t="s">
        <v>1953</v>
      </c>
      <c r="B203" s="10">
        <v>44806</v>
      </c>
      <c r="C203" s="8" t="s">
        <v>1019</v>
      </c>
      <c r="D203" s="7" t="s">
        <v>1020</v>
      </c>
      <c r="E203" s="8">
        <v>43492</v>
      </c>
      <c r="F203" s="2" t="s">
        <v>1021</v>
      </c>
      <c r="G203" s="29" t="s">
        <v>1022</v>
      </c>
      <c r="H203" s="5" t="s">
        <v>937</v>
      </c>
      <c r="I203" s="6" t="s">
        <v>938</v>
      </c>
      <c r="J203" s="30">
        <f t="shared" si="3"/>
        <v>-24.5</v>
      </c>
      <c r="K203" s="30">
        <v>-24.5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29"/>
    </row>
    <row r="204" spans="1:17" s="31" customFormat="1" hidden="1" x14ac:dyDescent="0.2">
      <c r="A204" s="29" t="s">
        <v>1954</v>
      </c>
      <c r="B204" s="9">
        <v>44809</v>
      </c>
      <c r="C204" s="2" t="s">
        <v>17</v>
      </c>
      <c r="D204" s="1" t="s">
        <v>678</v>
      </c>
      <c r="E204" s="2"/>
      <c r="F204" s="2" t="s">
        <v>277</v>
      </c>
      <c r="G204" s="29"/>
      <c r="H204" s="3" t="s">
        <v>331</v>
      </c>
      <c r="I204" s="4" t="s">
        <v>332</v>
      </c>
      <c r="J204" s="30">
        <f t="shared" si="3"/>
        <v>479.20000000000005</v>
      </c>
      <c r="K204" s="30">
        <v>0</v>
      </c>
      <c r="L204" s="30">
        <v>413.1</v>
      </c>
      <c r="M204" s="30">
        <v>66.099999999999994</v>
      </c>
      <c r="N204" s="30">
        <v>0</v>
      </c>
      <c r="O204" s="30">
        <v>0</v>
      </c>
      <c r="P204" s="30">
        <v>0</v>
      </c>
      <c r="Q204" s="29"/>
    </row>
    <row r="205" spans="1:17" s="31" customFormat="1" hidden="1" x14ac:dyDescent="0.2">
      <c r="A205" s="29" t="s">
        <v>1955</v>
      </c>
      <c r="B205" s="9">
        <v>44809</v>
      </c>
      <c r="C205" s="2" t="s">
        <v>17</v>
      </c>
      <c r="D205" s="1" t="s">
        <v>679</v>
      </c>
      <c r="E205" s="2"/>
      <c r="F205" s="2" t="s">
        <v>277</v>
      </c>
      <c r="G205" s="29"/>
      <c r="H205" s="3" t="s">
        <v>382</v>
      </c>
      <c r="I205" s="4" t="s">
        <v>383</v>
      </c>
      <c r="J205" s="30">
        <f t="shared" si="3"/>
        <v>755.13</v>
      </c>
      <c r="K205" s="30">
        <v>348</v>
      </c>
      <c r="L205" s="30">
        <v>350.97</v>
      </c>
      <c r="M205" s="30">
        <v>56.16</v>
      </c>
      <c r="N205" s="30">
        <v>0</v>
      </c>
      <c r="O205" s="30">
        <v>0</v>
      </c>
      <c r="P205" s="30">
        <v>0</v>
      </c>
      <c r="Q205" s="29"/>
    </row>
    <row r="206" spans="1:17" s="31" customFormat="1" hidden="1" x14ac:dyDescent="0.2">
      <c r="A206" s="29" t="s">
        <v>1956</v>
      </c>
      <c r="B206" s="9">
        <v>44809</v>
      </c>
      <c r="C206" s="2" t="s">
        <v>17</v>
      </c>
      <c r="D206" s="1" t="s">
        <v>680</v>
      </c>
      <c r="E206" s="2"/>
      <c r="F206" s="2" t="s">
        <v>681</v>
      </c>
      <c r="G206" s="29"/>
      <c r="H206" s="3" t="s">
        <v>682</v>
      </c>
      <c r="I206" s="4" t="s">
        <v>45</v>
      </c>
      <c r="J206" s="30">
        <f t="shared" si="3"/>
        <v>236.64</v>
      </c>
      <c r="K206" s="30">
        <v>0</v>
      </c>
      <c r="L206" s="30">
        <v>204</v>
      </c>
      <c r="M206" s="30">
        <v>32.64</v>
      </c>
      <c r="N206" s="30">
        <v>0</v>
      </c>
      <c r="O206" s="30">
        <v>0</v>
      </c>
      <c r="P206" s="30">
        <v>0</v>
      </c>
      <c r="Q206" s="29"/>
    </row>
    <row r="207" spans="1:17" s="31" customFormat="1" hidden="1" x14ac:dyDescent="0.2">
      <c r="A207" s="29" t="s">
        <v>1957</v>
      </c>
      <c r="B207" s="9">
        <v>44809</v>
      </c>
      <c r="C207" s="2" t="s">
        <v>17</v>
      </c>
      <c r="D207" s="1" t="s">
        <v>683</v>
      </c>
      <c r="E207" s="2"/>
      <c r="F207" s="2" t="s">
        <v>277</v>
      </c>
      <c r="G207" s="29"/>
      <c r="H207" s="3" t="s">
        <v>313</v>
      </c>
      <c r="I207" s="4" t="s">
        <v>314</v>
      </c>
      <c r="J207" s="30">
        <f t="shared" si="3"/>
        <v>41.559999999999995</v>
      </c>
      <c r="K207" s="30">
        <v>41.19</v>
      </c>
      <c r="L207" s="30">
        <v>0.32000000000000028</v>
      </c>
      <c r="M207" s="30">
        <v>0.05</v>
      </c>
      <c r="N207" s="30">
        <v>0</v>
      </c>
      <c r="O207" s="30">
        <v>0</v>
      </c>
      <c r="P207" s="30">
        <v>0</v>
      </c>
      <c r="Q207" s="29"/>
    </row>
    <row r="208" spans="1:17" s="31" customFormat="1" hidden="1" x14ac:dyDescent="0.2">
      <c r="A208" s="29" t="s">
        <v>1958</v>
      </c>
      <c r="B208" s="9">
        <v>44809</v>
      </c>
      <c r="C208" s="2" t="s">
        <v>17</v>
      </c>
      <c r="D208" s="1" t="s">
        <v>684</v>
      </c>
      <c r="E208" s="2"/>
      <c r="F208" s="2" t="s">
        <v>277</v>
      </c>
      <c r="G208" s="29"/>
      <c r="H208" s="3" t="s">
        <v>491</v>
      </c>
      <c r="I208" s="4" t="s">
        <v>492</v>
      </c>
      <c r="J208" s="30">
        <f t="shared" si="3"/>
        <v>1348.29</v>
      </c>
      <c r="K208" s="30">
        <v>1348.29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29"/>
    </row>
    <row r="209" spans="1:17" s="31" customFormat="1" hidden="1" x14ac:dyDescent="0.2">
      <c r="A209" s="29" t="s">
        <v>1959</v>
      </c>
      <c r="B209" s="9">
        <v>44810</v>
      </c>
      <c r="C209" s="2" t="s">
        <v>17</v>
      </c>
      <c r="D209" s="1" t="s">
        <v>685</v>
      </c>
      <c r="E209" s="2"/>
      <c r="F209" s="2" t="s">
        <v>686</v>
      </c>
      <c r="G209" s="29"/>
      <c r="H209" s="3" t="s">
        <v>687</v>
      </c>
      <c r="I209" s="4" t="s">
        <v>688</v>
      </c>
      <c r="J209" s="30">
        <f t="shared" si="3"/>
        <v>1247.21</v>
      </c>
      <c r="K209" s="30">
        <v>1247.21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29"/>
    </row>
    <row r="210" spans="1:17" s="31" customFormat="1" hidden="1" x14ac:dyDescent="0.2">
      <c r="A210" s="29" t="s">
        <v>1960</v>
      </c>
      <c r="B210" s="9">
        <v>44810</v>
      </c>
      <c r="C210" s="2" t="s">
        <v>17</v>
      </c>
      <c r="D210" s="1" t="s">
        <v>689</v>
      </c>
      <c r="E210" s="2"/>
      <c r="F210" s="2" t="s">
        <v>690</v>
      </c>
      <c r="G210" s="29"/>
      <c r="H210" s="3" t="s">
        <v>609</v>
      </c>
      <c r="I210" s="4" t="s">
        <v>610</v>
      </c>
      <c r="J210" s="30">
        <f t="shared" si="3"/>
        <v>309.60000000000002</v>
      </c>
      <c r="K210" s="30">
        <v>309.60000000000002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29"/>
    </row>
    <row r="211" spans="1:17" s="31" customFormat="1" hidden="1" x14ac:dyDescent="0.2">
      <c r="A211" s="29" t="s">
        <v>1961</v>
      </c>
      <c r="B211" s="9">
        <v>44810</v>
      </c>
      <c r="C211" s="2" t="s">
        <v>17</v>
      </c>
      <c r="D211" s="1" t="s">
        <v>691</v>
      </c>
      <c r="E211" s="2"/>
      <c r="F211" s="2" t="s">
        <v>277</v>
      </c>
      <c r="G211" s="29"/>
      <c r="H211" s="3" t="s">
        <v>692</v>
      </c>
      <c r="I211" s="4" t="s">
        <v>693</v>
      </c>
      <c r="J211" s="30">
        <f t="shared" si="3"/>
        <v>555.79999999999995</v>
      </c>
      <c r="K211" s="30">
        <v>0</v>
      </c>
      <c r="L211" s="30">
        <v>479.14</v>
      </c>
      <c r="M211" s="30">
        <v>76.66</v>
      </c>
      <c r="N211" s="30">
        <v>0</v>
      </c>
      <c r="O211" s="30">
        <v>0</v>
      </c>
      <c r="P211" s="30">
        <v>0</v>
      </c>
      <c r="Q211" s="29"/>
    </row>
    <row r="212" spans="1:17" s="31" customFormat="1" ht="14.25" hidden="1" customHeight="1" x14ac:dyDescent="0.2">
      <c r="A212" s="29" t="s">
        <v>1962</v>
      </c>
      <c r="B212" s="9">
        <v>44811</v>
      </c>
      <c r="C212" s="2" t="s">
        <v>17</v>
      </c>
      <c r="D212" s="1" t="s">
        <v>694</v>
      </c>
      <c r="E212" s="2"/>
      <c r="F212" s="2" t="s">
        <v>695</v>
      </c>
      <c r="G212" s="29"/>
      <c r="H212" s="3" t="s">
        <v>696</v>
      </c>
      <c r="I212" s="4" t="s">
        <v>697</v>
      </c>
      <c r="J212" s="30">
        <f t="shared" si="3"/>
        <v>109.62</v>
      </c>
      <c r="K212" s="30">
        <v>109.62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29"/>
    </row>
    <row r="213" spans="1:17" s="31" customFormat="1" hidden="1" x14ac:dyDescent="0.2">
      <c r="A213" s="29" t="s">
        <v>1963</v>
      </c>
      <c r="B213" s="9">
        <v>44811</v>
      </c>
      <c r="C213" s="2" t="s">
        <v>17</v>
      </c>
      <c r="D213" s="1" t="s">
        <v>698</v>
      </c>
      <c r="E213" s="2"/>
      <c r="F213" s="2" t="s">
        <v>277</v>
      </c>
      <c r="G213" s="29"/>
      <c r="H213" s="3" t="s">
        <v>320</v>
      </c>
      <c r="I213" s="4" t="s">
        <v>321</v>
      </c>
      <c r="J213" s="30">
        <f t="shared" si="3"/>
        <v>74.239999999999995</v>
      </c>
      <c r="K213" s="30">
        <v>0</v>
      </c>
      <c r="L213" s="30">
        <v>64</v>
      </c>
      <c r="M213" s="30">
        <v>10.24</v>
      </c>
      <c r="N213" s="30">
        <v>0</v>
      </c>
      <c r="O213" s="30">
        <v>0</v>
      </c>
      <c r="P213" s="30">
        <v>0</v>
      </c>
      <c r="Q213" s="29"/>
    </row>
    <row r="214" spans="1:17" s="31" customFormat="1" hidden="1" x14ac:dyDescent="0.2">
      <c r="A214" s="29" t="s">
        <v>1964</v>
      </c>
      <c r="B214" s="9">
        <v>44811</v>
      </c>
      <c r="C214" s="2" t="s">
        <v>17</v>
      </c>
      <c r="D214" s="1" t="s">
        <v>699</v>
      </c>
      <c r="E214" s="2"/>
      <c r="F214" s="2" t="s">
        <v>700</v>
      </c>
      <c r="G214" s="29"/>
      <c r="H214" s="3" t="s">
        <v>701</v>
      </c>
      <c r="I214" s="4" t="s">
        <v>702</v>
      </c>
      <c r="J214" s="30">
        <f t="shared" si="3"/>
        <v>304.71000000000004</v>
      </c>
      <c r="K214" s="30">
        <v>0</v>
      </c>
      <c r="L214" s="30">
        <v>262.68</v>
      </c>
      <c r="M214" s="30">
        <v>42.03</v>
      </c>
      <c r="N214" s="30">
        <v>0</v>
      </c>
      <c r="O214" s="30">
        <v>0</v>
      </c>
      <c r="P214" s="30">
        <v>0</v>
      </c>
      <c r="Q214" s="29"/>
    </row>
    <row r="215" spans="1:17" s="31" customFormat="1" hidden="1" x14ac:dyDescent="0.2">
      <c r="A215" s="29" t="s">
        <v>1965</v>
      </c>
      <c r="B215" s="9">
        <v>44812</v>
      </c>
      <c r="C215" s="2" t="s">
        <v>17</v>
      </c>
      <c r="D215" s="1" t="s">
        <v>1627</v>
      </c>
      <c r="E215" s="2"/>
      <c r="F215" s="2" t="s">
        <v>703</v>
      </c>
      <c r="G215" s="29"/>
      <c r="H215" s="3" t="s">
        <v>588</v>
      </c>
      <c r="I215" s="4" t="s">
        <v>589</v>
      </c>
      <c r="J215" s="30">
        <f t="shared" si="3"/>
        <v>991.11</v>
      </c>
      <c r="K215" s="30">
        <v>991.11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29"/>
    </row>
    <row r="216" spans="1:17" s="31" customFormat="1" hidden="1" x14ac:dyDescent="0.2">
      <c r="A216" s="29" t="s">
        <v>1966</v>
      </c>
      <c r="B216" s="9">
        <v>44812</v>
      </c>
      <c r="C216" s="2" t="s">
        <v>17</v>
      </c>
      <c r="D216" s="1" t="s">
        <v>704</v>
      </c>
      <c r="E216" s="2"/>
      <c r="F216" s="2" t="s">
        <v>705</v>
      </c>
      <c r="G216" s="29"/>
      <c r="H216" s="3" t="s">
        <v>524</v>
      </c>
      <c r="I216" s="4" t="s">
        <v>120</v>
      </c>
      <c r="J216" s="30">
        <f t="shared" si="3"/>
        <v>1096.77</v>
      </c>
      <c r="K216" s="30">
        <v>1096.77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29"/>
    </row>
    <row r="217" spans="1:17" s="31" customFormat="1" hidden="1" x14ac:dyDescent="0.2">
      <c r="A217" s="29" t="s">
        <v>1967</v>
      </c>
      <c r="B217" s="9">
        <v>44812</v>
      </c>
      <c r="C217" s="2" t="s">
        <v>17</v>
      </c>
      <c r="D217" s="1" t="s">
        <v>706</v>
      </c>
      <c r="E217" s="2"/>
      <c r="F217" s="2" t="s">
        <v>277</v>
      </c>
      <c r="G217" s="29"/>
      <c r="H217" s="3" t="s">
        <v>382</v>
      </c>
      <c r="I217" s="4" t="s">
        <v>383</v>
      </c>
      <c r="J217" s="30">
        <f t="shared" si="3"/>
        <v>257.05</v>
      </c>
      <c r="K217" s="30">
        <v>257.05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29"/>
    </row>
    <row r="218" spans="1:17" s="31" customFormat="1" hidden="1" x14ac:dyDescent="0.2">
      <c r="A218" s="29" t="s">
        <v>1968</v>
      </c>
      <c r="B218" s="9">
        <v>44812</v>
      </c>
      <c r="C218" s="2" t="s">
        <v>17</v>
      </c>
      <c r="D218" s="1" t="s">
        <v>707</v>
      </c>
      <c r="E218" s="2"/>
      <c r="F218" s="2" t="s">
        <v>708</v>
      </c>
      <c r="G218" s="29"/>
      <c r="H218" s="3" t="s">
        <v>508</v>
      </c>
      <c r="I218" s="4" t="s">
        <v>509</v>
      </c>
      <c r="J218" s="30">
        <f t="shared" si="3"/>
        <v>6491.81</v>
      </c>
      <c r="K218" s="30"/>
      <c r="L218" s="30">
        <v>5691.56</v>
      </c>
      <c r="M218" s="30">
        <v>800.25</v>
      </c>
      <c r="N218" s="30">
        <v>0</v>
      </c>
      <c r="O218" s="30">
        <v>0</v>
      </c>
      <c r="P218" s="30">
        <v>0</v>
      </c>
      <c r="Q218" s="29"/>
    </row>
    <row r="219" spans="1:17" s="31" customFormat="1" hidden="1" x14ac:dyDescent="0.2">
      <c r="A219" s="29" t="s">
        <v>1969</v>
      </c>
      <c r="B219" s="9">
        <v>44812</v>
      </c>
      <c r="C219" s="2" t="s">
        <v>17</v>
      </c>
      <c r="D219" s="1" t="s">
        <v>709</v>
      </c>
      <c r="E219" s="2"/>
      <c r="F219" s="2" t="s">
        <v>277</v>
      </c>
      <c r="G219" s="29"/>
      <c r="H219" s="3" t="s">
        <v>291</v>
      </c>
      <c r="I219" s="4" t="s">
        <v>292</v>
      </c>
      <c r="J219" s="30">
        <f t="shared" si="3"/>
        <v>949.62</v>
      </c>
      <c r="K219" s="30">
        <v>949.62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29"/>
    </row>
    <row r="220" spans="1:17" s="31" customFormat="1" hidden="1" x14ac:dyDescent="0.2">
      <c r="A220" s="29" t="s">
        <v>1970</v>
      </c>
      <c r="B220" s="9">
        <v>44812</v>
      </c>
      <c r="C220" s="2" t="s">
        <v>17</v>
      </c>
      <c r="D220" s="1" t="s">
        <v>1651</v>
      </c>
      <c r="E220" s="2"/>
      <c r="F220" s="2" t="s">
        <v>277</v>
      </c>
      <c r="G220" s="29"/>
      <c r="H220" s="3" t="s">
        <v>491</v>
      </c>
      <c r="I220" s="4" t="s">
        <v>492</v>
      </c>
      <c r="J220" s="30">
        <f t="shared" si="3"/>
        <v>571.04999999999995</v>
      </c>
      <c r="K220" s="30">
        <v>571.04999999999995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29"/>
    </row>
    <row r="221" spans="1:17" s="31" customFormat="1" hidden="1" x14ac:dyDescent="0.2">
      <c r="A221" s="29" t="s">
        <v>1971</v>
      </c>
      <c r="B221" s="9">
        <v>44813</v>
      </c>
      <c r="C221" s="2" t="s">
        <v>17</v>
      </c>
      <c r="D221" s="1" t="s">
        <v>710</v>
      </c>
      <c r="E221" s="2"/>
      <c r="F221" s="2" t="s">
        <v>711</v>
      </c>
      <c r="G221" s="29"/>
      <c r="H221" s="3" t="s">
        <v>682</v>
      </c>
      <c r="I221" s="4" t="s">
        <v>45</v>
      </c>
      <c r="J221" s="30">
        <f t="shared" si="3"/>
        <v>239.42000000000002</v>
      </c>
      <c r="K221" s="30">
        <v>0</v>
      </c>
      <c r="L221" s="30">
        <v>206.4</v>
      </c>
      <c r="M221" s="30">
        <v>33.020000000000003</v>
      </c>
      <c r="N221" s="30">
        <v>0</v>
      </c>
      <c r="O221" s="30">
        <v>0</v>
      </c>
      <c r="P221" s="30">
        <v>0</v>
      </c>
      <c r="Q221" s="29"/>
    </row>
    <row r="222" spans="1:17" s="31" customFormat="1" hidden="1" x14ac:dyDescent="0.2">
      <c r="A222" s="29" t="s">
        <v>1972</v>
      </c>
      <c r="B222" s="9">
        <v>44813</v>
      </c>
      <c r="C222" s="2" t="s">
        <v>17</v>
      </c>
      <c r="D222" s="1" t="s">
        <v>1530</v>
      </c>
      <c r="E222" s="2"/>
      <c r="F222" s="2" t="s">
        <v>712</v>
      </c>
      <c r="G222" s="29"/>
      <c r="H222" s="3" t="s">
        <v>713</v>
      </c>
      <c r="I222" s="4" t="s">
        <v>250</v>
      </c>
      <c r="J222" s="30">
        <f t="shared" si="3"/>
        <v>2575.2199999999998</v>
      </c>
      <c r="K222" s="30">
        <v>0</v>
      </c>
      <c r="L222" s="30">
        <v>2220.02</v>
      </c>
      <c r="M222" s="30">
        <v>355.2</v>
      </c>
      <c r="N222" s="30">
        <v>0</v>
      </c>
      <c r="O222" s="30">
        <v>0</v>
      </c>
      <c r="P222" s="30">
        <v>0</v>
      </c>
      <c r="Q222" s="29"/>
    </row>
    <row r="223" spans="1:17" s="31" customFormat="1" hidden="1" x14ac:dyDescent="0.2">
      <c r="A223" s="29" t="s">
        <v>1973</v>
      </c>
      <c r="B223" s="9">
        <v>44816</v>
      </c>
      <c r="C223" s="2" t="s">
        <v>17</v>
      </c>
      <c r="D223" s="1" t="s">
        <v>714</v>
      </c>
      <c r="E223" s="2"/>
      <c r="F223" s="2" t="s">
        <v>277</v>
      </c>
      <c r="G223" s="29"/>
      <c r="H223" s="3" t="s">
        <v>382</v>
      </c>
      <c r="I223" s="4" t="s">
        <v>383</v>
      </c>
      <c r="J223" s="30">
        <f t="shared" si="3"/>
        <v>620.02</v>
      </c>
      <c r="K223" s="30">
        <v>432.1</v>
      </c>
      <c r="L223" s="30">
        <v>162</v>
      </c>
      <c r="M223" s="30">
        <v>25.92</v>
      </c>
      <c r="N223" s="30">
        <v>0</v>
      </c>
      <c r="O223" s="30">
        <v>0</v>
      </c>
      <c r="P223" s="30">
        <v>0</v>
      </c>
      <c r="Q223" s="29"/>
    </row>
    <row r="224" spans="1:17" s="31" customFormat="1" hidden="1" x14ac:dyDescent="0.2">
      <c r="A224" s="29" t="s">
        <v>1974</v>
      </c>
      <c r="B224" s="9">
        <v>44816</v>
      </c>
      <c r="C224" s="2" t="s">
        <v>17</v>
      </c>
      <c r="D224" s="1" t="s">
        <v>715</v>
      </c>
      <c r="E224" s="2"/>
      <c r="F224" s="2" t="s">
        <v>716</v>
      </c>
      <c r="G224" s="29"/>
      <c r="H224" s="3" t="s">
        <v>717</v>
      </c>
      <c r="I224" s="4" t="s">
        <v>718</v>
      </c>
      <c r="J224" s="30">
        <f t="shared" si="3"/>
        <v>1666.24</v>
      </c>
      <c r="K224" s="30">
        <v>1666.24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29"/>
    </row>
    <row r="225" spans="1:17" s="31" customFormat="1" hidden="1" x14ac:dyDescent="0.2">
      <c r="A225" s="29" t="s">
        <v>1975</v>
      </c>
      <c r="B225" s="9">
        <v>44816</v>
      </c>
      <c r="C225" s="2" t="s">
        <v>17</v>
      </c>
      <c r="D225" s="1" t="s">
        <v>719</v>
      </c>
      <c r="E225" s="2"/>
      <c r="F225" s="2" t="s">
        <v>277</v>
      </c>
      <c r="G225" s="29"/>
      <c r="H225" s="3" t="s">
        <v>491</v>
      </c>
      <c r="I225" s="4" t="s">
        <v>492</v>
      </c>
      <c r="J225" s="30">
        <f t="shared" si="3"/>
        <v>2526.5500000000002</v>
      </c>
      <c r="K225" s="30">
        <v>515.79999999999995</v>
      </c>
      <c r="L225" s="30">
        <v>383.91</v>
      </c>
      <c r="M225" s="30">
        <v>61.43</v>
      </c>
      <c r="N225" s="30">
        <v>1449.45</v>
      </c>
      <c r="O225" s="30">
        <v>115.96</v>
      </c>
      <c r="P225" s="30">
        <v>0</v>
      </c>
      <c r="Q225" s="29"/>
    </row>
    <row r="226" spans="1:17" s="31" customFormat="1" hidden="1" x14ac:dyDescent="0.2">
      <c r="A226" s="29" t="s">
        <v>1976</v>
      </c>
      <c r="B226" s="9">
        <v>44817</v>
      </c>
      <c r="C226" s="2" t="s">
        <v>17</v>
      </c>
      <c r="D226" s="1" t="s">
        <v>720</v>
      </c>
      <c r="E226" s="2"/>
      <c r="F226" s="2" t="s">
        <v>721</v>
      </c>
      <c r="G226" s="29"/>
      <c r="H226" s="3" t="s">
        <v>687</v>
      </c>
      <c r="I226" s="4" t="s">
        <v>688</v>
      </c>
      <c r="J226" s="30">
        <f t="shared" si="3"/>
        <v>1336.54</v>
      </c>
      <c r="K226" s="30">
        <v>1336.54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29"/>
    </row>
    <row r="227" spans="1:17" s="31" customFormat="1" hidden="1" x14ac:dyDescent="0.2">
      <c r="A227" s="29" t="s">
        <v>1977</v>
      </c>
      <c r="B227" s="9">
        <v>44817</v>
      </c>
      <c r="C227" s="2" t="s">
        <v>17</v>
      </c>
      <c r="D227" s="1" t="s">
        <v>722</v>
      </c>
      <c r="E227" s="2"/>
      <c r="F227" s="2" t="s">
        <v>723</v>
      </c>
      <c r="G227" s="29"/>
      <c r="H227" s="3" t="s">
        <v>609</v>
      </c>
      <c r="I227" s="4" t="s">
        <v>610</v>
      </c>
      <c r="J227" s="30">
        <f t="shared" si="3"/>
        <v>649.58000000000004</v>
      </c>
      <c r="K227" s="30">
        <v>0</v>
      </c>
      <c r="L227" s="30">
        <v>559.98</v>
      </c>
      <c r="M227" s="30">
        <v>89.6</v>
      </c>
      <c r="N227" s="30">
        <v>0</v>
      </c>
      <c r="O227" s="30">
        <v>0</v>
      </c>
      <c r="P227" s="30">
        <v>0</v>
      </c>
      <c r="Q227" s="29"/>
    </row>
    <row r="228" spans="1:17" s="31" customFormat="1" hidden="1" x14ac:dyDescent="0.2">
      <c r="A228" s="29" t="s">
        <v>1978</v>
      </c>
      <c r="B228" s="9">
        <v>44817</v>
      </c>
      <c r="C228" s="2" t="s">
        <v>17</v>
      </c>
      <c r="D228" s="1" t="s">
        <v>724</v>
      </c>
      <c r="E228" s="2"/>
      <c r="F228" s="2" t="s">
        <v>277</v>
      </c>
      <c r="G228" s="29"/>
      <c r="H228" s="3" t="s">
        <v>491</v>
      </c>
      <c r="I228" s="4" t="s">
        <v>492</v>
      </c>
      <c r="J228" s="30">
        <f t="shared" si="3"/>
        <v>1333.68</v>
      </c>
      <c r="K228" s="30">
        <v>0</v>
      </c>
      <c r="L228" s="30">
        <v>0</v>
      </c>
      <c r="M228" s="30">
        <v>0</v>
      </c>
      <c r="N228" s="30">
        <v>1234.8900000000001</v>
      </c>
      <c r="O228" s="30">
        <v>98.79</v>
      </c>
      <c r="P228" s="30">
        <v>0</v>
      </c>
      <c r="Q228" s="29"/>
    </row>
    <row r="229" spans="1:17" s="31" customFormat="1" hidden="1" x14ac:dyDescent="0.2">
      <c r="A229" s="29" t="s">
        <v>1979</v>
      </c>
      <c r="B229" s="9">
        <v>44818</v>
      </c>
      <c r="C229" s="2" t="s">
        <v>17</v>
      </c>
      <c r="D229" s="1" t="s">
        <v>725</v>
      </c>
      <c r="E229" s="2"/>
      <c r="F229" s="2" t="s">
        <v>726</v>
      </c>
      <c r="G229" s="29"/>
      <c r="H229" s="3" t="s">
        <v>701</v>
      </c>
      <c r="I229" s="4" t="s">
        <v>702</v>
      </c>
      <c r="J229" s="30">
        <f t="shared" si="3"/>
        <v>306.24</v>
      </c>
      <c r="K229" s="30">
        <v>0</v>
      </c>
      <c r="L229" s="30">
        <v>264</v>
      </c>
      <c r="M229" s="30">
        <v>42.24</v>
      </c>
      <c r="N229" s="30">
        <v>0</v>
      </c>
      <c r="O229" s="30">
        <v>0</v>
      </c>
      <c r="P229" s="30">
        <v>0</v>
      </c>
      <c r="Q229" s="29"/>
    </row>
    <row r="230" spans="1:17" s="31" customFormat="1" hidden="1" x14ac:dyDescent="0.2">
      <c r="A230" s="29" t="s">
        <v>1980</v>
      </c>
      <c r="B230" s="9">
        <v>44818</v>
      </c>
      <c r="C230" s="2" t="s">
        <v>17</v>
      </c>
      <c r="D230" s="1" t="s">
        <v>727</v>
      </c>
      <c r="E230" s="2"/>
      <c r="F230" s="2" t="s">
        <v>728</v>
      </c>
      <c r="G230" s="29"/>
      <c r="H230" s="3" t="s">
        <v>655</v>
      </c>
      <c r="I230" s="4" t="s">
        <v>656</v>
      </c>
      <c r="J230" s="30">
        <f t="shared" si="3"/>
        <v>846.4</v>
      </c>
      <c r="K230" s="30">
        <v>846.4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29"/>
    </row>
    <row r="231" spans="1:17" s="31" customFormat="1" hidden="1" x14ac:dyDescent="0.2">
      <c r="A231" s="29" t="s">
        <v>1981</v>
      </c>
      <c r="B231" s="9">
        <v>44818</v>
      </c>
      <c r="C231" s="2" t="s">
        <v>17</v>
      </c>
      <c r="D231" s="1" t="s">
        <v>729</v>
      </c>
      <c r="E231" s="2"/>
      <c r="F231" s="2" t="s">
        <v>730</v>
      </c>
      <c r="G231" s="29"/>
      <c r="H231" s="3" t="s">
        <v>655</v>
      </c>
      <c r="I231" s="4" t="s">
        <v>656</v>
      </c>
      <c r="J231" s="30">
        <f t="shared" si="3"/>
        <v>334.06</v>
      </c>
      <c r="K231" s="30">
        <v>0</v>
      </c>
      <c r="L231" s="30">
        <v>287.98</v>
      </c>
      <c r="M231" s="30">
        <v>46.08</v>
      </c>
      <c r="N231" s="30">
        <v>0</v>
      </c>
      <c r="O231" s="30">
        <v>0</v>
      </c>
      <c r="P231" s="30">
        <v>0</v>
      </c>
      <c r="Q231" s="29"/>
    </row>
    <row r="232" spans="1:17" s="31" customFormat="1" hidden="1" x14ac:dyDescent="0.2">
      <c r="A232" s="29" t="s">
        <v>1982</v>
      </c>
      <c r="B232" s="9">
        <v>44818</v>
      </c>
      <c r="C232" s="2" t="s">
        <v>17</v>
      </c>
      <c r="D232" s="1" t="s">
        <v>731</v>
      </c>
      <c r="E232" s="2"/>
      <c r="F232" s="2" t="s">
        <v>732</v>
      </c>
      <c r="G232" s="29"/>
      <c r="H232" s="3" t="s">
        <v>733</v>
      </c>
      <c r="I232" s="4" t="s">
        <v>734</v>
      </c>
      <c r="J232" s="30">
        <f t="shared" si="3"/>
        <v>1047.03</v>
      </c>
      <c r="K232" s="30">
        <v>0</v>
      </c>
      <c r="L232" s="30">
        <v>902.61</v>
      </c>
      <c r="M232" s="30">
        <v>144.41999999999999</v>
      </c>
      <c r="N232" s="30">
        <v>0</v>
      </c>
      <c r="O232" s="30">
        <v>0</v>
      </c>
      <c r="P232" s="30">
        <v>0</v>
      </c>
      <c r="Q232" s="29"/>
    </row>
    <row r="233" spans="1:17" s="31" customFormat="1" hidden="1" x14ac:dyDescent="0.2">
      <c r="A233" s="29" t="s">
        <v>1983</v>
      </c>
      <c r="B233" s="9">
        <v>44818</v>
      </c>
      <c r="C233" s="2" t="s">
        <v>17</v>
      </c>
      <c r="D233" s="1" t="s">
        <v>735</v>
      </c>
      <c r="E233" s="2"/>
      <c r="F233" s="2" t="s">
        <v>736</v>
      </c>
      <c r="G233" s="29"/>
      <c r="H233" s="3" t="s">
        <v>733</v>
      </c>
      <c r="I233" s="4" t="s">
        <v>734</v>
      </c>
      <c r="J233" s="30">
        <f t="shared" si="3"/>
        <v>992.07</v>
      </c>
      <c r="K233" s="30">
        <v>0</v>
      </c>
      <c r="L233" s="30">
        <v>855.23</v>
      </c>
      <c r="M233" s="30">
        <v>136.84</v>
      </c>
      <c r="N233" s="30">
        <v>0</v>
      </c>
      <c r="O233" s="30">
        <v>0</v>
      </c>
      <c r="P233" s="30">
        <v>0</v>
      </c>
      <c r="Q233" s="29"/>
    </row>
    <row r="234" spans="1:17" s="31" customFormat="1" hidden="1" x14ac:dyDescent="0.2">
      <c r="A234" s="29" t="s">
        <v>1984</v>
      </c>
      <c r="B234" s="9">
        <v>44818</v>
      </c>
      <c r="C234" s="2" t="s">
        <v>17</v>
      </c>
      <c r="D234" s="1" t="s">
        <v>737</v>
      </c>
      <c r="E234" s="2"/>
      <c r="F234" s="2" t="s">
        <v>738</v>
      </c>
      <c r="G234" s="29"/>
      <c r="H234" s="3" t="s">
        <v>733</v>
      </c>
      <c r="I234" s="4" t="s">
        <v>734</v>
      </c>
      <c r="J234" s="30">
        <f t="shared" si="3"/>
        <v>80.960000000000008</v>
      </c>
      <c r="K234" s="30">
        <v>0</v>
      </c>
      <c r="L234" s="30">
        <v>69.790000000000006</v>
      </c>
      <c r="M234" s="30">
        <v>11.17</v>
      </c>
      <c r="N234" s="30">
        <v>0</v>
      </c>
      <c r="O234" s="30">
        <v>0</v>
      </c>
      <c r="P234" s="30">
        <v>0</v>
      </c>
      <c r="Q234" s="29"/>
    </row>
    <row r="235" spans="1:17" s="31" customFormat="1" hidden="1" x14ac:dyDescent="0.2">
      <c r="A235" s="29" t="s">
        <v>1985</v>
      </c>
      <c r="B235" s="9">
        <v>44818</v>
      </c>
      <c r="C235" s="2" t="s">
        <v>17</v>
      </c>
      <c r="D235" s="1" t="s">
        <v>739</v>
      </c>
      <c r="E235" s="2"/>
      <c r="F235" s="2" t="s">
        <v>740</v>
      </c>
      <c r="G235" s="29"/>
      <c r="H235" s="3" t="s">
        <v>741</v>
      </c>
      <c r="I235" s="4" t="s">
        <v>742</v>
      </c>
      <c r="J235" s="30">
        <f t="shared" si="3"/>
        <v>4238.83</v>
      </c>
      <c r="K235" s="30">
        <v>0</v>
      </c>
      <c r="L235" s="30">
        <v>3654.16</v>
      </c>
      <c r="M235" s="30">
        <v>584.66999999999996</v>
      </c>
      <c r="N235" s="30">
        <v>0</v>
      </c>
      <c r="O235" s="30">
        <v>0</v>
      </c>
      <c r="P235" s="30">
        <v>0</v>
      </c>
      <c r="Q235" s="29"/>
    </row>
    <row r="236" spans="1:17" s="31" customFormat="1" hidden="1" x14ac:dyDescent="0.2">
      <c r="A236" s="29" t="s">
        <v>1986</v>
      </c>
      <c r="B236" s="9">
        <v>44819</v>
      </c>
      <c r="C236" s="2" t="s">
        <v>17</v>
      </c>
      <c r="D236" s="1" t="s">
        <v>1628</v>
      </c>
      <c r="E236" s="2"/>
      <c r="F236" s="2" t="s">
        <v>743</v>
      </c>
      <c r="G236" s="29"/>
      <c r="H236" s="3" t="s">
        <v>588</v>
      </c>
      <c r="I236" s="4" t="s">
        <v>589</v>
      </c>
      <c r="J236" s="30">
        <f t="shared" si="3"/>
        <v>964</v>
      </c>
      <c r="K236" s="30">
        <v>964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29"/>
    </row>
    <row r="237" spans="1:17" s="31" customFormat="1" hidden="1" x14ac:dyDescent="0.2">
      <c r="A237" s="29" t="s">
        <v>1987</v>
      </c>
      <c r="B237" s="9">
        <v>44819</v>
      </c>
      <c r="C237" s="2" t="s">
        <v>17</v>
      </c>
      <c r="D237" s="1" t="s">
        <v>744</v>
      </c>
      <c r="E237" s="2"/>
      <c r="F237" s="2" t="s">
        <v>745</v>
      </c>
      <c r="G237" s="29"/>
      <c r="H237" s="3" t="s">
        <v>524</v>
      </c>
      <c r="I237" s="4" t="s">
        <v>120</v>
      </c>
      <c r="J237" s="30">
        <f t="shared" si="3"/>
        <v>1141.6600000000001</v>
      </c>
      <c r="K237" s="30">
        <v>1141.6600000000001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29"/>
    </row>
    <row r="238" spans="1:17" s="31" customFormat="1" hidden="1" x14ac:dyDescent="0.2">
      <c r="A238" s="29" t="s">
        <v>1988</v>
      </c>
      <c r="B238" s="9">
        <v>44819</v>
      </c>
      <c r="C238" s="2" t="s">
        <v>17</v>
      </c>
      <c r="D238" s="1" t="s">
        <v>746</v>
      </c>
      <c r="E238" s="2"/>
      <c r="F238" s="2" t="s">
        <v>277</v>
      </c>
      <c r="G238" s="29"/>
      <c r="H238" s="3" t="s">
        <v>747</v>
      </c>
      <c r="I238" s="4" t="s">
        <v>748</v>
      </c>
      <c r="J238" s="30">
        <f t="shared" si="3"/>
        <v>713.6</v>
      </c>
      <c r="K238" s="30">
        <v>713.6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29"/>
    </row>
    <row r="239" spans="1:17" s="31" customFormat="1" hidden="1" x14ac:dyDescent="0.2">
      <c r="A239" s="29" t="s">
        <v>1989</v>
      </c>
      <c r="B239" s="9">
        <v>44819</v>
      </c>
      <c r="C239" s="2" t="s">
        <v>17</v>
      </c>
      <c r="D239" s="1" t="s">
        <v>749</v>
      </c>
      <c r="E239" s="2"/>
      <c r="F239" s="2" t="s">
        <v>277</v>
      </c>
      <c r="G239" s="29"/>
      <c r="H239" s="3" t="s">
        <v>291</v>
      </c>
      <c r="I239" s="4" t="s">
        <v>292</v>
      </c>
      <c r="J239" s="30">
        <f t="shared" si="3"/>
        <v>674.48</v>
      </c>
      <c r="K239" s="30">
        <v>674.48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29"/>
    </row>
    <row r="240" spans="1:17" s="31" customFormat="1" hidden="1" x14ac:dyDescent="0.2">
      <c r="A240" s="29" t="s">
        <v>1990</v>
      </c>
      <c r="B240" s="9">
        <v>44819</v>
      </c>
      <c r="C240" s="2" t="s">
        <v>17</v>
      </c>
      <c r="D240" s="1" t="s">
        <v>750</v>
      </c>
      <c r="E240" s="2"/>
      <c r="F240" s="2" t="s">
        <v>277</v>
      </c>
      <c r="G240" s="29"/>
      <c r="H240" s="3" t="s">
        <v>491</v>
      </c>
      <c r="I240" s="4" t="s">
        <v>492</v>
      </c>
      <c r="J240" s="30">
        <f t="shared" si="3"/>
        <v>308.92</v>
      </c>
      <c r="K240" s="30">
        <v>308.92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29"/>
    </row>
    <row r="241" spans="1:17" s="31" customFormat="1" hidden="1" x14ac:dyDescent="0.2">
      <c r="A241" s="29" t="s">
        <v>1991</v>
      </c>
      <c r="B241" s="9">
        <v>44820</v>
      </c>
      <c r="C241" s="2" t="s">
        <v>17</v>
      </c>
      <c r="D241" s="1" t="s">
        <v>751</v>
      </c>
      <c r="E241" s="2"/>
      <c r="F241" s="2" t="s">
        <v>752</v>
      </c>
      <c r="G241" s="29"/>
      <c r="H241" s="3" t="s">
        <v>328</v>
      </c>
      <c r="I241" s="4" t="s">
        <v>329</v>
      </c>
      <c r="J241" s="30">
        <f t="shared" si="3"/>
        <v>561.4</v>
      </c>
      <c r="K241" s="30">
        <v>561.4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29"/>
    </row>
    <row r="242" spans="1:17" s="31" customFormat="1" hidden="1" x14ac:dyDescent="0.2">
      <c r="A242" s="29" t="s">
        <v>1992</v>
      </c>
      <c r="B242" s="9">
        <v>44820</v>
      </c>
      <c r="C242" s="2" t="s">
        <v>17</v>
      </c>
      <c r="D242" s="1" t="s">
        <v>753</v>
      </c>
      <c r="E242" s="2"/>
      <c r="F242" s="2" t="s">
        <v>277</v>
      </c>
      <c r="G242" s="29"/>
      <c r="H242" s="3" t="s">
        <v>316</v>
      </c>
      <c r="I242" s="4" t="s">
        <v>317</v>
      </c>
      <c r="J242" s="30">
        <f t="shared" si="3"/>
        <v>176.44</v>
      </c>
      <c r="K242" s="30">
        <v>0</v>
      </c>
      <c r="L242" s="30">
        <v>152.1</v>
      </c>
      <c r="M242" s="30">
        <v>24.34</v>
      </c>
      <c r="N242" s="30">
        <v>0</v>
      </c>
      <c r="O242" s="30">
        <v>0</v>
      </c>
      <c r="P242" s="30">
        <v>0</v>
      </c>
      <c r="Q242" s="29"/>
    </row>
    <row r="243" spans="1:17" s="31" customFormat="1" hidden="1" x14ac:dyDescent="0.2">
      <c r="A243" s="29" t="s">
        <v>1993</v>
      </c>
      <c r="B243" s="9">
        <v>44820</v>
      </c>
      <c r="C243" s="2" t="s">
        <v>17</v>
      </c>
      <c r="D243" s="1" t="s">
        <v>754</v>
      </c>
      <c r="E243" s="2"/>
      <c r="F243" s="2" t="s">
        <v>277</v>
      </c>
      <c r="G243" s="29"/>
      <c r="H243" s="3" t="s">
        <v>755</v>
      </c>
      <c r="I243" s="4" t="s">
        <v>756</v>
      </c>
      <c r="J243" s="30">
        <f t="shared" si="3"/>
        <v>289.12</v>
      </c>
      <c r="K243" s="30">
        <v>0</v>
      </c>
      <c r="L243" s="30">
        <v>249.24</v>
      </c>
      <c r="M243" s="30">
        <v>39.880000000000003</v>
      </c>
      <c r="N243" s="30">
        <v>0</v>
      </c>
      <c r="O243" s="30">
        <v>0</v>
      </c>
      <c r="P243" s="30">
        <v>0</v>
      </c>
      <c r="Q243" s="29"/>
    </row>
    <row r="244" spans="1:17" s="31" customFormat="1" hidden="1" x14ac:dyDescent="0.2">
      <c r="A244" s="29" t="s">
        <v>1994</v>
      </c>
      <c r="B244" s="9">
        <v>44820</v>
      </c>
      <c r="C244" s="2" t="s">
        <v>17</v>
      </c>
      <c r="D244" s="1" t="s">
        <v>757</v>
      </c>
      <c r="E244" s="2"/>
      <c r="F244" s="2" t="s">
        <v>758</v>
      </c>
      <c r="G244" s="29"/>
      <c r="H244" s="3" t="s">
        <v>682</v>
      </c>
      <c r="I244" s="4" t="s">
        <v>45</v>
      </c>
      <c r="J244" s="30">
        <f t="shared" si="3"/>
        <v>240.47000000000003</v>
      </c>
      <c r="K244" s="30">
        <v>0</v>
      </c>
      <c r="L244" s="30">
        <v>207.3</v>
      </c>
      <c r="M244" s="30">
        <v>33.17</v>
      </c>
      <c r="N244" s="30">
        <v>0</v>
      </c>
      <c r="O244" s="30">
        <v>0</v>
      </c>
      <c r="P244" s="30">
        <v>0</v>
      </c>
      <c r="Q244" s="29"/>
    </row>
    <row r="245" spans="1:17" s="31" customFormat="1" hidden="1" x14ac:dyDescent="0.2">
      <c r="A245" s="29" t="s">
        <v>1995</v>
      </c>
      <c r="B245" s="9">
        <v>44821</v>
      </c>
      <c r="C245" s="2" t="s">
        <v>17</v>
      </c>
      <c r="D245" s="1" t="s">
        <v>759</v>
      </c>
      <c r="E245" s="2"/>
      <c r="F245" s="2" t="s">
        <v>760</v>
      </c>
      <c r="G245" s="29"/>
      <c r="H245" s="3" t="s">
        <v>701</v>
      </c>
      <c r="I245" s="4" t="s">
        <v>702</v>
      </c>
      <c r="J245" s="30">
        <f t="shared" si="3"/>
        <v>112.01</v>
      </c>
      <c r="K245" s="30">
        <v>0</v>
      </c>
      <c r="L245" s="30">
        <v>96.56</v>
      </c>
      <c r="M245" s="30">
        <v>15.45</v>
      </c>
      <c r="N245" s="30">
        <v>0</v>
      </c>
      <c r="O245" s="30">
        <v>0</v>
      </c>
      <c r="P245" s="30">
        <v>0</v>
      </c>
      <c r="Q245" s="29"/>
    </row>
    <row r="246" spans="1:17" s="31" customFormat="1" hidden="1" x14ac:dyDescent="0.2">
      <c r="A246" s="29" t="s">
        <v>1996</v>
      </c>
      <c r="B246" s="9">
        <v>44823</v>
      </c>
      <c r="C246" s="2" t="s">
        <v>17</v>
      </c>
      <c r="D246" s="1" t="s">
        <v>761</v>
      </c>
      <c r="E246" s="2"/>
      <c r="F246" s="2" t="s">
        <v>762</v>
      </c>
      <c r="G246" s="29"/>
      <c r="H246" s="3" t="s">
        <v>763</v>
      </c>
      <c r="I246" s="4" t="s">
        <v>764</v>
      </c>
      <c r="J246" s="30">
        <f t="shared" si="3"/>
        <v>699.12</v>
      </c>
      <c r="K246" s="30">
        <v>699.12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29"/>
    </row>
    <row r="247" spans="1:17" s="31" customFormat="1" hidden="1" x14ac:dyDescent="0.2">
      <c r="A247" s="29" t="s">
        <v>1997</v>
      </c>
      <c r="B247" s="9">
        <v>44823</v>
      </c>
      <c r="C247" s="2" t="s">
        <v>17</v>
      </c>
      <c r="D247" s="1" t="s">
        <v>765</v>
      </c>
      <c r="E247" s="2"/>
      <c r="F247" s="2" t="s">
        <v>277</v>
      </c>
      <c r="G247" s="29"/>
      <c r="H247" s="3" t="s">
        <v>382</v>
      </c>
      <c r="I247" s="4" t="s">
        <v>383</v>
      </c>
      <c r="J247" s="30">
        <f t="shared" si="3"/>
        <v>244.01</v>
      </c>
      <c r="K247" s="30">
        <v>160</v>
      </c>
      <c r="L247" s="30">
        <v>72.419999999999987</v>
      </c>
      <c r="M247" s="30">
        <v>11.59</v>
      </c>
      <c r="N247" s="30">
        <v>0</v>
      </c>
      <c r="O247" s="30">
        <v>0</v>
      </c>
      <c r="P247" s="30">
        <v>0</v>
      </c>
      <c r="Q247" s="29"/>
    </row>
    <row r="248" spans="1:17" s="31" customFormat="1" hidden="1" x14ac:dyDescent="0.2">
      <c r="A248" s="29" t="s">
        <v>1998</v>
      </c>
      <c r="B248" s="9">
        <v>44823</v>
      </c>
      <c r="C248" s="2" t="s">
        <v>17</v>
      </c>
      <c r="D248" s="1" t="s">
        <v>766</v>
      </c>
      <c r="E248" s="2"/>
      <c r="F248" s="2" t="s">
        <v>277</v>
      </c>
      <c r="G248" s="29"/>
      <c r="H248" s="3" t="s">
        <v>291</v>
      </c>
      <c r="I248" s="4" t="s">
        <v>292</v>
      </c>
      <c r="J248" s="30">
        <f t="shared" si="3"/>
        <v>1123.78</v>
      </c>
      <c r="K248" s="30">
        <v>1123.78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29"/>
    </row>
    <row r="249" spans="1:17" s="31" customFormat="1" hidden="1" x14ac:dyDescent="0.2">
      <c r="A249" s="29" t="s">
        <v>1999</v>
      </c>
      <c r="B249" s="9">
        <v>44823</v>
      </c>
      <c r="C249" s="2" t="s">
        <v>17</v>
      </c>
      <c r="D249" s="1" t="s">
        <v>767</v>
      </c>
      <c r="E249" s="2"/>
      <c r="F249" s="2" t="s">
        <v>768</v>
      </c>
      <c r="G249" s="29"/>
      <c r="H249" s="3" t="s">
        <v>769</v>
      </c>
      <c r="I249" s="4" t="s">
        <v>770</v>
      </c>
      <c r="J249" s="30">
        <f t="shared" si="3"/>
        <v>1801.2</v>
      </c>
      <c r="K249" s="30">
        <v>0</v>
      </c>
      <c r="L249" s="30">
        <v>1552.76</v>
      </c>
      <c r="M249" s="30">
        <v>248.44</v>
      </c>
      <c r="N249" s="30">
        <v>0</v>
      </c>
      <c r="O249" s="30">
        <v>0</v>
      </c>
      <c r="P249" s="30">
        <v>0</v>
      </c>
      <c r="Q249" s="29"/>
    </row>
    <row r="250" spans="1:17" s="31" customFormat="1" hidden="1" x14ac:dyDescent="0.2">
      <c r="A250" s="29" t="s">
        <v>2000</v>
      </c>
      <c r="B250" s="9">
        <v>44823</v>
      </c>
      <c r="C250" s="2" t="s">
        <v>17</v>
      </c>
      <c r="D250" s="1" t="s">
        <v>771</v>
      </c>
      <c r="E250" s="2"/>
      <c r="F250" s="2" t="s">
        <v>772</v>
      </c>
      <c r="G250" s="29"/>
      <c r="H250" s="3" t="s">
        <v>769</v>
      </c>
      <c r="I250" s="4" t="s">
        <v>770</v>
      </c>
      <c r="J250" s="30">
        <f t="shared" si="3"/>
        <v>2879.94</v>
      </c>
      <c r="K250" s="30">
        <v>0</v>
      </c>
      <c r="L250" s="30">
        <v>2482.71</v>
      </c>
      <c r="M250" s="30">
        <v>397.23</v>
      </c>
      <c r="N250" s="30">
        <v>0</v>
      </c>
      <c r="O250" s="30">
        <v>0</v>
      </c>
      <c r="P250" s="30">
        <v>0</v>
      </c>
      <c r="Q250" s="29"/>
    </row>
    <row r="251" spans="1:17" s="31" customFormat="1" hidden="1" x14ac:dyDescent="0.2">
      <c r="A251" s="29" t="s">
        <v>2001</v>
      </c>
      <c r="B251" s="9">
        <v>44824</v>
      </c>
      <c r="C251" s="2" t="s">
        <v>17</v>
      </c>
      <c r="D251" s="1" t="s">
        <v>1575</v>
      </c>
      <c r="E251" s="2"/>
      <c r="F251" s="2" t="s">
        <v>773</v>
      </c>
      <c r="G251" s="29"/>
      <c r="H251" s="3" t="s">
        <v>774</v>
      </c>
      <c r="I251" s="4" t="s">
        <v>775</v>
      </c>
      <c r="J251" s="30">
        <f t="shared" si="3"/>
        <v>1503.97</v>
      </c>
      <c r="K251" s="30">
        <v>1503.97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29"/>
    </row>
    <row r="252" spans="1:17" s="31" customFormat="1" hidden="1" x14ac:dyDescent="0.2">
      <c r="A252" s="29" t="s">
        <v>2002</v>
      </c>
      <c r="B252" s="9">
        <v>44824</v>
      </c>
      <c r="C252" s="2" t="s">
        <v>17</v>
      </c>
      <c r="D252" s="1" t="s">
        <v>776</v>
      </c>
      <c r="E252" s="2"/>
      <c r="F252" s="2" t="s">
        <v>777</v>
      </c>
      <c r="G252" s="29"/>
      <c r="H252" s="3" t="s">
        <v>616</v>
      </c>
      <c r="I252" s="4" t="s">
        <v>617</v>
      </c>
      <c r="J252" s="30">
        <f t="shared" si="3"/>
        <v>5460.4</v>
      </c>
      <c r="K252" s="30">
        <v>5460.4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29"/>
    </row>
    <row r="253" spans="1:17" s="31" customFormat="1" hidden="1" x14ac:dyDescent="0.2">
      <c r="A253" s="29" t="s">
        <v>2003</v>
      </c>
      <c r="B253" s="9">
        <v>44824</v>
      </c>
      <c r="C253" s="2" t="s">
        <v>17</v>
      </c>
      <c r="D253" s="1" t="s">
        <v>778</v>
      </c>
      <c r="E253" s="2"/>
      <c r="F253" s="2" t="s">
        <v>277</v>
      </c>
      <c r="G253" s="29"/>
      <c r="H253" s="3" t="s">
        <v>316</v>
      </c>
      <c r="I253" s="4" t="s">
        <v>317</v>
      </c>
      <c r="J253" s="30">
        <f t="shared" si="3"/>
        <v>40</v>
      </c>
      <c r="K253" s="30">
        <v>0</v>
      </c>
      <c r="L253" s="30">
        <v>34.479999999999997</v>
      </c>
      <c r="M253" s="30">
        <v>5.52</v>
      </c>
      <c r="N253" s="30">
        <v>0</v>
      </c>
      <c r="O253" s="30">
        <v>0</v>
      </c>
      <c r="P253" s="30">
        <v>0</v>
      </c>
      <c r="Q253" s="29"/>
    </row>
    <row r="254" spans="1:17" s="31" customFormat="1" hidden="1" x14ac:dyDescent="0.2">
      <c r="A254" s="29" t="s">
        <v>2004</v>
      </c>
      <c r="B254" s="9">
        <v>44825</v>
      </c>
      <c r="C254" s="2" t="s">
        <v>17</v>
      </c>
      <c r="D254" s="1" t="s">
        <v>779</v>
      </c>
      <c r="E254" s="2"/>
      <c r="F254" s="2" t="s">
        <v>277</v>
      </c>
      <c r="G254" s="29"/>
      <c r="H254" s="3" t="s">
        <v>780</v>
      </c>
      <c r="I254" s="4" t="s">
        <v>781</v>
      </c>
      <c r="J254" s="30">
        <f t="shared" si="3"/>
        <v>24566.219999999998</v>
      </c>
      <c r="K254" s="30">
        <v>0</v>
      </c>
      <c r="L254" s="30">
        <v>21177.78</v>
      </c>
      <c r="M254" s="30">
        <v>3388.44</v>
      </c>
      <c r="N254" s="30">
        <v>0</v>
      </c>
      <c r="O254" s="30">
        <v>0</v>
      </c>
      <c r="P254" s="30">
        <v>0</v>
      </c>
      <c r="Q254" s="29"/>
    </row>
    <row r="255" spans="1:17" s="31" customFormat="1" hidden="1" x14ac:dyDescent="0.2">
      <c r="A255" s="29" t="s">
        <v>2005</v>
      </c>
      <c r="B255" s="9">
        <v>44825</v>
      </c>
      <c r="C255" s="2" t="s">
        <v>17</v>
      </c>
      <c r="D255" s="1" t="s">
        <v>782</v>
      </c>
      <c r="E255" s="2"/>
      <c r="F255" s="2" t="s">
        <v>783</v>
      </c>
      <c r="G255" s="29"/>
      <c r="H255" s="3" t="s">
        <v>701</v>
      </c>
      <c r="I255" s="4" t="s">
        <v>702</v>
      </c>
      <c r="J255" s="30">
        <f t="shared" si="3"/>
        <v>168.01</v>
      </c>
      <c r="K255" s="30">
        <v>0</v>
      </c>
      <c r="L255" s="30">
        <v>144.84</v>
      </c>
      <c r="M255" s="30">
        <v>23.17</v>
      </c>
      <c r="N255" s="30">
        <v>0</v>
      </c>
      <c r="O255" s="30">
        <v>0</v>
      </c>
      <c r="P255" s="30">
        <v>0</v>
      </c>
      <c r="Q255" s="29"/>
    </row>
    <row r="256" spans="1:17" s="31" customFormat="1" hidden="1" x14ac:dyDescent="0.2">
      <c r="A256" s="29" t="s">
        <v>2006</v>
      </c>
      <c r="B256" s="9">
        <v>44825</v>
      </c>
      <c r="C256" s="2" t="s">
        <v>17</v>
      </c>
      <c r="D256" s="1" t="s">
        <v>57</v>
      </c>
      <c r="E256" s="2"/>
      <c r="F256" s="2" t="s">
        <v>784</v>
      </c>
      <c r="G256" s="29"/>
      <c r="H256" s="3" t="s">
        <v>669</v>
      </c>
      <c r="I256" s="4" t="s">
        <v>670</v>
      </c>
      <c r="J256" s="30">
        <f t="shared" si="3"/>
        <v>80.400000000000006</v>
      </c>
      <c r="K256" s="30">
        <v>80.400000000000006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29"/>
    </row>
    <row r="257" spans="1:17" s="31" customFormat="1" hidden="1" x14ac:dyDescent="0.2">
      <c r="A257" s="29" t="s">
        <v>2007</v>
      </c>
      <c r="B257" s="9">
        <v>44825</v>
      </c>
      <c r="C257" s="2" t="s">
        <v>17</v>
      </c>
      <c r="D257" s="1" t="s">
        <v>785</v>
      </c>
      <c r="E257" s="2"/>
      <c r="F257" s="2" t="s">
        <v>786</v>
      </c>
      <c r="G257" s="29"/>
      <c r="H257" s="3" t="s">
        <v>661</v>
      </c>
      <c r="I257" s="4" t="s">
        <v>662</v>
      </c>
      <c r="J257" s="30">
        <f t="shared" si="3"/>
        <v>945.9</v>
      </c>
      <c r="K257" s="30">
        <v>249.22</v>
      </c>
      <c r="L257" s="30">
        <v>600.58999999999992</v>
      </c>
      <c r="M257" s="30">
        <v>96.09</v>
      </c>
      <c r="N257" s="30">
        <v>0</v>
      </c>
      <c r="O257" s="30">
        <v>0</v>
      </c>
      <c r="P257" s="30">
        <v>0</v>
      </c>
      <c r="Q257" s="29"/>
    </row>
    <row r="258" spans="1:17" s="31" customFormat="1" hidden="1" x14ac:dyDescent="0.2">
      <c r="A258" s="29" t="s">
        <v>2008</v>
      </c>
      <c r="B258" s="9">
        <v>44825</v>
      </c>
      <c r="C258" s="2" t="s">
        <v>17</v>
      </c>
      <c r="D258" s="1" t="s">
        <v>787</v>
      </c>
      <c r="E258" s="2"/>
      <c r="F258" s="2" t="s">
        <v>788</v>
      </c>
      <c r="G258" s="29"/>
      <c r="H258" s="3" t="s">
        <v>733</v>
      </c>
      <c r="I258" s="4" t="s">
        <v>734</v>
      </c>
      <c r="J258" s="30">
        <f t="shared" si="3"/>
        <v>2132.79</v>
      </c>
      <c r="K258" s="30">
        <v>0</v>
      </c>
      <c r="L258" s="30">
        <v>1838.61</v>
      </c>
      <c r="M258" s="30">
        <v>294.18</v>
      </c>
      <c r="N258" s="30">
        <v>0</v>
      </c>
      <c r="O258" s="30">
        <v>0</v>
      </c>
      <c r="P258" s="30">
        <v>0</v>
      </c>
      <c r="Q258" s="29"/>
    </row>
    <row r="259" spans="1:17" s="31" customFormat="1" hidden="1" x14ac:dyDescent="0.2">
      <c r="A259" s="29" t="s">
        <v>2009</v>
      </c>
      <c r="B259" s="9">
        <v>44826</v>
      </c>
      <c r="C259" s="2" t="s">
        <v>17</v>
      </c>
      <c r="D259" s="1" t="s">
        <v>1629</v>
      </c>
      <c r="E259" s="2"/>
      <c r="F259" s="2" t="s">
        <v>789</v>
      </c>
      <c r="G259" s="29"/>
      <c r="H259" s="3" t="s">
        <v>588</v>
      </c>
      <c r="I259" s="4" t="s">
        <v>589</v>
      </c>
      <c r="J259" s="30">
        <f t="shared" si="3"/>
        <v>1329.99</v>
      </c>
      <c r="K259" s="30">
        <v>1329.99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</row>
    <row r="260" spans="1:17" s="31" customFormat="1" hidden="1" x14ac:dyDescent="0.2">
      <c r="A260" s="29" t="s">
        <v>2010</v>
      </c>
      <c r="B260" s="9">
        <v>44826</v>
      </c>
      <c r="C260" s="2" t="s">
        <v>17</v>
      </c>
      <c r="D260" s="1" t="s">
        <v>790</v>
      </c>
      <c r="E260" s="2"/>
      <c r="F260" s="2" t="s">
        <v>791</v>
      </c>
      <c r="G260" s="29"/>
      <c r="H260" s="3" t="s">
        <v>524</v>
      </c>
      <c r="I260" s="4" t="s">
        <v>120</v>
      </c>
      <c r="J260" s="30">
        <f t="shared" si="3"/>
        <v>1282.55</v>
      </c>
      <c r="K260" s="30">
        <v>1282.55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29"/>
    </row>
    <row r="261" spans="1:17" s="31" customFormat="1" hidden="1" x14ac:dyDescent="0.2">
      <c r="A261" s="29" t="s">
        <v>2011</v>
      </c>
      <c r="B261" s="9">
        <v>44826</v>
      </c>
      <c r="C261" s="2" t="s">
        <v>17</v>
      </c>
      <c r="D261" s="1" t="s">
        <v>792</v>
      </c>
      <c r="E261" s="2"/>
      <c r="F261" s="2" t="s">
        <v>793</v>
      </c>
      <c r="G261" s="29"/>
      <c r="H261" s="3" t="s">
        <v>604</v>
      </c>
      <c r="I261" s="4" t="s">
        <v>605</v>
      </c>
      <c r="J261" s="30">
        <f t="shared" si="3"/>
        <v>752.67000000000007</v>
      </c>
      <c r="K261" s="30">
        <v>0</v>
      </c>
      <c r="L261" s="30">
        <v>648.85</v>
      </c>
      <c r="M261" s="30">
        <v>103.82</v>
      </c>
      <c r="N261" s="30">
        <v>0</v>
      </c>
      <c r="O261" s="30">
        <v>0</v>
      </c>
      <c r="P261" s="30">
        <v>0</v>
      </c>
      <c r="Q261" s="29"/>
    </row>
    <row r="262" spans="1:17" s="31" customFormat="1" hidden="1" x14ac:dyDescent="0.2">
      <c r="A262" s="29" t="s">
        <v>2012</v>
      </c>
      <c r="B262" s="9">
        <v>44826</v>
      </c>
      <c r="C262" s="2" t="s">
        <v>17</v>
      </c>
      <c r="D262" s="1" t="s">
        <v>794</v>
      </c>
      <c r="E262" s="2"/>
      <c r="F262" s="2" t="s">
        <v>277</v>
      </c>
      <c r="G262" s="29"/>
      <c r="H262" s="3" t="s">
        <v>491</v>
      </c>
      <c r="I262" s="4" t="s">
        <v>492</v>
      </c>
      <c r="J262" s="30">
        <f t="shared" si="3"/>
        <v>779.84</v>
      </c>
      <c r="K262" s="30">
        <v>779.84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29"/>
    </row>
    <row r="263" spans="1:17" s="31" customFormat="1" hidden="1" x14ac:dyDescent="0.2">
      <c r="A263" s="29" t="s">
        <v>2013</v>
      </c>
      <c r="B263" s="9">
        <v>44826</v>
      </c>
      <c r="C263" s="2" t="s">
        <v>17</v>
      </c>
      <c r="D263" s="1" t="s">
        <v>795</v>
      </c>
      <c r="E263" s="2"/>
      <c r="F263" s="2" t="s">
        <v>796</v>
      </c>
      <c r="G263" s="29"/>
      <c r="H263" s="3" t="s">
        <v>797</v>
      </c>
      <c r="I263" s="4" t="s">
        <v>798</v>
      </c>
      <c r="J263" s="30">
        <f t="shared" si="3"/>
        <v>294</v>
      </c>
      <c r="K263" s="30">
        <v>294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29"/>
    </row>
    <row r="264" spans="1:17" s="31" customFormat="1" hidden="1" x14ac:dyDescent="0.2">
      <c r="A264" s="29" t="s">
        <v>2014</v>
      </c>
      <c r="B264" s="9">
        <v>44826</v>
      </c>
      <c r="C264" s="29" t="s">
        <v>17</v>
      </c>
      <c r="D264" s="29" t="s">
        <v>980</v>
      </c>
      <c r="E264" s="29"/>
      <c r="F264" s="29" t="s">
        <v>981</v>
      </c>
      <c r="G264" s="29"/>
      <c r="H264" s="40" t="s">
        <v>524</v>
      </c>
      <c r="I264" s="30" t="s">
        <v>120</v>
      </c>
      <c r="J264" s="30">
        <f t="shared" si="3"/>
        <v>1348.18</v>
      </c>
      <c r="K264" s="30">
        <v>1348.18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29"/>
    </row>
    <row r="265" spans="1:17" s="31" customFormat="1" hidden="1" x14ac:dyDescent="0.2">
      <c r="A265" s="29" t="s">
        <v>2015</v>
      </c>
      <c r="B265" s="9">
        <v>44827</v>
      </c>
      <c r="C265" s="2" t="s">
        <v>17</v>
      </c>
      <c r="D265" s="1" t="s">
        <v>799</v>
      </c>
      <c r="E265" s="2"/>
      <c r="F265" s="2" t="s">
        <v>800</v>
      </c>
      <c r="G265" s="29"/>
      <c r="H265" s="3" t="s">
        <v>655</v>
      </c>
      <c r="I265" s="4" t="s">
        <v>656</v>
      </c>
      <c r="J265" s="30">
        <f t="shared" ref="J265:J328" si="4">+K265+L265+M265+N265+O265</f>
        <v>1136.46</v>
      </c>
      <c r="K265" s="30">
        <v>1136.46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29"/>
    </row>
    <row r="266" spans="1:17" s="31" customFormat="1" hidden="1" x14ac:dyDescent="0.2">
      <c r="A266" s="29" t="s">
        <v>2016</v>
      </c>
      <c r="B266" s="9">
        <v>44827</v>
      </c>
      <c r="C266" s="2" t="s">
        <v>17</v>
      </c>
      <c r="D266" s="1" t="s">
        <v>801</v>
      </c>
      <c r="E266" s="2"/>
      <c r="F266" s="2" t="s">
        <v>802</v>
      </c>
      <c r="G266" s="29"/>
      <c r="H266" s="3" t="s">
        <v>655</v>
      </c>
      <c r="I266" s="4" t="s">
        <v>656</v>
      </c>
      <c r="J266" s="30">
        <f t="shared" si="4"/>
        <v>643.13</v>
      </c>
      <c r="K266" s="30">
        <v>0</v>
      </c>
      <c r="L266" s="30">
        <v>554.41999999999996</v>
      </c>
      <c r="M266" s="30">
        <v>88.71</v>
      </c>
      <c r="N266" s="30">
        <v>0</v>
      </c>
      <c r="O266" s="30">
        <v>0</v>
      </c>
      <c r="P266" s="30">
        <v>0</v>
      </c>
      <c r="Q266" s="29"/>
    </row>
    <row r="267" spans="1:17" s="31" customFormat="1" hidden="1" x14ac:dyDescent="0.2">
      <c r="A267" s="29" t="s">
        <v>2017</v>
      </c>
      <c r="B267" s="9">
        <v>44827</v>
      </c>
      <c r="C267" s="2" t="s">
        <v>17</v>
      </c>
      <c r="D267" s="1" t="s">
        <v>803</v>
      </c>
      <c r="E267" s="2"/>
      <c r="F267" s="2" t="s">
        <v>277</v>
      </c>
      <c r="G267" s="29"/>
      <c r="H267" s="3" t="s">
        <v>491</v>
      </c>
      <c r="I267" s="4" t="s">
        <v>492</v>
      </c>
      <c r="J267" s="30">
        <f t="shared" si="4"/>
        <v>794.62</v>
      </c>
      <c r="K267" s="30">
        <v>794.62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29"/>
    </row>
    <row r="268" spans="1:17" s="31" customFormat="1" hidden="1" x14ac:dyDescent="0.2">
      <c r="A268" s="29" t="s">
        <v>2018</v>
      </c>
      <c r="B268" s="9">
        <v>44827</v>
      </c>
      <c r="C268" s="2" t="s">
        <v>17</v>
      </c>
      <c r="D268" s="1" t="s">
        <v>804</v>
      </c>
      <c r="E268" s="2"/>
      <c r="F268" s="2" t="s">
        <v>805</v>
      </c>
      <c r="G268" s="29"/>
      <c r="H268" s="3" t="s">
        <v>674</v>
      </c>
      <c r="I268" s="4" t="s">
        <v>675</v>
      </c>
      <c r="J268" s="30">
        <f t="shared" si="4"/>
        <v>2971.6</v>
      </c>
      <c r="K268" s="30">
        <v>2971.6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29"/>
    </row>
    <row r="269" spans="1:17" s="31" customFormat="1" hidden="1" x14ac:dyDescent="0.2">
      <c r="A269" s="29" t="s">
        <v>2019</v>
      </c>
      <c r="B269" s="9">
        <v>44830</v>
      </c>
      <c r="C269" s="2" t="s">
        <v>17</v>
      </c>
      <c r="D269" s="1" t="s">
        <v>806</v>
      </c>
      <c r="E269" s="2"/>
      <c r="F269" s="2" t="s">
        <v>807</v>
      </c>
      <c r="G269" s="29"/>
      <c r="H269" s="3" t="s">
        <v>808</v>
      </c>
      <c r="I269" s="4" t="s">
        <v>809</v>
      </c>
      <c r="J269" s="30">
        <f t="shared" si="4"/>
        <v>1012.5</v>
      </c>
      <c r="K269" s="30">
        <v>1012.5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29"/>
    </row>
    <row r="270" spans="1:17" s="31" customFormat="1" hidden="1" x14ac:dyDescent="0.2">
      <c r="A270" s="29" t="s">
        <v>2020</v>
      </c>
      <c r="B270" s="9">
        <v>44830</v>
      </c>
      <c r="C270" s="2" t="s">
        <v>17</v>
      </c>
      <c r="D270" s="1" t="s">
        <v>1582</v>
      </c>
      <c r="E270" s="2"/>
      <c r="F270" s="2" t="s">
        <v>1583</v>
      </c>
      <c r="G270" s="29"/>
      <c r="H270" s="3" t="s">
        <v>567</v>
      </c>
      <c r="I270" s="4" t="s">
        <v>568</v>
      </c>
      <c r="J270" s="30">
        <f t="shared" si="4"/>
        <v>3618.4808000000003</v>
      </c>
      <c r="K270" s="30">
        <v>0</v>
      </c>
      <c r="L270" s="30">
        <v>3119.38</v>
      </c>
      <c r="M270" s="30">
        <f>+L270*16%</f>
        <v>499.10080000000005</v>
      </c>
      <c r="N270" s="30">
        <v>0</v>
      </c>
      <c r="O270" s="30">
        <v>0</v>
      </c>
      <c r="P270" s="30">
        <v>0</v>
      </c>
      <c r="Q270" s="29"/>
    </row>
    <row r="271" spans="1:17" s="31" customFormat="1" hidden="1" x14ac:dyDescent="0.2">
      <c r="A271" s="29" t="s">
        <v>2021</v>
      </c>
      <c r="B271" s="9">
        <v>44830</v>
      </c>
      <c r="C271" s="2" t="s">
        <v>17</v>
      </c>
      <c r="D271" s="1" t="s">
        <v>1584</v>
      </c>
      <c r="E271" s="2"/>
      <c r="F271" s="2" t="s">
        <v>1585</v>
      </c>
      <c r="G271" s="29"/>
      <c r="H271" s="3" t="s">
        <v>567</v>
      </c>
      <c r="I271" s="4" t="s">
        <v>568</v>
      </c>
      <c r="J271" s="30">
        <f t="shared" si="4"/>
        <v>902.92079999999999</v>
      </c>
      <c r="K271" s="30">
        <v>0</v>
      </c>
      <c r="L271" s="30">
        <v>778.38</v>
      </c>
      <c r="M271" s="30">
        <f>+L271*16%</f>
        <v>124.5408</v>
      </c>
      <c r="N271" s="30">
        <v>0</v>
      </c>
      <c r="O271" s="30">
        <v>0</v>
      </c>
      <c r="P271" s="30">
        <v>0</v>
      </c>
      <c r="Q271" s="29"/>
    </row>
    <row r="272" spans="1:17" s="31" customFormat="1" hidden="1" x14ac:dyDescent="0.2">
      <c r="A272" s="29" t="s">
        <v>2022</v>
      </c>
      <c r="B272" s="9">
        <v>44831</v>
      </c>
      <c r="C272" s="2" t="s">
        <v>17</v>
      </c>
      <c r="D272" s="1" t="s">
        <v>810</v>
      </c>
      <c r="E272" s="2"/>
      <c r="F272" s="2" t="s">
        <v>811</v>
      </c>
      <c r="G272" s="29"/>
      <c r="H272" s="3" t="s">
        <v>696</v>
      </c>
      <c r="I272" s="4" t="s">
        <v>697</v>
      </c>
      <c r="J272" s="30">
        <f t="shared" si="4"/>
        <v>114</v>
      </c>
      <c r="K272" s="30">
        <v>114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29"/>
    </row>
    <row r="273" spans="1:18" s="31" customFormat="1" hidden="1" x14ac:dyDescent="0.2">
      <c r="A273" s="29" t="s">
        <v>2023</v>
      </c>
      <c r="B273" s="9">
        <v>44831</v>
      </c>
      <c r="C273" s="2" t="s">
        <v>17</v>
      </c>
      <c r="D273" s="1" t="s">
        <v>812</v>
      </c>
      <c r="E273" s="2"/>
      <c r="F273" s="2" t="s">
        <v>277</v>
      </c>
      <c r="G273" s="29"/>
      <c r="H273" s="3" t="s">
        <v>363</v>
      </c>
      <c r="I273" s="4" t="s">
        <v>364</v>
      </c>
      <c r="J273" s="30">
        <f t="shared" si="4"/>
        <v>84.04</v>
      </c>
      <c r="K273" s="30">
        <v>0</v>
      </c>
      <c r="L273" s="30">
        <v>72.45</v>
      </c>
      <c r="M273" s="30">
        <v>11.59</v>
      </c>
      <c r="N273" s="30">
        <v>0</v>
      </c>
      <c r="O273" s="30">
        <v>0</v>
      </c>
      <c r="P273" s="30">
        <v>0</v>
      </c>
      <c r="Q273" s="29"/>
    </row>
    <row r="274" spans="1:18" s="31" customFormat="1" hidden="1" x14ac:dyDescent="0.2">
      <c r="A274" s="29" t="s">
        <v>2024</v>
      </c>
      <c r="B274" s="9">
        <v>44831</v>
      </c>
      <c r="C274" s="2" t="s">
        <v>17</v>
      </c>
      <c r="D274" s="1" t="s">
        <v>1618</v>
      </c>
      <c r="E274" s="2"/>
      <c r="F274" s="2" t="s">
        <v>813</v>
      </c>
      <c r="G274" s="29"/>
      <c r="H274" s="3" t="s">
        <v>669</v>
      </c>
      <c r="I274" s="4" t="s">
        <v>670</v>
      </c>
      <c r="J274" s="30">
        <f t="shared" si="4"/>
        <v>81</v>
      </c>
      <c r="K274" s="30">
        <v>81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29"/>
    </row>
    <row r="275" spans="1:18" s="31" customFormat="1" hidden="1" x14ac:dyDescent="0.2">
      <c r="A275" s="29" t="s">
        <v>2025</v>
      </c>
      <c r="B275" s="9">
        <v>44831</v>
      </c>
      <c r="C275" s="2" t="s">
        <v>17</v>
      </c>
      <c r="D275" s="1" t="s">
        <v>814</v>
      </c>
      <c r="E275" s="2"/>
      <c r="F275" s="2" t="s">
        <v>815</v>
      </c>
      <c r="G275" s="29"/>
      <c r="H275" s="3" t="s">
        <v>682</v>
      </c>
      <c r="I275" s="4" t="s">
        <v>45</v>
      </c>
      <c r="J275" s="30">
        <f t="shared" si="4"/>
        <v>323.41000000000003</v>
      </c>
      <c r="K275" s="30">
        <v>0</v>
      </c>
      <c r="L275" s="30">
        <v>278.8</v>
      </c>
      <c r="M275" s="30">
        <v>44.61</v>
      </c>
      <c r="N275" s="30">
        <v>0</v>
      </c>
      <c r="O275" s="30">
        <v>0</v>
      </c>
      <c r="P275" s="30">
        <v>0</v>
      </c>
      <c r="Q275" s="29"/>
    </row>
    <row r="276" spans="1:18" s="31" customFormat="1" hidden="1" x14ac:dyDescent="0.2">
      <c r="A276" s="29" t="s">
        <v>2026</v>
      </c>
      <c r="B276" s="9">
        <v>44831</v>
      </c>
      <c r="C276" s="2" t="s">
        <v>17</v>
      </c>
      <c r="D276" s="1" t="s">
        <v>816</v>
      </c>
      <c r="E276" s="2"/>
      <c r="F276" s="2" t="s">
        <v>817</v>
      </c>
      <c r="G276" s="29"/>
      <c r="H276" s="3" t="s">
        <v>818</v>
      </c>
      <c r="I276" s="4" t="s">
        <v>819</v>
      </c>
      <c r="J276" s="30">
        <f t="shared" si="4"/>
        <v>2000.52</v>
      </c>
      <c r="K276" s="30">
        <v>1458</v>
      </c>
      <c r="L276" s="30">
        <v>467.69000000000005</v>
      </c>
      <c r="M276" s="30">
        <v>74.83</v>
      </c>
      <c r="N276" s="30">
        <v>0</v>
      </c>
      <c r="O276" s="30">
        <v>0</v>
      </c>
      <c r="P276" s="30">
        <v>0</v>
      </c>
      <c r="Q276" s="29"/>
    </row>
    <row r="277" spans="1:18" s="31" customFormat="1" hidden="1" x14ac:dyDescent="0.2">
      <c r="A277" s="29" t="s">
        <v>2027</v>
      </c>
      <c r="B277" s="9">
        <v>44832</v>
      </c>
      <c r="C277" s="2" t="s">
        <v>17</v>
      </c>
      <c r="D277" s="1" t="s">
        <v>820</v>
      </c>
      <c r="E277" s="2"/>
      <c r="F277" s="2" t="s">
        <v>277</v>
      </c>
      <c r="G277" s="29"/>
      <c r="H277" s="3" t="s">
        <v>821</v>
      </c>
      <c r="I277" s="4" t="s">
        <v>822</v>
      </c>
      <c r="J277" s="30">
        <f t="shared" si="4"/>
        <v>488.52</v>
      </c>
      <c r="K277" s="30">
        <v>0</v>
      </c>
      <c r="L277" s="30">
        <v>421.14</v>
      </c>
      <c r="M277" s="30">
        <v>67.38</v>
      </c>
      <c r="N277" s="30">
        <v>0</v>
      </c>
      <c r="O277" s="30">
        <v>0</v>
      </c>
      <c r="P277" s="30">
        <v>0</v>
      </c>
      <c r="Q277" s="29"/>
    </row>
    <row r="278" spans="1:18" s="31" customFormat="1" hidden="1" x14ac:dyDescent="0.2">
      <c r="A278" s="29" t="s">
        <v>2028</v>
      </c>
      <c r="B278" s="9">
        <v>44832</v>
      </c>
      <c r="C278" s="2" t="s">
        <v>17</v>
      </c>
      <c r="D278" s="1" t="s">
        <v>823</v>
      </c>
      <c r="E278" s="2"/>
      <c r="F278" s="2" t="s">
        <v>824</v>
      </c>
      <c r="G278" s="29"/>
      <c r="H278" s="3" t="s">
        <v>825</v>
      </c>
      <c r="I278" s="4" t="s">
        <v>826</v>
      </c>
      <c r="J278" s="30">
        <f t="shared" si="4"/>
        <v>755.3900000000001</v>
      </c>
      <c r="K278" s="30">
        <v>0</v>
      </c>
      <c r="L278" s="30">
        <v>651.20000000000005</v>
      </c>
      <c r="M278" s="30">
        <v>104.19</v>
      </c>
      <c r="N278" s="30">
        <v>0</v>
      </c>
      <c r="O278" s="30">
        <v>0</v>
      </c>
      <c r="P278" s="30">
        <v>0</v>
      </c>
      <c r="Q278" s="29"/>
    </row>
    <row r="279" spans="1:18" s="31" customFormat="1" hidden="1" x14ac:dyDescent="0.2">
      <c r="A279" s="29" t="s">
        <v>2029</v>
      </c>
      <c r="B279" s="9">
        <v>44832</v>
      </c>
      <c r="C279" s="2" t="s">
        <v>17</v>
      </c>
      <c r="D279" s="1" t="s">
        <v>827</v>
      </c>
      <c r="E279" s="2"/>
      <c r="F279" s="2" t="s">
        <v>277</v>
      </c>
      <c r="G279" s="29"/>
      <c r="H279" s="3" t="s">
        <v>316</v>
      </c>
      <c r="I279" s="4" t="s">
        <v>317</v>
      </c>
      <c r="J279" s="30">
        <f t="shared" si="4"/>
        <v>488.42</v>
      </c>
      <c r="K279" s="30">
        <v>0</v>
      </c>
      <c r="L279" s="30">
        <v>421.06</v>
      </c>
      <c r="M279" s="30">
        <v>67.36</v>
      </c>
      <c r="N279" s="30">
        <v>0</v>
      </c>
      <c r="O279" s="30">
        <v>0</v>
      </c>
      <c r="P279" s="30">
        <v>0</v>
      </c>
      <c r="Q279" s="29"/>
    </row>
    <row r="280" spans="1:18" s="31" customFormat="1" hidden="1" x14ac:dyDescent="0.2">
      <c r="A280" s="29" t="s">
        <v>2030</v>
      </c>
      <c r="B280" s="9">
        <v>44832</v>
      </c>
      <c r="C280" s="2" t="s">
        <v>17</v>
      </c>
      <c r="D280" s="1" t="s">
        <v>828</v>
      </c>
      <c r="E280" s="2"/>
      <c r="F280" s="2" t="s">
        <v>277</v>
      </c>
      <c r="G280" s="29"/>
      <c r="H280" s="3" t="s">
        <v>829</v>
      </c>
      <c r="I280" s="4" t="s">
        <v>830</v>
      </c>
      <c r="J280" s="30">
        <f t="shared" si="4"/>
        <v>7024.83</v>
      </c>
      <c r="K280" s="30">
        <v>0</v>
      </c>
      <c r="L280" s="30">
        <v>6055.89</v>
      </c>
      <c r="M280" s="30">
        <v>968.94</v>
      </c>
      <c r="N280" s="30">
        <v>0</v>
      </c>
      <c r="O280" s="30">
        <v>0</v>
      </c>
      <c r="P280" s="30">
        <v>0</v>
      </c>
      <c r="Q280" s="29"/>
    </row>
    <row r="281" spans="1:18" s="31" customFormat="1" hidden="1" x14ac:dyDescent="0.2">
      <c r="A281" s="29" t="s">
        <v>2031</v>
      </c>
      <c r="B281" s="9">
        <v>44832</v>
      </c>
      <c r="C281" s="2" t="s">
        <v>17</v>
      </c>
      <c r="D281" s="1" t="s">
        <v>831</v>
      </c>
      <c r="E281" s="2"/>
      <c r="F281" s="2" t="s">
        <v>277</v>
      </c>
      <c r="G281" s="29"/>
      <c r="H281" s="3" t="s">
        <v>832</v>
      </c>
      <c r="I281" s="4" t="s">
        <v>833</v>
      </c>
      <c r="J281" s="30">
        <f t="shared" si="4"/>
        <v>244.38</v>
      </c>
      <c r="K281" s="30">
        <v>24.63</v>
      </c>
      <c r="L281" s="30">
        <v>189.44</v>
      </c>
      <c r="M281" s="30">
        <v>30.31</v>
      </c>
      <c r="N281" s="30">
        <v>0</v>
      </c>
      <c r="O281" s="30">
        <v>0</v>
      </c>
      <c r="P281" s="30">
        <v>0</v>
      </c>
      <c r="Q281" s="29"/>
    </row>
    <row r="282" spans="1:18" s="31" customFormat="1" ht="15" hidden="1" customHeight="1" x14ac:dyDescent="0.2">
      <c r="A282" s="29" t="s">
        <v>2032</v>
      </c>
      <c r="B282" s="9">
        <v>44832</v>
      </c>
      <c r="C282" s="2" t="s">
        <v>17</v>
      </c>
      <c r="D282" s="1" t="s">
        <v>834</v>
      </c>
      <c r="E282" s="2"/>
      <c r="F282" s="2" t="s">
        <v>835</v>
      </c>
      <c r="G282" s="29"/>
      <c r="H282" s="3" t="s">
        <v>609</v>
      </c>
      <c r="I282" s="4" t="s">
        <v>610</v>
      </c>
      <c r="J282" s="30">
        <f t="shared" si="4"/>
        <v>364.36</v>
      </c>
      <c r="K282" s="30">
        <v>0</v>
      </c>
      <c r="L282" s="30">
        <v>314.10000000000002</v>
      </c>
      <c r="M282" s="30">
        <v>50.26</v>
      </c>
      <c r="N282" s="30">
        <v>0</v>
      </c>
      <c r="O282" s="30">
        <v>0</v>
      </c>
      <c r="P282" s="30">
        <v>0</v>
      </c>
      <c r="Q282" s="29"/>
    </row>
    <row r="283" spans="1:18" s="31" customFormat="1" hidden="1" x14ac:dyDescent="0.2">
      <c r="A283" s="29" t="s">
        <v>2033</v>
      </c>
      <c r="B283" s="9">
        <v>44832</v>
      </c>
      <c r="C283" s="2" t="s">
        <v>17</v>
      </c>
      <c r="D283" s="1" t="s">
        <v>836</v>
      </c>
      <c r="E283" s="2"/>
      <c r="F283" s="2" t="s">
        <v>837</v>
      </c>
      <c r="G283" s="29"/>
      <c r="H283" s="3" t="s">
        <v>701</v>
      </c>
      <c r="I283" s="4" t="s">
        <v>702</v>
      </c>
      <c r="J283" s="30">
        <f t="shared" si="4"/>
        <v>226.06</v>
      </c>
      <c r="K283" s="30">
        <v>0</v>
      </c>
      <c r="L283" s="30">
        <v>194.88</v>
      </c>
      <c r="M283" s="30">
        <v>31.18</v>
      </c>
      <c r="N283" s="30">
        <v>0</v>
      </c>
      <c r="O283" s="30">
        <v>0</v>
      </c>
      <c r="P283" s="30">
        <v>0</v>
      </c>
      <c r="Q283" s="29"/>
    </row>
    <row r="284" spans="1:18" s="31" customFormat="1" ht="14.25" hidden="1" customHeight="1" x14ac:dyDescent="0.2">
      <c r="A284" s="29" t="s">
        <v>2034</v>
      </c>
      <c r="B284" s="32">
        <v>44832</v>
      </c>
      <c r="C284" s="29" t="s">
        <v>17</v>
      </c>
      <c r="D284" s="29" t="s">
        <v>1608</v>
      </c>
      <c r="E284" s="29" t="s">
        <v>19</v>
      </c>
      <c r="F284" s="29" t="s">
        <v>1609</v>
      </c>
      <c r="G284" s="29" t="s">
        <v>19</v>
      </c>
      <c r="H284" s="40" t="s">
        <v>40</v>
      </c>
      <c r="I284" s="30" t="s">
        <v>41</v>
      </c>
      <c r="J284" s="30">
        <f t="shared" si="4"/>
        <v>2387.12</v>
      </c>
      <c r="K284" s="30">
        <v>2387.12</v>
      </c>
      <c r="L284" s="30">
        <v>0</v>
      </c>
      <c r="M284" s="30">
        <f>+L284*16%</f>
        <v>0</v>
      </c>
      <c r="N284" s="30">
        <v>0</v>
      </c>
      <c r="O284" s="30">
        <v>0</v>
      </c>
      <c r="P284" s="30">
        <v>0</v>
      </c>
      <c r="Q284" s="30"/>
      <c r="R284" s="33" t="s">
        <v>19</v>
      </c>
    </row>
    <row r="285" spans="1:18" s="31" customFormat="1" hidden="1" x14ac:dyDescent="0.2">
      <c r="A285" s="29" t="s">
        <v>2035</v>
      </c>
      <c r="B285" s="9">
        <v>44832</v>
      </c>
      <c r="C285" s="2" t="s">
        <v>17</v>
      </c>
      <c r="D285" s="1" t="s">
        <v>1586</v>
      </c>
      <c r="E285" s="2"/>
      <c r="F285" s="2" t="s">
        <v>1587</v>
      </c>
      <c r="G285" s="29"/>
      <c r="H285" s="3" t="s">
        <v>567</v>
      </c>
      <c r="I285" s="4" t="s">
        <v>568</v>
      </c>
      <c r="J285" s="30">
        <f t="shared" si="4"/>
        <v>801.13400000000001</v>
      </c>
      <c r="K285" s="30">
        <v>283.60000000000002</v>
      </c>
      <c r="L285" s="30">
        <v>446.15</v>
      </c>
      <c r="M285" s="30">
        <f>+L285*16%</f>
        <v>71.384</v>
      </c>
      <c r="N285" s="30">
        <v>0</v>
      </c>
      <c r="O285" s="30">
        <v>0</v>
      </c>
      <c r="P285" s="30">
        <v>0</v>
      </c>
      <c r="Q285" s="29"/>
    </row>
    <row r="286" spans="1:18" s="31" customFormat="1" hidden="1" x14ac:dyDescent="0.2">
      <c r="A286" s="29" t="s">
        <v>2036</v>
      </c>
      <c r="B286" s="9">
        <v>44833</v>
      </c>
      <c r="C286" s="2" t="s">
        <v>17</v>
      </c>
      <c r="D286" s="1" t="s">
        <v>838</v>
      </c>
      <c r="E286" s="2"/>
      <c r="F286" s="2" t="s">
        <v>277</v>
      </c>
      <c r="G286" s="29"/>
      <c r="H286" s="3" t="s">
        <v>483</v>
      </c>
      <c r="I286" s="4" t="s">
        <v>484</v>
      </c>
      <c r="J286" s="30">
        <f t="shared" si="4"/>
        <v>122.68</v>
      </c>
      <c r="K286" s="30">
        <v>0</v>
      </c>
      <c r="L286" s="30">
        <v>105.76</v>
      </c>
      <c r="M286" s="30">
        <v>16.920000000000002</v>
      </c>
      <c r="N286" s="30">
        <v>0</v>
      </c>
      <c r="O286" s="30">
        <v>0</v>
      </c>
      <c r="P286" s="30">
        <v>0</v>
      </c>
      <c r="Q286" s="29"/>
    </row>
    <row r="287" spans="1:18" s="31" customFormat="1" hidden="1" x14ac:dyDescent="0.2">
      <c r="A287" s="29" t="s">
        <v>2037</v>
      </c>
      <c r="B287" s="9">
        <v>44833</v>
      </c>
      <c r="C287" s="2" t="s">
        <v>17</v>
      </c>
      <c r="D287" s="1" t="s">
        <v>839</v>
      </c>
      <c r="E287" s="2"/>
      <c r="F287" s="2" t="s">
        <v>277</v>
      </c>
      <c r="G287" s="29"/>
      <c r="H287" s="3" t="s">
        <v>840</v>
      </c>
      <c r="I287" s="4" t="s">
        <v>841</v>
      </c>
      <c r="J287" s="30">
        <f t="shared" si="4"/>
        <v>635.77</v>
      </c>
      <c r="K287" s="30">
        <v>0</v>
      </c>
      <c r="L287" s="30">
        <v>548.08000000000004</v>
      </c>
      <c r="M287" s="30">
        <v>87.69</v>
      </c>
      <c r="N287" s="30">
        <v>0</v>
      </c>
      <c r="O287" s="30">
        <v>0</v>
      </c>
      <c r="P287" s="30">
        <v>0</v>
      </c>
      <c r="Q287" s="29"/>
    </row>
    <row r="288" spans="1:18" s="31" customFormat="1" hidden="1" x14ac:dyDescent="0.2">
      <c r="A288" s="29" t="s">
        <v>2038</v>
      </c>
      <c r="B288" s="9">
        <v>44833</v>
      </c>
      <c r="C288" s="2" t="s">
        <v>17</v>
      </c>
      <c r="D288" s="1" t="s">
        <v>842</v>
      </c>
      <c r="E288" s="2"/>
      <c r="F288" s="2" t="s">
        <v>277</v>
      </c>
      <c r="G288" s="29"/>
      <c r="H288" s="3" t="s">
        <v>843</v>
      </c>
      <c r="I288" s="4" t="s">
        <v>844</v>
      </c>
      <c r="J288" s="30">
        <f t="shared" si="4"/>
        <v>6022.92</v>
      </c>
      <c r="K288" s="30">
        <v>0</v>
      </c>
      <c r="L288" s="30">
        <v>5192.17</v>
      </c>
      <c r="M288" s="30">
        <v>830.75</v>
      </c>
      <c r="N288" s="30">
        <v>0</v>
      </c>
      <c r="O288" s="30">
        <v>0</v>
      </c>
      <c r="P288" s="30">
        <v>0</v>
      </c>
      <c r="Q288" s="29"/>
    </row>
    <row r="289" spans="1:18" s="31" customFormat="1" hidden="1" x14ac:dyDescent="0.2">
      <c r="A289" s="29" t="s">
        <v>2039</v>
      </c>
      <c r="B289" s="9">
        <v>44833</v>
      </c>
      <c r="C289" s="2" t="s">
        <v>17</v>
      </c>
      <c r="D289" s="1" t="s">
        <v>845</v>
      </c>
      <c r="E289" s="2"/>
      <c r="F289" s="2" t="s">
        <v>277</v>
      </c>
      <c r="G289" s="29"/>
      <c r="H289" s="3" t="s">
        <v>382</v>
      </c>
      <c r="I289" s="4" t="s">
        <v>383</v>
      </c>
      <c r="J289" s="30">
        <f t="shared" si="4"/>
        <v>589.78</v>
      </c>
      <c r="K289" s="30">
        <v>40.76</v>
      </c>
      <c r="L289" s="30">
        <v>473.28999999999996</v>
      </c>
      <c r="M289" s="30">
        <v>75.73</v>
      </c>
      <c r="N289" s="30">
        <v>0</v>
      </c>
      <c r="O289" s="30">
        <v>0</v>
      </c>
      <c r="P289" s="30">
        <v>0</v>
      </c>
      <c r="Q289" s="29"/>
    </row>
    <row r="290" spans="1:18" s="31" customFormat="1" hidden="1" x14ac:dyDescent="0.2">
      <c r="A290" s="29" t="s">
        <v>2040</v>
      </c>
      <c r="B290" s="9">
        <v>44833</v>
      </c>
      <c r="C290" s="2" t="s">
        <v>17</v>
      </c>
      <c r="D290" s="1" t="s">
        <v>846</v>
      </c>
      <c r="E290" s="2"/>
      <c r="F290" s="2" t="s">
        <v>277</v>
      </c>
      <c r="G290" s="29"/>
      <c r="H290" s="3" t="s">
        <v>376</v>
      </c>
      <c r="I290" s="4" t="s">
        <v>377</v>
      </c>
      <c r="J290" s="30">
        <f t="shared" si="4"/>
        <v>49</v>
      </c>
      <c r="K290" s="30">
        <v>49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29"/>
    </row>
    <row r="291" spans="1:18" s="31" customFormat="1" hidden="1" x14ac:dyDescent="0.2">
      <c r="A291" s="29" t="s">
        <v>2041</v>
      </c>
      <c r="B291" s="9">
        <v>44833</v>
      </c>
      <c r="C291" s="2" t="s">
        <v>17</v>
      </c>
      <c r="D291" s="1" t="s">
        <v>847</v>
      </c>
      <c r="E291" s="2"/>
      <c r="F291" s="2" t="s">
        <v>848</v>
      </c>
      <c r="G291" s="29"/>
      <c r="H291" s="3" t="s">
        <v>849</v>
      </c>
      <c r="I291" s="4" t="s">
        <v>850</v>
      </c>
      <c r="J291" s="30">
        <f t="shared" si="4"/>
        <v>907.57999999999993</v>
      </c>
      <c r="K291" s="30">
        <v>0</v>
      </c>
      <c r="L291" s="30">
        <v>782.4</v>
      </c>
      <c r="M291" s="30">
        <v>125.18</v>
      </c>
      <c r="N291" s="30">
        <v>0</v>
      </c>
      <c r="O291" s="30">
        <v>0</v>
      </c>
      <c r="P291" s="30">
        <v>0</v>
      </c>
      <c r="Q291" s="29"/>
    </row>
    <row r="292" spans="1:18" s="31" customFormat="1" hidden="1" x14ac:dyDescent="0.2">
      <c r="A292" s="29" t="s">
        <v>2042</v>
      </c>
      <c r="B292" s="9">
        <v>44833</v>
      </c>
      <c r="C292" s="2" t="s">
        <v>17</v>
      </c>
      <c r="D292" s="1" t="s">
        <v>851</v>
      </c>
      <c r="E292" s="2"/>
      <c r="F292" s="2" t="s">
        <v>852</v>
      </c>
      <c r="G292" s="29"/>
      <c r="H292" s="3" t="s">
        <v>853</v>
      </c>
      <c r="I292" s="4" t="s">
        <v>854</v>
      </c>
      <c r="J292" s="30">
        <f t="shared" si="4"/>
        <v>191.25</v>
      </c>
      <c r="K292" s="30">
        <v>191.25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29"/>
    </row>
    <row r="293" spans="1:18" s="31" customFormat="1" hidden="1" x14ac:dyDescent="0.2">
      <c r="A293" s="29" t="s">
        <v>2043</v>
      </c>
      <c r="B293" s="32">
        <v>44833</v>
      </c>
      <c r="C293" s="29" t="s">
        <v>17</v>
      </c>
      <c r="D293" s="29" t="s">
        <v>1548</v>
      </c>
      <c r="E293" s="29" t="s">
        <v>19</v>
      </c>
      <c r="F293" s="29" t="s">
        <v>1549</v>
      </c>
      <c r="G293" s="29" t="s">
        <v>19</v>
      </c>
      <c r="H293" s="40" t="s">
        <v>1550</v>
      </c>
      <c r="I293" s="30" t="s">
        <v>1551</v>
      </c>
      <c r="J293" s="30">
        <f t="shared" si="4"/>
        <v>1360.4248</v>
      </c>
      <c r="K293" s="30">
        <v>0</v>
      </c>
      <c r="L293" s="30">
        <v>1172.78</v>
      </c>
      <c r="M293" s="30">
        <f>+L293*16%</f>
        <v>187.6448</v>
      </c>
      <c r="N293" s="30">
        <v>0</v>
      </c>
      <c r="O293" s="30">
        <v>0</v>
      </c>
      <c r="P293" s="30">
        <v>0</v>
      </c>
      <c r="Q293" s="30"/>
      <c r="R293" s="33" t="s">
        <v>19</v>
      </c>
    </row>
    <row r="294" spans="1:18" s="31" customFormat="1" hidden="1" x14ac:dyDescent="0.2">
      <c r="A294" s="29" t="s">
        <v>2044</v>
      </c>
      <c r="B294" s="9">
        <v>44834</v>
      </c>
      <c r="C294" s="2" t="s">
        <v>17</v>
      </c>
      <c r="D294" s="1" t="s">
        <v>855</v>
      </c>
      <c r="E294" s="2"/>
      <c r="F294" s="2" t="s">
        <v>856</v>
      </c>
      <c r="G294" s="29"/>
      <c r="H294" s="3" t="s">
        <v>701</v>
      </c>
      <c r="I294" s="4" t="s">
        <v>702</v>
      </c>
      <c r="J294" s="30">
        <f t="shared" si="4"/>
        <v>141.75</v>
      </c>
      <c r="K294" s="30">
        <v>0</v>
      </c>
      <c r="L294" s="30">
        <v>122.2</v>
      </c>
      <c r="M294" s="30">
        <v>19.55</v>
      </c>
      <c r="N294" s="30">
        <v>0</v>
      </c>
      <c r="O294" s="30">
        <v>0</v>
      </c>
      <c r="P294" s="30">
        <v>0</v>
      </c>
      <c r="Q294" s="29"/>
    </row>
    <row r="295" spans="1:18" s="31" customFormat="1" hidden="1" x14ac:dyDescent="0.2">
      <c r="A295" s="29" t="s">
        <v>2045</v>
      </c>
      <c r="B295" s="9">
        <v>44834</v>
      </c>
      <c r="C295" s="2" t="s">
        <v>17</v>
      </c>
      <c r="D295" s="1" t="s">
        <v>857</v>
      </c>
      <c r="E295" s="2"/>
      <c r="F295" s="2" t="s">
        <v>277</v>
      </c>
      <c r="G295" s="29"/>
      <c r="H295" s="3" t="s">
        <v>612</v>
      </c>
      <c r="I295" s="4" t="s">
        <v>613</v>
      </c>
      <c r="J295" s="30">
        <f t="shared" si="4"/>
        <v>255.06</v>
      </c>
      <c r="K295" s="30">
        <v>0</v>
      </c>
      <c r="L295" s="30">
        <v>219.88</v>
      </c>
      <c r="M295" s="30">
        <v>35.18</v>
      </c>
      <c r="N295" s="30">
        <v>0</v>
      </c>
      <c r="O295" s="30">
        <v>0</v>
      </c>
      <c r="P295" s="30">
        <v>0</v>
      </c>
      <c r="Q295" s="29"/>
    </row>
    <row r="296" spans="1:18" s="31" customFormat="1" hidden="1" x14ac:dyDescent="0.2">
      <c r="A296" s="29" t="s">
        <v>2046</v>
      </c>
      <c r="B296" s="9">
        <v>44834</v>
      </c>
      <c r="C296" s="2" t="s">
        <v>17</v>
      </c>
      <c r="D296" s="1" t="s">
        <v>858</v>
      </c>
      <c r="E296" s="2"/>
      <c r="F296" s="2" t="s">
        <v>277</v>
      </c>
      <c r="G296" s="29"/>
      <c r="H296" s="3" t="s">
        <v>859</v>
      </c>
      <c r="I296" s="4" t="s">
        <v>860</v>
      </c>
      <c r="J296" s="30">
        <f t="shared" si="4"/>
        <v>42.989999999999995</v>
      </c>
      <c r="K296" s="30">
        <v>1.23</v>
      </c>
      <c r="L296" s="30">
        <v>36</v>
      </c>
      <c r="M296" s="30">
        <v>5.76</v>
      </c>
      <c r="N296" s="30">
        <v>0</v>
      </c>
      <c r="O296" s="30">
        <v>0</v>
      </c>
      <c r="P296" s="30">
        <v>0</v>
      </c>
      <c r="Q296" s="29"/>
    </row>
    <row r="297" spans="1:18" s="31" customFormat="1" hidden="1" x14ac:dyDescent="0.2">
      <c r="A297" s="29" t="s">
        <v>2047</v>
      </c>
      <c r="B297" s="9">
        <v>44834</v>
      </c>
      <c r="C297" s="2" t="s">
        <v>17</v>
      </c>
      <c r="D297" s="1" t="s">
        <v>861</v>
      </c>
      <c r="E297" s="2"/>
      <c r="F297" s="2" t="s">
        <v>862</v>
      </c>
      <c r="G297" s="29"/>
      <c r="H297" s="3" t="s">
        <v>655</v>
      </c>
      <c r="I297" s="4" t="s">
        <v>656</v>
      </c>
      <c r="J297" s="30">
        <f t="shared" si="4"/>
        <v>314.08</v>
      </c>
      <c r="K297" s="30">
        <v>314.08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29"/>
    </row>
    <row r="298" spans="1:18" s="31" customFormat="1" hidden="1" x14ac:dyDescent="0.2">
      <c r="A298" s="29" t="s">
        <v>2048</v>
      </c>
      <c r="B298" s="9">
        <v>44834</v>
      </c>
      <c r="C298" s="2" t="s">
        <v>17</v>
      </c>
      <c r="D298" s="1" t="s">
        <v>863</v>
      </c>
      <c r="E298" s="2"/>
      <c r="F298" s="2" t="s">
        <v>864</v>
      </c>
      <c r="G298" s="29"/>
      <c r="H298" s="3" t="s">
        <v>655</v>
      </c>
      <c r="I298" s="4" t="s">
        <v>656</v>
      </c>
      <c r="J298" s="30">
        <f t="shared" si="4"/>
        <v>539.79</v>
      </c>
      <c r="K298" s="30">
        <v>0</v>
      </c>
      <c r="L298" s="30">
        <v>465.34</v>
      </c>
      <c r="M298" s="30">
        <v>74.45</v>
      </c>
      <c r="N298" s="30">
        <v>0</v>
      </c>
      <c r="O298" s="30">
        <v>0</v>
      </c>
      <c r="P298" s="30">
        <v>0</v>
      </c>
      <c r="Q298" s="29"/>
    </row>
    <row r="299" spans="1:18" s="31" customFormat="1" hidden="1" x14ac:dyDescent="0.2">
      <c r="A299" s="29" t="s">
        <v>2049</v>
      </c>
      <c r="B299" s="9">
        <v>44834</v>
      </c>
      <c r="C299" s="2" t="s">
        <v>17</v>
      </c>
      <c r="D299" s="1" t="s">
        <v>1588</v>
      </c>
      <c r="E299" s="2"/>
      <c r="F299" s="2" t="s">
        <v>1589</v>
      </c>
      <c r="G299" s="29"/>
      <c r="H299" s="3" t="s">
        <v>567</v>
      </c>
      <c r="I299" s="4" t="s">
        <v>568</v>
      </c>
      <c r="J299" s="30">
        <f t="shared" si="4"/>
        <v>1921.9576</v>
      </c>
      <c r="K299" s="30">
        <v>0</v>
      </c>
      <c r="L299" s="30">
        <v>1656.86</v>
      </c>
      <c r="M299" s="30">
        <f>+L299*16%</f>
        <v>265.0976</v>
      </c>
      <c r="N299" s="30">
        <v>0</v>
      </c>
      <c r="O299" s="30">
        <v>0</v>
      </c>
      <c r="P299" s="30">
        <v>0</v>
      </c>
      <c r="Q299" s="29"/>
    </row>
    <row r="300" spans="1:18" s="31" customFormat="1" hidden="1" x14ac:dyDescent="0.2">
      <c r="A300" s="29" t="s">
        <v>2050</v>
      </c>
      <c r="B300" s="9">
        <v>44835</v>
      </c>
      <c r="C300" s="2" t="s">
        <v>17</v>
      </c>
      <c r="D300" s="1" t="s">
        <v>865</v>
      </c>
      <c r="E300" s="2"/>
      <c r="F300" s="2" t="s">
        <v>277</v>
      </c>
      <c r="G300" s="29"/>
      <c r="H300" s="3" t="s">
        <v>382</v>
      </c>
      <c r="I300" s="4" t="s">
        <v>383</v>
      </c>
      <c r="J300" s="30">
        <f t="shared" si="4"/>
        <v>643.27</v>
      </c>
      <c r="K300" s="30">
        <v>260.06</v>
      </c>
      <c r="L300" s="30">
        <v>330.34999999999997</v>
      </c>
      <c r="M300" s="30">
        <v>52.86</v>
      </c>
      <c r="N300" s="30">
        <v>0</v>
      </c>
      <c r="O300" s="30">
        <v>0</v>
      </c>
      <c r="P300" s="30">
        <v>0</v>
      </c>
      <c r="Q300" s="29"/>
    </row>
    <row r="301" spans="1:18" s="31" customFormat="1" hidden="1" x14ac:dyDescent="0.2">
      <c r="A301" s="29" t="s">
        <v>2051</v>
      </c>
      <c r="B301" s="9">
        <v>44835</v>
      </c>
      <c r="C301" s="2" t="s">
        <v>17</v>
      </c>
      <c r="D301" s="1" t="s">
        <v>866</v>
      </c>
      <c r="E301" s="2"/>
      <c r="F301" s="2" t="s">
        <v>277</v>
      </c>
      <c r="G301" s="29"/>
      <c r="H301" s="3" t="s">
        <v>291</v>
      </c>
      <c r="I301" s="4" t="s">
        <v>292</v>
      </c>
      <c r="J301" s="30">
        <f t="shared" si="4"/>
        <v>818</v>
      </c>
      <c r="K301" s="30">
        <v>818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29"/>
    </row>
    <row r="302" spans="1:18" s="31" customFormat="1" hidden="1" x14ac:dyDescent="0.2">
      <c r="A302" s="29" t="s">
        <v>2052</v>
      </c>
      <c r="B302" s="9">
        <v>44837</v>
      </c>
      <c r="C302" s="2" t="s">
        <v>17</v>
      </c>
      <c r="D302" s="1" t="s">
        <v>867</v>
      </c>
      <c r="E302" s="2"/>
      <c r="F302" s="2" t="s">
        <v>277</v>
      </c>
      <c r="G302" s="29"/>
      <c r="H302" s="3" t="s">
        <v>840</v>
      </c>
      <c r="I302" s="4" t="s">
        <v>841</v>
      </c>
      <c r="J302" s="30">
        <f t="shared" si="4"/>
        <v>1558</v>
      </c>
      <c r="K302" s="30">
        <v>0</v>
      </c>
      <c r="L302" s="30">
        <v>1343.1</v>
      </c>
      <c r="M302" s="30">
        <v>214.9</v>
      </c>
      <c r="N302" s="30">
        <v>0</v>
      </c>
      <c r="O302" s="30">
        <v>0</v>
      </c>
      <c r="P302" s="30">
        <v>0</v>
      </c>
      <c r="Q302" s="29"/>
    </row>
    <row r="303" spans="1:18" s="31" customFormat="1" hidden="1" x14ac:dyDescent="0.2">
      <c r="A303" s="29" t="s">
        <v>2053</v>
      </c>
      <c r="B303" s="9">
        <v>44837</v>
      </c>
      <c r="C303" s="2" t="s">
        <v>17</v>
      </c>
      <c r="D303" s="1" t="s">
        <v>868</v>
      </c>
      <c r="E303" s="2"/>
      <c r="F303" s="2" t="s">
        <v>277</v>
      </c>
      <c r="G303" s="29"/>
      <c r="H303" s="3" t="s">
        <v>483</v>
      </c>
      <c r="I303" s="4" t="s">
        <v>484</v>
      </c>
      <c r="J303" s="30">
        <f t="shared" si="4"/>
        <v>1001.8499999999999</v>
      </c>
      <c r="K303" s="30">
        <v>0</v>
      </c>
      <c r="L303" s="30">
        <v>863.66</v>
      </c>
      <c r="M303" s="30">
        <v>138.19</v>
      </c>
      <c r="N303" s="30">
        <v>0</v>
      </c>
      <c r="O303" s="30">
        <v>0</v>
      </c>
      <c r="P303" s="30">
        <v>0</v>
      </c>
      <c r="Q303" s="29"/>
    </row>
    <row r="304" spans="1:18" s="31" customFormat="1" hidden="1" x14ac:dyDescent="0.2">
      <c r="A304" s="29" t="s">
        <v>2054</v>
      </c>
      <c r="B304" s="9">
        <v>44837</v>
      </c>
      <c r="C304" s="2" t="s">
        <v>17</v>
      </c>
      <c r="D304" s="1" t="s">
        <v>869</v>
      </c>
      <c r="E304" s="2"/>
      <c r="F304" s="2" t="s">
        <v>277</v>
      </c>
      <c r="G304" s="29"/>
      <c r="H304" s="3" t="s">
        <v>843</v>
      </c>
      <c r="I304" s="4" t="s">
        <v>844</v>
      </c>
      <c r="J304" s="30">
        <f t="shared" si="4"/>
        <v>3958.1400000000003</v>
      </c>
      <c r="K304" s="30">
        <v>0</v>
      </c>
      <c r="L304" s="30">
        <v>3412.19</v>
      </c>
      <c r="M304" s="30">
        <v>545.95000000000005</v>
      </c>
      <c r="N304" s="30">
        <v>0</v>
      </c>
      <c r="O304" s="30">
        <v>0</v>
      </c>
      <c r="P304" s="30">
        <v>0</v>
      </c>
      <c r="Q304" s="29"/>
    </row>
    <row r="305" spans="1:18" s="31" customFormat="1" hidden="1" x14ac:dyDescent="0.2">
      <c r="A305" s="29" t="s">
        <v>2055</v>
      </c>
      <c r="B305" s="9">
        <v>44837</v>
      </c>
      <c r="C305" s="2" t="s">
        <v>17</v>
      </c>
      <c r="D305" s="1" t="s">
        <v>870</v>
      </c>
      <c r="E305" s="2"/>
      <c r="F305" s="2" t="s">
        <v>277</v>
      </c>
      <c r="G305" s="29"/>
      <c r="H305" s="3" t="s">
        <v>382</v>
      </c>
      <c r="I305" s="4" t="s">
        <v>383</v>
      </c>
      <c r="J305" s="30">
        <f t="shared" si="4"/>
        <v>314.92</v>
      </c>
      <c r="K305" s="30">
        <v>314.92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29"/>
    </row>
    <row r="306" spans="1:18" s="31" customFormat="1" hidden="1" x14ac:dyDescent="0.2">
      <c r="A306" s="29" t="s">
        <v>2056</v>
      </c>
      <c r="B306" s="9">
        <v>44837</v>
      </c>
      <c r="C306" s="2" t="s">
        <v>17</v>
      </c>
      <c r="D306" s="1" t="s">
        <v>871</v>
      </c>
      <c r="E306" s="2"/>
      <c r="F306" s="2" t="s">
        <v>277</v>
      </c>
      <c r="G306" s="29"/>
      <c r="H306" s="3" t="s">
        <v>872</v>
      </c>
      <c r="I306" s="4" t="s">
        <v>873</v>
      </c>
      <c r="J306" s="30">
        <f t="shared" si="4"/>
        <v>893.79</v>
      </c>
      <c r="K306" s="30">
        <v>0</v>
      </c>
      <c r="L306" s="30">
        <v>770.51</v>
      </c>
      <c r="M306" s="30">
        <v>123.28</v>
      </c>
      <c r="N306" s="30">
        <v>0</v>
      </c>
      <c r="O306" s="30">
        <v>0</v>
      </c>
      <c r="P306" s="30">
        <v>0</v>
      </c>
      <c r="Q306" s="29"/>
    </row>
    <row r="307" spans="1:18" s="31" customFormat="1" hidden="1" x14ac:dyDescent="0.2">
      <c r="A307" s="29" t="s">
        <v>2057</v>
      </c>
      <c r="B307" s="9">
        <v>44837</v>
      </c>
      <c r="C307" s="2" t="s">
        <v>17</v>
      </c>
      <c r="D307" s="1" t="s">
        <v>874</v>
      </c>
      <c r="E307" s="2"/>
      <c r="F307" s="2" t="s">
        <v>277</v>
      </c>
      <c r="G307" s="29"/>
      <c r="H307" s="3" t="s">
        <v>491</v>
      </c>
      <c r="I307" s="4" t="s">
        <v>492</v>
      </c>
      <c r="J307" s="30">
        <f t="shared" si="4"/>
        <v>264.20999999999998</v>
      </c>
      <c r="K307" s="30">
        <v>264.20999999999998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29"/>
    </row>
    <row r="308" spans="1:18" s="31" customFormat="1" hidden="1" x14ac:dyDescent="0.2">
      <c r="A308" s="29" t="s">
        <v>2058</v>
      </c>
      <c r="B308" s="9">
        <v>44838</v>
      </c>
      <c r="C308" s="2" t="s">
        <v>17</v>
      </c>
      <c r="D308" s="1" t="s">
        <v>875</v>
      </c>
      <c r="E308" s="2"/>
      <c r="F308" s="2" t="s">
        <v>277</v>
      </c>
      <c r="G308" s="29"/>
      <c r="H308" s="3" t="s">
        <v>876</v>
      </c>
      <c r="I308" s="4" t="s">
        <v>877</v>
      </c>
      <c r="J308" s="30">
        <f t="shared" si="4"/>
        <v>898.7</v>
      </c>
      <c r="K308" s="30">
        <v>0</v>
      </c>
      <c r="L308" s="30">
        <v>774.74</v>
      </c>
      <c r="M308" s="30">
        <v>123.96</v>
      </c>
      <c r="N308" s="30">
        <v>0</v>
      </c>
      <c r="O308" s="30">
        <v>0</v>
      </c>
      <c r="P308" s="30">
        <v>0</v>
      </c>
      <c r="Q308" s="29"/>
    </row>
    <row r="309" spans="1:18" s="31" customFormat="1" hidden="1" x14ac:dyDescent="0.2">
      <c r="A309" s="29" t="s">
        <v>2059</v>
      </c>
      <c r="B309" s="9">
        <v>44839</v>
      </c>
      <c r="C309" s="2" t="s">
        <v>17</v>
      </c>
      <c r="D309" s="1" t="s">
        <v>878</v>
      </c>
      <c r="E309" s="2"/>
      <c r="F309" s="2" t="s">
        <v>277</v>
      </c>
      <c r="G309" s="29"/>
      <c r="H309" s="3" t="s">
        <v>879</v>
      </c>
      <c r="I309" s="4" t="s">
        <v>880</v>
      </c>
      <c r="J309" s="30">
        <f t="shared" si="4"/>
        <v>4585.75</v>
      </c>
      <c r="K309" s="30">
        <v>0</v>
      </c>
      <c r="L309" s="30">
        <v>3953.23</v>
      </c>
      <c r="M309" s="30">
        <v>632.52</v>
      </c>
      <c r="N309" s="30">
        <v>0</v>
      </c>
      <c r="O309" s="30">
        <v>0</v>
      </c>
      <c r="P309" s="30">
        <v>0</v>
      </c>
      <c r="Q309" s="29"/>
    </row>
    <row r="310" spans="1:18" s="31" customFormat="1" hidden="1" x14ac:dyDescent="0.2">
      <c r="A310" s="29" t="s">
        <v>2060</v>
      </c>
      <c r="B310" s="9">
        <v>44839</v>
      </c>
      <c r="C310" s="2" t="s">
        <v>17</v>
      </c>
      <c r="D310" s="1" t="s">
        <v>881</v>
      </c>
      <c r="E310" s="2"/>
      <c r="F310" s="2" t="s">
        <v>277</v>
      </c>
      <c r="G310" s="29"/>
      <c r="H310" s="3" t="s">
        <v>879</v>
      </c>
      <c r="I310" s="4" t="s">
        <v>880</v>
      </c>
      <c r="J310" s="30">
        <f t="shared" si="4"/>
        <v>4159.5200000000004</v>
      </c>
      <c r="K310" s="30">
        <v>0</v>
      </c>
      <c r="L310" s="30">
        <v>3585.79</v>
      </c>
      <c r="M310" s="30">
        <v>573.73</v>
      </c>
      <c r="N310" s="30">
        <v>0</v>
      </c>
      <c r="O310" s="30">
        <v>0</v>
      </c>
      <c r="P310" s="30">
        <v>0</v>
      </c>
      <c r="Q310" s="29"/>
    </row>
    <row r="311" spans="1:18" s="31" customFormat="1" hidden="1" x14ac:dyDescent="0.2">
      <c r="A311" s="29" t="s">
        <v>2061</v>
      </c>
      <c r="B311" s="9">
        <v>44839</v>
      </c>
      <c r="C311" s="2" t="s">
        <v>17</v>
      </c>
      <c r="D311" s="1" t="s">
        <v>882</v>
      </c>
      <c r="E311" s="2"/>
      <c r="F311" s="2" t="s">
        <v>277</v>
      </c>
      <c r="G311" s="29"/>
      <c r="H311" s="3" t="s">
        <v>883</v>
      </c>
      <c r="I311" s="4" t="s">
        <v>884</v>
      </c>
      <c r="J311" s="30">
        <f t="shared" si="4"/>
        <v>1260.1899999999998</v>
      </c>
      <c r="K311" s="30">
        <v>0</v>
      </c>
      <c r="L311" s="30">
        <v>1086.3699999999999</v>
      </c>
      <c r="M311" s="30">
        <v>173.82</v>
      </c>
      <c r="N311" s="30">
        <v>0</v>
      </c>
      <c r="O311" s="30">
        <v>0</v>
      </c>
      <c r="P311" s="30">
        <v>0</v>
      </c>
      <c r="Q311" s="29"/>
    </row>
    <row r="312" spans="1:18" s="31" customFormat="1" hidden="1" x14ac:dyDescent="0.2">
      <c r="A312" s="29" t="s">
        <v>2062</v>
      </c>
      <c r="B312" s="9">
        <v>44839</v>
      </c>
      <c r="C312" s="2" t="s">
        <v>17</v>
      </c>
      <c r="D312" s="1" t="s">
        <v>885</v>
      </c>
      <c r="E312" s="2"/>
      <c r="F312" s="2" t="s">
        <v>277</v>
      </c>
      <c r="G312" s="29"/>
      <c r="H312" s="3" t="s">
        <v>843</v>
      </c>
      <c r="I312" s="4" t="s">
        <v>844</v>
      </c>
      <c r="J312" s="30">
        <f t="shared" si="4"/>
        <v>6668.2800000000007</v>
      </c>
      <c r="K312" s="30">
        <v>0</v>
      </c>
      <c r="L312" s="30">
        <v>5748.52</v>
      </c>
      <c r="M312" s="30">
        <v>919.76</v>
      </c>
      <c r="N312" s="30">
        <v>0</v>
      </c>
      <c r="O312" s="30">
        <v>0</v>
      </c>
      <c r="P312" s="30">
        <v>0</v>
      </c>
      <c r="Q312" s="29"/>
    </row>
    <row r="313" spans="1:18" s="31" customFormat="1" hidden="1" x14ac:dyDescent="0.2">
      <c r="A313" s="29" t="s">
        <v>2063</v>
      </c>
      <c r="B313" s="9">
        <v>44839</v>
      </c>
      <c r="C313" s="2" t="s">
        <v>17</v>
      </c>
      <c r="D313" s="1" t="s">
        <v>886</v>
      </c>
      <c r="E313" s="2"/>
      <c r="F313" s="2" t="s">
        <v>277</v>
      </c>
      <c r="G313" s="29"/>
      <c r="H313" s="3" t="s">
        <v>887</v>
      </c>
      <c r="I313" s="4" t="s">
        <v>888</v>
      </c>
      <c r="J313" s="30">
        <f t="shared" si="4"/>
        <v>233.69</v>
      </c>
      <c r="K313" s="30">
        <v>0</v>
      </c>
      <c r="L313" s="30">
        <v>201.46</v>
      </c>
      <c r="M313" s="30">
        <v>32.229999999999997</v>
      </c>
      <c r="N313" s="30">
        <v>0</v>
      </c>
      <c r="O313" s="30">
        <v>0</v>
      </c>
      <c r="P313" s="30">
        <v>0</v>
      </c>
      <c r="Q313" s="29"/>
    </row>
    <row r="314" spans="1:18" s="31" customFormat="1" hidden="1" x14ac:dyDescent="0.2">
      <c r="A314" s="29" t="s">
        <v>2064</v>
      </c>
      <c r="B314" s="9">
        <v>44839</v>
      </c>
      <c r="C314" s="2" t="s">
        <v>17</v>
      </c>
      <c r="D314" s="1" t="s">
        <v>889</v>
      </c>
      <c r="E314" s="2"/>
      <c r="F314" s="2" t="s">
        <v>277</v>
      </c>
      <c r="G314" s="29"/>
      <c r="H314" s="3" t="s">
        <v>829</v>
      </c>
      <c r="I314" s="4" t="s">
        <v>830</v>
      </c>
      <c r="J314" s="30">
        <f t="shared" si="4"/>
        <v>1195.74</v>
      </c>
      <c r="K314" s="30">
        <v>0</v>
      </c>
      <c r="L314" s="30">
        <v>1030.81</v>
      </c>
      <c r="M314" s="30">
        <v>164.93</v>
      </c>
      <c r="N314" s="30">
        <v>0</v>
      </c>
      <c r="O314" s="30">
        <v>0</v>
      </c>
      <c r="P314" s="30">
        <v>0</v>
      </c>
      <c r="Q314" s="29"/>
    </row>
    <row r="315" spans="1:18" s="31" customFormat="1" hidden="1" x14ac:dyDescent="0.2">
      <c r="A315" s="29" t="s">
        <v>2065</v>
      </c>
      <c r="B315" s="9">
        <v>44839</v>
      </c>
      <c r="C315" s="2" t="s">
        <v>17</v>
      </c>
      <c r="D315" s="1" t="s">
        <v>890</v>
      </c>
      <c r="E315" s="2"/>
      <c r="F315" s="2" t="s">
        <v>277</v>
      </c>
      <c r="G315" s="29"/>
      <c r="H315" s="3" t="s">
        <v>891</v>
      </c>
      <c r="I315" s="4" t="s">
        <v>892</v>
      </c>
      <c r="J315" s="30">
        <f t="shared" si="4"/>
        <v>2177.06</v>
      </c>
      <c r="K315" s="30">
        <v>0</v>
      </c>
      <c r="L315" s="30">
        <v>1876.78</v>
      </c>
      <c r="M315" s="30">
        <v>300.27999999999997</v>
      </c>
      <c r="N315" s="30">
        <v>0</v>
      </c>
      <c r="O315" s="30">
        <v>0</v>
      </c>
      <c r="P315" s="30">
        <v>0</v>
      </c>
      <c r="Q315" s="29"/>
    </row>
    <row r="316" spans="1:18" s="31" customFormat="1" hidden="1" x14ac:dyDescent="0.2">
      <c r="A316" s="29" t="s">
        <v>2066</v>
      </c>
      <c r="B316" s="10">
        <v>44839</v>
      </c>
      <c r="C316" s="8" t="s">
        <v>1019</v>
      </c>
      <c r="D316" s="7" t="s">
        <v>1020</v>
      </c>
      <c r="E316" s="8">
        <v>43897</v>
      </c>
      <c r="F316" s="2" t="s">
        <v>1023</v>
      </c>
      <c r="G316" s="29" t="s">
        <v>1022</v>
      </c>
      <c r="H316" s="5" t="s">
        <v>937</v>
      </c>
      <c r="I316" s="6" t="s">
        <v>938</v>
      </c>
      <c r="J316" s="30">
        <f t="shared" si="4"/>
        <v>-124.38</v>
      </c>
      <c r="K316" s="30">
        <v>-124.38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29"/>
    </row>
    <row r="317" spans="1:18" s="31" customFormat="1" hidden="1" x14ac:dyDescent="0.2">
      <c r="A317" s="29" t="s">
        <v>2067</v>
      </c>
      <c r="B317" s="9">
        <v>44839</v>
      </c>
      <c r="C317" s="2" t="s">
        <v>17</v>
      </c>
      <c r="D317" s="1" t="s">
        <v>1590</v>
      </c>
      <c r="E317" s="2"/>
      <c r="F317" s="2" t="s">
        <v>1591</v>
      </c>
      <c r="G317" s="29"/>
      <c r="H317" s="3" t="s">
        <v>567</v>
      </c>
      <c r="I317" s="4" t="s">
        <v>568</v>
      </c>
      <c r="J317" s="30">
        <f t="shared" si="4"/>
        <v>1013.6892</v>
      </c>
      <c r="K317" s="30">
        <v>0</v>
      </c>
      <c r="L317" s="30">
        <v>873.87</v>
      </c>
      <c r="M317" s="30">
        <f>+L317*16%</f>
        <v>139.8192</v>
      </c>
      <c r="N317" s="30">
        <v>0</v>
      </c>
      <c r="O317" s="30">
        <v>0</v>
      </c>
      <c r="P317" s="30">
        <v>0</v>
      </c>
      <c r="Q317" s="29"/>
    </row>
    <row r="318" spans="1:18" s="31" customFormat="1" hidden="1" x14ac:dyDescent="0.2">
      <c r="A318" s="29" t="s">
        <v>2068</v>
      </c>
      <c r="B318" s="32">
        <v>44839</v>
      </c>
      <c r="C318" s="29" t="s">
        <v>17</v>
      </c>
      <c r="D318" s="29" t="s">
        <v>1610</v>
      </c>
      <c r="E318" s="29" t="s">
        <v>19</v>
      </c>
      <c r="F318" s="29" t="s">
        <v>1611</v>
      </c>
      <c r="G318" s="29" t="s">
        <v>19</v>
      </c>
      <c r="H318" s="40" t="s">
        <v>1612</v>
      </c>
      <c r="I318" s="30" t="s">
        <v>1613</v>
      </c>
      <c r="J318" s="30">
        <f t="shared" si="4"/>
        <v>3373.6744000000003</v>
      </c>
      <c r="K318" s="30">
        <v>0</v>
      </c>
      <c r="L318" s="30">
        <v>2908.34</v>
      </c>
      <c r="M318" s="30">
        <f>+L318*16%</f>
        <v>465.33440000000002</v>
      </c>
      <c r="N318" s="30">
        <v>0</v>
      </c>
      <c r="O318" s="30">
        <v>0</v>
      </c>
      <c r="P318" s="30">
        <v>0</v>
      </c>
      <c r="Q318" s="30"/>
      <c r="R318" s="33" t="s">
        <v>19</v>
      </c>
    </row>
    <row r="319" spans="1:18" s="31" customFormat="1" hidden="1" x14ac:dyDescent="0.2">
      <c r="A319" s="29" t="s">
        <v>2069</v>
      </c>
      <c r="B319" s="9">
        <v>44840</v>
      </c>
      <c r="C319" s="2" t="s">
        <v>17</v>
      </c>
      <c r="D319" s="1" t="s">
        <v>1524</v>
      </c>
      <c r="E319" s="2"/>
      <c r="F319" s="2" t="s">
        <v>1525</v>
      </c>
      <c r="G319" s="29"/>
      <c r="H319" s="3" t="s">
        <v>502</v>
      </c>
      <c r="I319" s="4" t="s">
        <v>503</v>
      </c>
      <c r="J319" s="30">
        <f t="shared" si="4"/>
        <v>3143.9132</v>
      </c>
      <c r="K319" s="30">
        <v>0</v>
      </c>
      <c r="L319" s="30">
        <v>2710.27</v>
      </c>
      <c r="M319" s="30">
        <f>+L319*16%</f>
        <v>433.64319999999998</v>
      </c>
      <c r="N319" s="30">
        <v>0</v>
      </c>
      <c r="O319" s="30">
        <v>0</v>
      </c>
      <c r="P319" s="30">
        <v>0</v>
      </c>
      <c r="Q319" s="29"/>
    </row>
    <row r="320" spans="1:18" s="31" customFormat="1" hidden="1" x14ac:dyDescent="0.2">
      <c r="A320" s="29" t="s">
        <v>2070</v>
      </c>
      <c r="B320" s="9">
        <v>44840</v>
      </c>
      <c r="C320" s="2" t="s">
        <v>17</v>
      </c>
      <c r="D320" s="1" t="s">
        <v>893</v>
      </c>
      <c r="E320" s="2"/>
      <c r="F320" s="2" t="s">
        <v>277</v>
      </c>
      <c r="G320" s="29"/>
      <c r="H320" s="3" t="s">
        <v>382</v>
      </c>
      <c r="I320" s="4" t="s">
        <v>383</v>
      </c>
      <c r="J320" s="30">
        <f t="shared" si="4"/>
        <v>939.95</v>
      </c>
      <c r="K320" s="30">
        <v>408.11</v>
      </c>
      <c r="L320" s="30">
        <v>458.48</v>
      </c>
      <c r="M320" s="30">
        <v>73.36</v>
      </c>
      <c r="N320" s="30">
        <v>0</v>
      </c>
      <c r="O320" s="30">
        <v>0</v>
      </c>
      <c r="P320" s="30">
        <v>0</v>
      </c>
      <c r="Q320" s="29"/>
    </row>
    <row r="321" spans="1:17" s="31" customFormat="1" hidden="1" x14ac:dyDescent="0.2">
      <c r="A321" s="29" t="s">
        <v>2071</v>
      </c>
      <c r="B321" s="9">
        <v>44840</v>
      </c>
      <c r="C321" s="2" t="s">
        <v>17</v>
      </c>
      <c r="D321" s="1" t="s">
        <v>894</v>
      </c>
      <c r="E321" s="2"/>
      <c r="F321" s="2" t="s">
        <v>277</v>
      </c>
      <c r="G321" s="29"/>
      <c r="H321" s="3" t="s">
        <v>382</v>
      </c>
      <c r="I321" s="4" t="s">
        <v>383</v>
      </c>
      <c r="J321" s="30">
        <f t="shared" si="4"/>
        <v>422.49</v>
      </c>
      <c r="K321" s="30">
        <v>70.92</v>
      </c>
      <c r="L321" s="30">
        <v>303.08</v>
      </c>
      <c r="M321" s="30">
        <v>48.49</v>
      </c>
      <c r="N321" s="30">
        <v>0</v>
      </c>
      <c r="O321" s="30">
        <v>0</v>
      </c>
      <c r="P321" s="30">
        <v>0</v>
      </c>
      <c r="Q321" s="29"/>
    </row>
    <row r="322" spans="1:17" s="31" customFormat="1" hidden="1" x14ac:dyDescent="0.2">
      <c r="A322" s="29" t="s">
        <v>2072</v>
      </c>
      <c r="B322" s="9">
        <v>44840</v>
      </c>
      <c r="C322" s="2" t="s">
        <v>17</v>
      </c>
      <c r="D322" s="1" t="s">
        <v>895</v>
      </c>
      <c r="E322" s="2"/>
      <c r="F322" s="2" t="s">
        <v>277</v>
      </c>
      <c r="G322" s="29"/>
      <c r="H322" s="3" t="s">
        <v>491</v>
      </c>
      <c r="I322" s="4" t="s">
        <v>492</v>
      </c>
      <c r="J322" s="30">
        <f t="shared" si="4"/>
        <v>1426.65</v>
      </c>
      <c r="K322" s="30">
        <v>211.56</v>
      </c>
      <c r="L322" s="30">
        <v>413.12</v>
      </c>
      <c r="M322" s="30">
        <v>66.099999999999994</v>
      </c>
      <c r="N322" s="30">
        <v>681.36</v>
      </c>
      <c r="O322" s="30">
        <v>54.51</v>
      </c>
      <c r="P322" s="30">
        <v>0</v>
      </c>
      <c r="Q322" s="29"/>
    </row>
    <row r="323" spans="1:17" s="31" customFormat="1" hidden="1" x14ac:dyDescent="0.2">
      <c r="A323" s="29" t="s">
        <v>2073</v>
      </c>
      <c r="B323" s="9">
        <v>44840</v>
      </c>
      <c r="C323" s="2" t="s">
        <v>17</v>
      </c>
      <c r="D323" s="1" t="s">
        <v>896</v>
      </c>
      <c r="E323" s="2"/>
      <c r="F323" s="2" t="s">
        <v>277</v>
      </c>
      <c r="G323" s="29"/>
      <c r="H323" s="3" t="s">
        <v>491</v>
      </c>
      <c r="I323" s="4" t="s">
        <v>492</v>
      </c>
      <c r="J323" s="30">
        <f t="shared" si="4"/>
        <v>519.63</v>
      </c>
      <c r="K323" s="30">
        <v>519.63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29"/>
    </row>
    <row r="324" spans="1:17" s="31" customFormat="1" hidden="1" x14ac:dyDescent="0.2">
      <c r="A324" s="29" t="s">
        <v>2074</v>
      </c>
      <c r="B324" s="9">
        <v>44841</v>
      </c>
      <c r="C324" s="2" t="s">
        <v>1019</v>
      </c>
      <c r="D324" s="1"/>
      <c r="E324" s="2" t="s">
        <v>1526</v>
      </c>
      <c r="F324" s="2" t="s">
        <v>1527</v>
      </c>
      <c r="G324" s="29" t="s">
        <v>1524</v>
      </c>
      <c r="H324" s="3" t="s">
        <v>502</v>
      </c>
      <c r="I324" s="4" t="s">
        <v>503</v>
      </c>
      <c r="J324" s="30">
        <f t="shared" si="4"/>
        <v>-595.12639999999999</v>
      </c>
      <c r="K324" s="30">
        <v>0</v>
      </c>
      <c r="L324" s="30">
        <v>-513.04</v>
      </c>
      <c r="M324" s="30">
        <f>+L324*16%</f>
        <v>-82.086399999999998</v>
      </c>
      <c r="N324" s="30">
        <v>0</v>
      </c>
      <c r="O324" s="30">
        <v>0</v>
      </c>
      <c r="P324" s="30">
        <v>0</v>
      </c>
      <c r="Q324" s="29"/>
    </row>
    <row r="325" spans="1:17" s="31" customFormat="1" hidden="1" x14ac:dyDescent="0.2">
      <c r="A325" s="29" t="s">
        <v>2075</v>
      </c>
      <c r="B325" s="9">
        <v>44841</v>
      </c>
      <c r="C325" s="2" t="s">
        <v>17</v>
      </c>
      <c r="D325" s="1" t="s">
        <v>897</v>
      </c>
      <c r="E325" s="2"/>
      <c r="F325" s="2" t="s">
        <v>277</v>
      </c>
      <c r="G325" s="29"/>
      <c r="H325" s="3" t="s">
        <v>898</v>
      </c>
      <c r="I325" s="4" t="s">
        <v>899</v>
      </c>
      <c r="J325" s="30">
        <f t="shared" si="4"/>
        <v>261.08</v>
      </c>
      <c r="K325" s="30">
        <v>0</v>
      </c>
      <c r="L325" s="30">
        <v>225.07</v>
      </c>
      <c r="M325" s="30">
        <v>36.01</v>
      </c>
      <c r="N325" s="30">
        <v>0</v>
      </c>
      <c r="O325" s="30">
        <v>0</v>
      </c>
      <c r="P325" s="30">
        <v>0</v>
      </c>
      <c r="Q325" s="29"/>
    </row>
    <row r="326" spans="1:17" s="31" customFormat="1" hidden="1" x14ac:dyDescent="0.2">
      <c r="A326" s="29" t="s">
        <v>2076</v>
      </c>
      <c r="B326" s="9">
        <v>44844</v>
      </c>
      <c r="C326" s="2" t="s">
        <v>17</v>
      </c>
      <c r="D326" s="1" t="s">
        <v>900</v>
      </c>
      <c r="E326" s="2"/>
      <c r="F326" s="2" t="s">
        <v>277</v>
      </c>
      <c r="G326" s="29"/>
      <c r="H326" s="3" t="s">
        <v>382</v>
      </c>
      <c r="I326" s="4" t="s">
        <v>383</v>
      </c>
      <c r="J326" s="30">
        <f t="shared" si="4"/>
        <v>1169.75</v>
      </c>
      <c r="K326" s="30">
        <v>331.35</v>
      </c>
      <c r="L326" s="30">
        <v>722.75999999999988</v>
      </c>
      <c r="M326" s="30">
        <v>115.64</v>
      </c>
      <c r="N326" s="30">
        <v>0</v>
      </c>
      <c r="O326" s="30">
        <v>0</v>
      </c>
      <c r="P326" s="30">
        <v>0</v>
      </c>
      <c r="Q326" s="29"/>
    </row>
    <row r="327" spans="1:17" s="31" customFormat="1" hidden="1" x14ac:dyDescent="0.2">
      <c r="A327" s="29" t="s">
        <v>2077</v>
      </c>
      <c r="B327" s="9">
        <v>44844</v>
      </c>
      <c r="C327" s="2" t="s">
        <v>17</v>
      </c>
      <c r="D327" s="1" t="s">
        <v>901</v>
      </c>
      <c r="E327" s="2"/>
      <c r="F327" s="2" t="s">
        <v>277</v>
      </c>
      <c r="G327" s="29"/>
      <c r="H327" s="3" t="s">
        <v>291</v>
      </c>
      <c r="I327" s="4" t="s">
        <v>292</v>
      </c>
      <c r="J327" s="30">
        <f t="shared" si="4"/>
        <v>1349.72</v>
      </c>
      <c r="K327" s="30">
        <v>1349.72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29"/>
    </row>
    <row r="328" spans="1:17" s="31" customFormat="1" hidden="1" x14ac:dyDescent="0.2">
      <c r="A328" s="29" t="s">
        <v>2078</v>
      </c>
      <c r="B328" s="9">
        <v>44844</v>
      </c>
      <c r="C328" s="2" t="s">
        <v>17</v>
      </c>
      <c r="D328" s="1" t="s">
        <v>902</v>
      </c>
      <c r="E328" s="2"/>
      <c r="F328" s="2" t="s">
        <v>277</v>
      </c>
      <c r="G328" s="29"/>
      <c r="H328" s="3" t="s">
        <v>491</v>
      </c>
      <c r="I328" s="4" t="s">
        <v>492</v>
      </c>
      <c r="J328" s="30">
        <f t="shared" si="4"/>
        <v>2012.1999999999998</v>
      </c>
      <c r="K328" s="30">
        <v>1851.84</v>
      </c>
      <c r="L328" s="30">
        <v>138.24</v>
      </c>
      <c r="M328" s="30">
        <v>22.12</v>
      </c>
      <c r="N328" s="30">
        <v>0</v>
      </c>
      <c r="O328" s="30">
        <v>0</v>
      </c>
      <c r="P328" s="30">
        <v>0</v>
      </c>
      <c r="Q328" s="29"/>
    </row>
    <row r="329" spans="1:17" s="31" customFormat="1" hidden="1" x14ac:dyDescent="0.2">
      <c r="A329" s="29" t="s">
        <v>2079</v>
      </c>
      <c r="B329" s="9">
        <v>44846</v>
      </c>
      <c r="C329" s="2" t="s">
        <v>17</v>
      </c>
      <c r="D329" s="1" t="s">
        <v>903</v>
      </c>
      <c r="E329" s="2"/>
      <c r="F329" s="2" t="s">
        <v>277</v>
      </c>
      <c r="G329" s="29"/>
      <c r="H329" s="3" t="s">
        <v>904</v>
      </c>
      <c r="I329" s="4" t="s">
        <v>905</v>
      </c>
      <c r="J329" s="30">
        <f t="shared" ref="J329:J392" si="5">+K329+L329+M329+N329+O329</f>
        <v>66.150000000000006</v>
      </c>
      <c r="K329" s="30">
        <v>0</v>
      </c>
      <c r="L329" s="30">
        <v>57.03</v>
      </c>
      <c r="M329" s="30">
        <v>9.1199999999999992</v>
      </c>
      <c r="N329" s="30">
        <v>0</v>
      </c>
      <c r="O329" s="30">
        <v>0</v>
      </c>
      <c r="P329" s="30">
        <v>0</v>
      </c>
      <c r="Q329" s="29"/>
    </row>
    <row r="330" spans="1:17" s="31" customFormat="1" hidden="1" x14ac:dyDescent="0.2">
      <c r="A330" s="29" t="s">
        <v>2080</v>
      </c>
      <c r="B330" s="9">
        <v>44847</v>
      </c>
      <c r="C330" s="2" t="s">
        <v>17</v>
      </c>
      <c r="D330" s="1" t="s">
        <v>906</v>
      </c>
      <c r="E330" s="2"/>
      <c r="F330" s="2" t="s">
        <v>277</v>
      </c>
      <c r="G330" s="29"/>
      <c r="H330" s="3" t="s">
        <v>859</v>
      </c>
      <c r="I330" s="4" t="s">
        <v>860</v>
      </c>
      <c r="J330" s="30">
        <f t="shared" si="5"/>
        <v>77.069999999999993</v>
      </c>
      <c r="K330" s="30">
        <v>2.23</v>
      </c>
      <c r="L330" s="30">
        <v>64.52</v>
      </c>
      <c r="M330" s="30">
        <v>10.32</v>
      </c>
      <c r="N330" s="30">
        <v>0</v>
      </c>
      <c r="O330" s="30">
        <v>0</v>
      </c>
      <c r="P330" s="30">
        <v>0</v>
      </c>
      <c r="Q330" s="29"/>
    </row>
    <row r="331" spans="1:17" s="31" customFormat="1" hidden="1" x14ac:dyDescent="0.2">
      <c r="A331" s="29" t="s">
        <v>2081</v>
      </c>
      <c r="B331" s="9">
        <v>44847</v>
      </c>
      <c r="C331" s="2" t="s">
        <v>17</v>
      </c>
      <c r="D331" s="1" t="s">
        <v>907</v>
      </c>
      <c r="E331" s="2"/>
      <c r="F331" s="2" t="s">
        <v>277</v>
      </c>
      <c r="G331" s="29"/>
      <c r="H331" s="3" t="s">
        <v>491</v>
      </c>
      <c r="I331" s="4" t="s">
        <v>492</v>
      </c>
      <c r="J331" s="30">
        <f t="shared" si="5"/>
        <v>2710.6300000000006</v>
      </c>
      <c r="K331" s="30">
        <v>1478.6</v>
      </c>
      <c r="L331" s="30">
        <v>785.34</v>
      </c>
      <c r="M331" s="30">
        <v>125.65</v>
      </c>
      <c r="N331" s="30">
        <v>297.26</v>
      </c>
      <c r="O331" s="30">
        <v>23.78</v>
      </c>
      <c r="P331" s="30">
        <v>0</v>
      </c>
      <c r="Q331" s="29"/>
    </row>
    <row r="332" spans="1:17" s="31" customFormat="1" hidden="1" x14ac:dyDescent="0.2">
      <c r="A332" s="29" t="s">
        <v>2082</v>
      </c>
      <c r="B332" s="9">
        <v>44848</v>
      </c>
      <c r="C332" s="2" t="s">
        <v>17</v>
      </c>
      <c r="D332" s="1" t="s">
        <v>908</v>
      </c>
      <c r="E332" s="2"/>
      <c r="F332" s="2" t="s">
        <v>277</v>
      </c>
      <c r="G332" s="29"/>
      <c r="H332" s="3" t="s">
        <v>909</v>
      </c>
      <c r="I332" s="4" t="s">
        <v>910</v>
      </c>
      <c r="J332" s="30">
        <f t="shared" si="5"/>
        <v>1573.54</v>
      </c>
      <c r="K332" s="30">
        <v>0</v>
      </c>
      <c r="L332" s="30">
        <v>1356.5</v>
      </c>
      <c r="M332" s="30">
        <v>217.04</v>
      </c>
      <c r="N332" s="30">
        <v>0</v>
      </c>
      <c r="O332" s="30">
        <v>0</v>
      </c>
      <c r="P332" s="30">
        <v>0</v>
      </c>
      <c r="Q332" s="29"/>
    </row>
    <row r="333" spans="1:17" s="31" customFormat="1" hidden="1" x14ac:dyDescent="0.2">
      <c r="A333" s="29" t="s">
        <v>2083</v>
      </c>
      <c r="B333" s="9">
        <v>44848</v>
      </c>
      <c r="C333" s="2" t="s">
        <v>17</v>
      </c>
      <c r="D333" s="1" t="s">
        <v>911</v>
      </c>
      <c r="E333" s="2"/>
      <c r="F333" s="2" t="s">
        <v>277</v>
      </c>
      <c r="G333" s="29"/>
      <c r="H333" s="3" t="s">
        <v>382</v>
      </c>
      <c r="I333" s="4" t="s">
        <v>383</v>
      </c>
      <c r="J333" s="30">
        <f t="shared" si="5"/>
        <v>1145.0899999999999</v>
      </c>
      <c r="K333" s="30">
        <v>622.79999999999995</v>
      </c>
      <c r="L333" s="30">
        <v>450.25</v>
      </c>
      <c r="M333" s="30">
        <v>72.040000000000006</v>
      </c>
      <c r="N333" s="30">
        <v>0</v>
      </c>
      <c r="O333" s="30">
        <v>0</v>
      </c>
      <c r="P333" s="30">
        <v>0</v>
      </c>
      <c r="Q333" s="29"/>
    </row>
    <row r="334" spans="1:17" s="31" customFormat="1" hidden="1" x14ac:dyDescent="0.2">
      <c r="A334" s="29" t="s">
        <v>2084</v>
      </c>
      <c r="B334" s="9">
        <v>44849</v>
      </c>
      <c r="C334" s="2" t="s">
        <v>17</v>
      </c>
      <c r="D334" s="1" t="s">
        <v>912</v>
      </c>
      <c r="E334" s="2"/>
      <c r="F334" s="2" t="s">
        <v>277</v>
      </c>
      <c r="G334" s="29"/>
      <c r="H334" s="3" t="s">
        <v>913</v>
      </c>
      <c r="I334" s="4" t="s">
        <v>914</v>
      </c>
      <c r="J334" s="30">
        <f t="shared" si="5"/>
        <v>562.79999999999995</v>
      </c>
      <c r="K334" s="30">
        <v>0</v>
      </c>
      <c r="L334" s="30">
        <v>0</v>
      </c>
      <c r="M334" s="30">
        <v>0</v>
      </c>
      <c r="N334" s="30">
        <v>521.11</v>
      </c>
      <c r="O334" s="30">
        <v>41.69</v>
      </c>
      <c r="P334" s="30">
        <v>0</v>
      </c>
      <c r="Q334" s="29"/>
    </row>
    <row r="335" spans="1:17" s="31" customFormat="1" hidden="1" x14ac:dyDescent="0.2">
      <c r="A335" s="29" t="s">
        <v>2085</v>
      </c>
      <c r="B335" s="9">
        <v>44849</v>
      </c>
      <c r="C335" s="2" t="s">
        <v>17</v>
      </c>
      <c r="D335" s="1" t="s">
        <v>915</v>
      </c>
      <c r="E335" s="2"/>
      <c r="F335" s="2" t="s">
        <v>277</v>
      </c>
      <c r="G335" s="29"/>
      <c r="H335" s="3" t="s">
        <v>747</v>
      </c>
      <c r="I335" s="4" t="s">
        <v>748</v>
      </c>
      <c r="J335" s="30">
        <f t="shared" si="5"/>
        <v>294.92</v>
      </c>
      <c r="K335" s="30">
        <v>294.92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29"/>
    </row>
    <row r="336" spans="1:17" s="31" customFormat="1" hidden="1" x14ac:dyDescent="0.2">
      <c r="A336" s="29" t="s">
        <v>2086</v>
      </c>
      <c r="B336" s="9">
        <v>44850</v>
      </c>
      <c r="C336" s="2" t="s">
        <v>17</v>
      </c>
      <c r="D336" s="1" t="s">
        <v>916</v>
      </c>
      <c r="E336" s="2"/>
      <c r="F336" s="2" t="s">
        <v>277</v>
      </c>
      <c r="G336" s="29"/>
      <c r="H336" s="3" t="s">
        <v>382</v>
      </c>
      <c r="I336" s="4" t="s">
        <v>383</v>
      </c>
      <c r="J336" s="30">
        <f t="shared" si="5"/>
        <v>283.55</v>
      </c>
      <c r="K336" s="30">
        <v>226.86</v>
      </c>
      <c r="L336" s="30">
        <v>48.870000000000005</v>
      </c>
      <c r="M336" s="30">
        <v>7.82</v>
      </c>
      <c r="N336" s="30">
        <v>0</v>
      </c>
      <c r="O336" s="30">
        <v>0</v>
      </c>
      <c r="P336" s="30">
        <v>0</v>
      </c>
      <c r="Q336" s="29"/>
    </row>
    <row r="337" spans="1:17" s="31" customFormat="1" hidden="1" x14ac:dyDescent="0.2">
      <c r="A337" s="29" t="s">
        <v>2087</v>
      </c>
      <c r="B337" s="9">
        <v>44851</v>
      </c>
      <c r="C337" s="2" t="s">
        <v>17</v>
      </c>
      <c r="D337" s="1" t="s">
        <v>917</v>
      </c>
      <c r="E337" s="2"/>
      <c r="F337" s="2" t="s">
        <v>277</v>
      </c>
      <c r="G337" s="29"/>
      <c r="H337" s="3" t="s">
        <v>295</v>
      </c>
      <c r="I337" s="4" t="s">
        <v>296</v>
      </c>
      <c r="J337" s="30">
        <f t="shared" si="5"/>
        <v>462.14</v>
      </c>
      <c r="K337" s="30">
        <v>0</v>
      </c>
      <c r="L337" s="30">
        <v>398.4</v>
      </c>
      <c r="M337" s="30">
        <v>63.74</v>
      </c>
      <c r="N337" s="30">
        <v>0</v>
      </c>
      <c r="O337" s="30">
        <v>0</v>
      </c>
      <c r="P337" s="30">
        <v>0</v>
      </c>
      <c r="Q337" s="29"/>
    </row>
    <row r="338" spans="1:17" s="31" customFormat="1" hidden="1" x14ac:dyDescent="0.2">
      <c r="A338" s="29" t="s">
        <v>2088</v>
      </c>
      <c r="B338" s="9">
        <v>44851</v>
      </c>
      <c r="C338" s="2" t="s">
        <v>17</v>
      </c>
      <c r="D338" s="1" t="s">
        <v>918</v>
      </c>
      <c r="E338" s="2"/>
      <c r="F338" s="2" t="s">
        <v>277</v>
      </c>
      <c r="G338" s="29"/>
      <c r="H338" s="3" t="s">
        <v>913</v>
      </c>
      <c r="I338" s="4" t="s">
        <v>914</v>
      </c>
      <c r="J338" s="30">
        <f t="shared" si="5"/>
        <v>645.41000000000008</v>
      </c>
      <c r="K338" s="30">
        <v>0</v>
      </c>
      <c r="L338" s="30">
        <v>0</v>
      </c>
      <c r="M338" s="30">
        <v>0</v>
      </c>
      <c r="N338" s="30">
        <v>597.6</v>
      </c>
      <c r="O338" s="30">
        <v>47.81</v>
      </c>
      <c r="P338" s="30">
        <v>0</v>
      </c>
      <c r="Q338" s="29"/>
    </row>
    <row r="339" spans="1:17" s="31" customFormat="1" hidden="1" x14ac:dyDescent="0.2">
      <c r="A339" s="29" t="s">
        <v>2089</v>
      </c>
      <c r="B339" s="9">
        <v>44851</v>
      </c>
      <c r="C339" s="2" t="s">
        <v>17</v>
      </c>
      <c r="D339" s="1" t="s">
        <v>919</v>
      </c>
      <c r="E339" s="2"/>
      <c r="F339" s="2" t="s">
        <v>277</v>
      </c>
      <c r="G339" s="29"/>
      <c r="H339" s="3" t="s">
        <v>316</v>
      </c>
      <c r="I339" s="4" t="s">
        <v>317</v>
      </c>
      <c r="J339" s="30">
        <f t="shared" si="5"/>
        <v>298.78999999999996</v>
      </c>
      <c r="K339" s="30">
        <v>0</v>
      </c>
      <c r="L339" s="30">
        <v>257.58</v>
      </c>
      <c r="M339" s="30">
        <v>41.21</v>
      </c>
      <c r="N339" s="30">
        <v>0</v>
      </c>
      <c r="O339" s="30">
        <v>0</v>
      </c>
      <c r="P339" s="30">
        <v>0</v>
      </c>
      <c r="Q339" s="29"/>
    </row>
    <row r="340" spans="1:17" s="31" customFormat="1" hidden="1" x14ac:dyDescent="0.2">
      <c r="A340" s="29" t="s">
        <v>2090</v>
      </c>
      <c r="B340" s="9">
        <v>44851</v>
      </c>
      <c r="C340" s="2" t="s">
        <v>17</v>
      </c>
      <c r="D340" s="1" t="s">
        <v>920</v>
      </c>
      <c r="E340" s="2"/>
      <c r="F340" s="2" t="s">
        <v>277</v>
      </c>
      <c r="G340" s="29"/>
      <c r="H340" s="3" t="s">
        <v>382</v>
      </c>
      <c r="I340" s="4" t="s">
        <v>383</v>
      </c>
      <c r="J340" s="30">
        <f t="shared" si="5"/>
        <v>66.69</v>
      </c>
      <c r="K340" s="30">
        <v>66.69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29"/>
    </row>
    <row r="341" spans="1:17" s="31" customFormat="1" hidden="1" x14ac:dyDescent="0.2">
      <c r="A341" s="29" t="s">
        <v>2091</v>
      </c>
      <c r="B341" s="9">
        <v>44851</v>
      </c>
      <c r="C341" s="2" t="s">
        <v>17</v>
      </c>
      <c r="D341" s="1" t="s">
        <v>921</v>
      </c>
      <c r="E341" s="2"/>
      <c r="F341" s="2" t="s">
        <v>277</v>
      </c>
      <c r="G341" s="29"/>
      <c r="H341" s="3" t="s">
        <v>376</v>
      </c>
      <c r="I341" s="4" t="s">
        <v>377</v>
      </c>
      <c r="J341" s="30">
        <f t="shared" si="5"/>
        <v>267.97000000000003</v>
      </c>
      <c r="K341" s="30">
        <v>240.43</v>
      </c>
      <c r="L341" s="30">
        <v>23.740000000000009</v>
      </c>
      <c r="M341" s="30">
        <v>3.8</v>
      </c>
      <c r="N341" s="30">
        <v>0</v>
      </c>
      <c r="O341" s="30">
        <v>0</v>
      </c>
      <c r="P341" s="30">
        <v>0</v>
      </c>
      <c r="Q341" s="29"/>
    </row>
    <row r="342" spans="1:17" s="31" customFormat="1" hidden="1" x14ac:dyDescent="0.2">
      <c r="A342" s="29" t="s">
        <v>2092</v>
      </c>
      <c r="B342" s="9">
        <v>44851</v>
      </c>
      <c r="C342" s="2" t="s">
        <v>17</v>
      </c>
      <c r="D342" s="1" t="s">
        <v>922</v>
      </c>
      <c r="E342" s="2"/>
      <c r="F342" s="2" t="s">
        <v>277</v>
      </c>
      <c r="G342" s="29"/>
      <c r="H342" s="3" t="s">
        <v>904</v>
      </c>
      <c r="I342" s="4" t="s">
        <v>905</v>
      </c>
      <c r="J342" s="30">
        <f t="shared" si="5"/>
        <v>70.64</v>
      </c>
      <c r="K342" s="30">
        <v>0</v>
      </c>
      <c r="L342" s="30">
        <v>60.9</v>
      </c>
      <c r="M342" s="30">
        <v>9.74</v>
      </c>
      <c r="N342" s="30">
        <v>0</v>
      </c>
      <c r="O342" s="30">
        <v>0</v>
      </c>
      <c r="P342" s="30">
        <v>0</v>
      </c>
      <c r="Q342" s="29"/>
    </row>
    <row r="343" spans="1:17" s="31" customFormat="1" hidden="1" x14ac:dyDescent="0.2">
      <c r="A343" s="29" t="s">
        <v>2093</v>
      </c>
      <c r="B343" s="9">
        <v>44852</v>
      </c>
      <c r="C343" s="2" t="s">
        <v>17</v>
      </c>
      <c r="D343" s="1" t="s">
        <v>923</v>
      </c>
      <c r="E343" s="2"/>
      <c r="F343" s="2" t="s">
        <v>277</v>
      </c>
      <c r="G343" s="29"/>
      <c r="H343" s="3" t="s">
        <v>316</v>
      </c>
      <c r="I343" s="4" t="s">
        <v>317</v>
      </c>
      <c r="J343" s="30">
        <f t="shared" si="5"/>
        <v>660.81</v>
      </c>
      <c r="K343" s="30">
        <v>0</v>
      </c>
      <c r="L343" s="30">
        <v>569.66</v>
      </c>
      <c r="M343" s="30">
        <v>91.15</v>
      </c>
      <c r="N343" s="30">
        <v>0</v>
      </c>
      <c r="O343" s="30">
        <v>0</v>
      </c>
      <c r="P343" s="30">
        <v>0</v>
      </c>
      <c r="Q343" s="29"/>
    </row>
    <row r="344" spans="1:17" s="31" customFormat="1" hidden="1" x14ac:dyDescent="0.2">
      <c r="A344" s="29" t="s">
        <v>2094</v>
      </c>
      <c r="B344" s="10">
        <v>44852</v>
      </c>
      <c r="C344" s="8" t="s">
        <v>17</v>
      </c>
      <c r="D344" s="7" t="s">
        <v>924</v>
      </c>
      <c r="E344" s="8"/>
      <c r="F344" s="2" t="s">
        <v>925</v>
      </c>
      <c r="G344" s="29"/>
      <c r="H344" s="5" t="s">
        <v>926</v>
      </c>
      <c r="I344" s="6" t="s">
        <v>927</v>
      </c>
      <c r="J344" s="30">
        <f t="shared" si="5"/>
        <v>9571.9009999999998</v>
      </c>
      <c r="K344" s="30">
        <v>0</v>
      </c>
      <c r="L344" s="30">
        <v>8251.6409999999996</v>
      </c>
      <c r="M344" s="30">
        <v>1320.26</v>
      </c>
      <c r="N344" s="30">
        <v>0</v>
      </c>
      <c r="O344" s="30">
        <v>0</v>
      </c>
      <c r="P344" s="30">
        <v>0</v>
      </c>
      <c r="Q344" s="29"/>
    </row>
    <row r="345" spans="1:17" s="31" customFormat="1" hidden="1" x14ac:dyDescent="0.2">
      <c r="A345" s="29" t="s">
        <v>2095</v>
      </c>
      <c r="B345" s="9">
        <v>44853</v>
      </c>
      <c r="C345" s="2" t="s">
        <v>17</v>
      </c>
      <c r="D345" s="1" t="s">
        <v>1732</v>
      </c>
      <c r="E345" s="29"/>
      <c r="F345" s="2" t="s">
        <v>1733</v>
      </c>
      <c r="G345" s="29"/>
      <c r="H345" s="3" t="s">
        <v>414</v>
      </c>
      <c r="I345" s="4" t="s">
        <v>415</v>
      </c>
      <c r="J345" s="30">
        <f t="shared" si="5"/>
        <v>9043.1628000000001</v>
      </c>
      <c r="K345" s="30">
        <v>0</v>
      </c>
      <c r="L345" s="30">
        <v>7795.83</v>
      </c>
      <c r="M345" s="30">
        <f>+L345*16%</f>
        <v>1247.3327999999999</v>
      </c>
      <c r="N345" s="30">
        <v>0</v>
      </c>
      <c r="O345" s="30">
        <v>0</v>
      </c>
      <c r="P345" s="30">
        <v>0</v>
      </c>
      <c r="Q345" s="29"/>
    </row>
    <row r="346" spans="1:17" s="31" customFormat="1" hidden="1" x14ac:dyDescent="0.2">
      <c r="A346" s="29" t="s">
        <v>2096</v>
      </c>
      <c r="B346" s="9">
        <v>44853</v>
      </c>
      <c r="C346" s="2" t="s">
        <v>17</v>
      </c>
      <c r="D346" s="1" t="s">
        <v>928</v>
      </c>
      <c r="E346" s="2"/>
      <c r="F346" s="2" t="s">
        <v>277</v>
      </c>
      <c r="G346" s="29"/>
      <c r="H346" s="3" t="s">
        <v>879</v>
      </c>
      <c r="I346" s="4" t="s">
        <v>880</v>
      </c>
      <c r="J346" s="30">
        <f t="shared" si="5"/>
        <v>1088.08</v>
      </c>
      <c r="K346" s="30">
        <v>0</v>
      </c>
      <c r="L346" s="30">
        <v>938</v>
      </c>
      <c r="M346" s="30">
        <v>150.08000000000001</v>
      </c>
      <c r="N346" s="30">
        <v>0</v>
      </c>
      <c r="O346" s="30">
        <v>0</v>
      </c>
      <c r="P346" s="30">
        <v>0</v>
      </c>
      <c r="Q346" s="29"/>
    </row>
    <row r="347" spans="1:17" s="31" customFormat="1" hidden="1" x14ac:dyDescent="0.2">
      <c r="A347" s="29" t="s">
        <v>2097</v>
      </c>
      <c r="B347" s="10">
        <v>44853</v>
      </c>
      <c r="C347" s="8" t="s">
        <v>17</v>
      </c>
      <c r="D347" s="7" t="s">
        <v>929</v>
      </c>
      <c r="E347" s="8"/>
      <c r="F347" s="2" t="s">
        <v>930</v>
      </c>
      <c r="G347" s="29"/>
      <c r="H347" s="5" t="s">
        <v>931</v>
      </c>
      <c r="I347" s="6" t="s">
        <v>932</v>
      </c>
      <c r="J347" s="30">
        <f t="shared" si="5"/>
        <v>3482.49</v>
      </c>
      <c r="K347" s="30">
        <v>-4.5474735088646412E-13</v>
      </c>
      <c r="L347" s="30">
        <v>3002.15</v>
      </c>
      <c r="M347" s="30">
        <v>480.34</v>
      </c>
      <c r="N347" s="30">
        <v>0</v>
      </c>
      <c r="O347" s="30">
        <v>0</v>
      </c>
      <c r="P347" s="30">
        <v>0</v>
      </c>
      <c r="Q347" s="29"/>
    </row>
    <row r="348" spans="1:17" s="31" customFormat="1" hidden="1" x14ac:dyDescent="0.2">
      <c r="A348" s="29" t="s">
        <v>2098</v>
      </c>
      <c r="B348" s="10">
        <v>44853</v>
      </c>
      <c r="C348" s="8" t="s">
        <v>17</v>
      </c>
      <c r="D348" s="7" t="s">
        <v>933</v>
      </c>
      <c r="E348" s="8"/>
      <c r="F348" s="2" t="s">
        <v>934</v>
      </c>
      <c r="G348" s="29"/>
      <c r="H348" s="5" t="s">
        <v>931</v>
      </c>
      <c r="I348" s="6" t="s">
        <v>932</v>
      </c>
      <c r="J348" s="30">
        <f t="shared" si="5"/>
        <v>1524.3099999999997</v>
      </c>
      <c r="K348" s="30">
        <v>-2.2737367544323206E-13</v>
      </c>
      <c r="L348" s="30">
        <v>1314.06</v>
      </c>
      <c r="M348" s="30">
        <v>210.25</v>
      </c>
      <c r="N348" s="30">
        <v>0</v>
      </c>
      <c r="O348" s="30">
        <v>0</v>
      </c>
      <c r="P348" s="30">
        <v>0</v>
      </c>
      <c r="Q348" s="29"/>
    </row>
    <row r="349" spans="1:17" s="31" customFormat="1" hidden="1" x14ac:dyDescent="0.2">
      <c r="A349" s="29" t="s">
        <v>2099</v>
      </c>
      <c r="B349" s="10">
        <v>44853</v>
      </c>
      <c r="C349" s="8" t="s">
        <v>17</v>
      </c>
      <c r="D349" s="7" t="s">
        <v>935</v>
      </c>
      <c r="E349" s="8"/>
      <c r="F349" s="2" t="s">
        <v>936</v>
      </c>
      <c r="G349" s="29"/>
      <c r="H349" s="5" t="s">
        <v>937</v>
      </c>
      <c r="I349" s="6" t="s">
        <v>938</v>
      </c>
      <c r="J349" s="30">
        <f t="shared" si="5"/>
        <v>8373.17</v>
      </c>
      <c r="K349" s="30">
        <v>8373.17</v>
      </c>
      <c r="L349" s="30">
        <v>0</v>
      </c>
      <c r="M349" s="30">
        <v>0</v>
      </c>
      <c r="N349" s="30">
        <v>0</v>
      </c>
      <c r="O349" s="30">
        <v>0</v>
      </c>
      <c r="P349" s="30">
        <v>0</v>
      </c>
      <c r="Q349" s="29"/>
    </row>
    <row r="350" spans="1:17" s="31" customFormat="1" hidden="1" x14ac:dyDescent="0.2">
      <c r="A350" s="29" t="s">
        <v>2100</v>
      </c>
      <c r="B350" s="10">
        <v>44853</v>
      </c>
      <c r="C350" s="8" t="s">
        <v>17</v>
      </c>
      <c r="D350" s="7" t="s">
        <v>1032</v>
      </c>
      <c r="E350" s="8"/>
      <c r="F350" s="2" t="s">
        <v>939</v>
      </c>
      <c r="G350" s="29"/>
      <c r="H350" s="5" t="s">
        <v>77</v>
      </c>
      <c r="I350" s="6" t="s">
        <v>78</v>
      </c>
      <c r="J350" s="30">
        <f t="shared" si="5"/>
        <v>335.20000000000005</v>
      </c>
      <c r="K350" s="30">
        <v>335.20000000000005</v>
      </c>
      <c r="L350" s="30">
        <v>0</v>
      </c>
      <c r="M350" s="30">
        <v>0</v>
      </c>
      <c r="N350" s="30">
        <v>0</v>
      </c>
      <c r="O350" s="30">
        <v>0</v>
      </c>
      <c r="P350" s="30">
        <v>0</v>
      </c>
      <c r="Q350" s="29"/>
    </row>
    <row r="351" spans="1:17" s="31" customFormat="1" hidden="1" x14ac:dyDescent="0.2">
      <c r="A351" s="29" t="s">
        <v>2101</v>
      </c>
      <c r="B351" s="9">
        <v>44854</v>
      </c>
      <c r="C351" s="2" t="s">
        <v>17</v>
      </c>
      <c r="D351" s="1" t="s">
        <v>940</v>
      </c>
      <c r="E351" s="2"/>
      <c r="F351" s="2" t="s">
        <v>941</v>
      </c>
      <c r="G351" s="29"/>
      <c r="H351" s="3" t="s">
        <v>616</v>
      </c>
      <c r="I351" s="4" t="s">
        <v>617</v>
      </c>
      <c r="J351" s="30">
        <f t="shared" si="5"/>
        <v>5691.6</v>
      </c>
      <c r="K351" s="30">
        <v>5691.6</v>
      </c>
      <c r="L351" s="30">
        <v>0</v>
      </c>
      <c r="M351" s="30">
        <v>0</v>
      </c>
      <c r="N351" s="30">
        <v>0</v>
      </c>
      <c r="O351" s="30">
        <v>0</v>
      </c>
      <c r="P351" s="30">
        <v>0</v>
      </c>
      <c r="Q351" s="29"/>
    </row>
    <row r="352" spans="1:17" s="31" customFormat="1" hidden="1" x14ac:dyDescent="0.2">
      <c r="A352" s="29" t="s">
        <v>2102</v>
      </c>
      <c r="B352" s="9">
        <v>44854</v>
      </c>
      <c r="C352" s="2" t="s">
        <v>17</v>
      </c>
      <c r="D352" s="1" t="s">
        <v>942</v>
      </c>
      <c r="E352" s="2"/>
      <c r="F352" s="2" t="s">
        <v>277</v>
      </c>
      <c r="G352" s="29"/>
      <c r="H352" s="3" t="s">
        <v>291</v>
      </c>
      <c r="I352" s="4" t="s">
        <v>292</v>
      </c>
      <c r="J352" s="30">
        <f t="shared" si="5"/>
        <v>1004.4</v>
      </c>
      <c r="K352" s="30">
        <v>1004.4</v>
      </c>
      <c r="L352" s="30">
        <v>0</v>
      </c>
      <c r="M352" s="30">
        <v>0</v>
      </c>
      <c r="N352" s="30">
        <v>0</v>
      </c>
      <c r="O352" s="30">
        <v>0</v>
      </c>
      <c r="P352" s="30">
        <v>0</v>
      </c>
      <c r="Q352" s="29"/>
    </row>
    <row r="353" spans="1:18" s="31" customFormat="1" hidden="1" x14ac:dyDescent="0.2">
      <c r="A353" s="29" t="s">
        <v>2103</v>
      </c>
      <c r="B353" s="9">
        <v>44854</v>
      </c>
      <c r="C353" s="2" t="s">
        <v>17</v>
      </c>
      <c r="D353" s="1" t="s">
        <v>943</v>
      </c>
      <c r="E353" s="2"/>
      <c r="F353" s="2" t="s">
        <v>277</v>
      </c>
      <c r="G353" s="29"/>
      <c r="H353" s="3" t="s">
        <v>382</v>
      </c>
      <c r="I353" s="4" t="s">
        <v>383</v>
      </c>
      <c r="J353" s="30">
        <f t="shared" si="5"/>
        <v>741.25</v>
      </c>
      <c r="K353" s="30">
        <v>559.32000000000005</v>
      </c>
      <c r="L353" s="30">
        <v>156.83999999999992</v>
      </c>
      <c r="M353" s="30">
        <v>25.09</v>
      </c>
      <c r="N353" s="30">
        <v>0</v>
      </c>
      <c r="O353" s="30">
        <v>0</v>
      </c>
      <c r="P353" s="30">
        <v>0</v>
      </c>
      <c r="Q353" s="29"/>
    </row>
    <row r="354" spans="1:18" s="31" customFormat="1" hidden="1" x14ac:dyDescent="0.2">
      <c r="A354" s="29" t="s">
        <v>2104</v>
      </c>
      <c r="B354" s="9">
        <v>44854</v>
      </c>
      <c r="C354" s="2" t="s">
        <v>17</v>
      </c>
      <c r="D354" s="1" t="s">
        <v>944</v>
      </c>
      <c r="E354" s="2"/>
      <c r="F354" s="2" t="s">
        <v>277</v>
      </c>
      <c r="G354" s="29"/>
      <c r="H354" s="3" t="s">
        <v>945</v>
      </c>
      <c r="I354" s="4" t="s">
        <v>946</v>
      </c>
      <c r="J354" s="30">
        <f t="shared" si="5"/>
        <v>406.84</v>
      </c>
      <c r="K354" s="30">
        <v>8.3699999999999992</v>
      </c>
      <c r="L354" s="30">
        <v>0</v>
      </c>
      <c r="M354" s="30">
        <v>0</v>
      </c>
      <c r="N354" s="30">
        <v>368.95</v>
      </c>
      <c r="O354" s="30">
        <v>29.52</v>
      </c>
      <c r="P354" s="30">
        <v>0</v>
      </c>
      <c r="Q354" s="29"/>
    </row>
    <row r="355" spans="1:18" s="31" customFormat="1" hidden="1" x14ac:dyDescent="0.2">
      <c r="A355" s="29" t="s">
        <v>2105</v>
      </c>
      <c r="B355" s="9">
        <v>44854</v>
      </c>
      <c r="C355" s="2" t="s">
        <v>17</v>
      </c>
      <c r="D355" s="1" t="s">
        <v>947</v>
      </c>
      <c r="E355" s="2"/>
      <c r="F355" s="2" t="s">
        <v>948</v>
      </c>
      <c r="G355" s="29"/>
      <c r="H355" s="3" t="s">
        <v>949</v>
      </c>
      <c r="I355" s="4" t="s">
        <v>950</v>
      </c>
      <c r="J355" s="30">
        <f t="shared" si="5"/>
        <v>233.13</v>
      </c>
      <c r="K355" s="30">
        <v>233.13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29"/>
    </row>
    <row r="356" spans="1:18" s="31" customFormat="1" hidden="1" x14ac:dyDescent="0.2">
      <c r="A356" s="29" t="s">
        <v>2106</v>
      </c>
      <c r="B356" s="9">
        <v>44855</v>
      </c>
      <c r="C356" s="2" t="s">
        <v>17</v>
      </c>
      <c r="D356" s="1" t="s">
        <v>1553</v>
      </c>
      <c r="E356" s="2"/>
      <c r="F356" s="2" t="s">
        <v>1554</v>
      </c>
      <c r="G356" s="29"/>
      <c r="H356" s="3" t="s">
        <v>464</v>
      </c>
      <c r="I356" s="4" t="s">
        <v>465</v>
      </c>
      <c r="J356" s="30">
        <f t="shared" si="5"/>
        <v>258.76</v>
      </c>
      <c r="K356" s="30">
        <v>258.76</v>
      </c>
      <c r="L356" s="30">
        <v>0</v>
      </c>
      <c r="M356" s="30">
        <v>0</v>
      </c>
      <c r="N356" s="30">
        <v>0</v>
      </c>
      <c r="O356" s="30">
        <v>0</v>
      </c>
      <c r="P356" s="30">
        <v>0</v>
      </c>
      <c r="Q356" s="29"/>
    </row>
    <row r="357" spans="1:18" s="31" customFormat="1" hidden="1" x14ac:dyDescent="0.2">
      <c r="A357" s="29" t="s">
        <v>2107</v>
      </c>
      <c r="B357" s="9">
        <v>44855</v>
      </c>
      <c r="C357" s="2" t="s">
        <v>17</v>
      </c>
      <c r="D357" s="1" t="s">
        <v>1555</v>
      </c>
      <c r="E357" s="2"/>
      <c r="F357" s="2" t="s">
        <v>1556</v>
      </c>
      <c r="G357" s="29"/>
      <c r="H357" s="3" t="s">
        <v>464</v>
      </c>
      <c r="I357" s="4" t="s">
        <v>465</v>
      </c>
      <c r="J357" s="30">
        <f t="shared" si="5"/>
        <v>1078.32</v>
      </c>
      <c r="K357" s="30">
        <v>1078.32</v>
      </c>
      <c r="L357" s="30">
        <v>0</v>
      </c>
      <c r="M357" s="30">
        <v>0</v>
      </c>
      <c r="N357" s="30">
        <v>0</v>
      </c>
      <c r="O357" s="30">
        <v>0</v>
      </c>
      <c r="P357" s="30">
        <v>0</v>
      </c>
      <c r="Q357" s="29"/>
    </row>
    <row r="358" spans="1:18" s="31" customFormat="1" hidden="1" x14ac:dyDescent="0.2">
      <c r="A358" s="29" t="s">
        <v>2108</v>
      </c>
      <c r="B358" s="9">
        <v>44855</v>
      </c>
      <c r="C358" s="2" t="s">
        <v>17</v>
      </c>
      <c r="D358" s="1" t="s">
        <v>1559</v>
      </c>
      <c r="E358" s="2"/>
      <c r="F358" s="2" t="s">
        <v>1560</v>
      </c>
      <c r="G358" s="29"/>
      <c r="H358" s="3" t="s">
        <v>464</v>
      </c>
      <c r="I358" s="4" t="s">
        <v>465</v>
      </c>
      <c r="J358" s="30">
        <f t="shared" si="5"/>
        <v>3313.308</v>
      </c>
      <c r="K358" s="30">
        <v>0</v>
      </c>
      <c r="L358" s="30">
        <v>2856.3</v>
      </c>
      <c r="M358" s="30">
        <f>+L358*16%</f>
        <v>457.00800000000004</v>
      </c>
      <c r="N358" s="30">
        <v>0</v>
      </c>
      <c r="O358" s="30">
        <v>0</v>
      </c>
      <c r="P358" s="30">
        <v>0</v>
      </c>
      <c r="Q358" s="29"/>
    </row>
    <row r="359" spans="1:18" s="31" customFormat="1" hidden="1" x14ac:dyDescent="0.2">
      <c r="A359" s="29" t="s">
        <v>2109</v>
      </c>
      <c r="B359" s="9">
        <v>44855</v>
      </c>
      <c r="C359" s="2" t="s">
        <v>17</v>
      </c>
      <c r="D359" s="1" t="s">
        <v>1557</v>
      </c>
      <c r="E359" s="2"/>
      <c r="F359" s="2" t="s">
        <v>1558</v>
      </c>
      <c r="G359" s="29"/>
      <c r="H359" s="3" t="s">
        <v>464</v>
      </c>
      <c r="I359" s="4" t="s">
        <v>465</v>
      </c>
      <c r="J359" s="30">
        <f t="shared" si="5"/>
        <v>931.82</v>
      </c>
      <c r="K359" s="30">
        <v>931.82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29"/>
    </row>
    <row r="360" spans="1:18" s="31" customFormat="1" hidden="1" x14ac:dyDescent="0.2">
      <c r="A360" s="29" t="s">
        <v>2110</v>
      </c>
      <c r="B360" s="10">
        <v>44855</v>
      </c>
      <c r="C360" s="8" t="s">
        <v>1019</v>
      </c>
      <c r="D360" s="7"/>
      <c r="E360" s="8" t="s">
        <v>1545</v>
      </c>
      <c r="F360" s="2" t="s">
        <v>1544</v>
      </c>
      <c r="G360" s="29" t="s">
        <v>933</v>
      </c>
      <c r="H360" s="5" t="s">
        <v>931</v>
      </c>
      <c r="I360" s="6" t="s">
        <v>932</v>
      </c>
      <c r="J360" s="30">
        <f t="shared" si="5"/>
        <v>-220.55080000000021</v>
      </c>
      <c r="K360" s="30">
        <v>-2.2737367544323206E-13</v>
      </c>
      <c r="L360" s="30">
        <v>-190.13</v>
      </c>
      <c r="M360" s="30">
        <f>+L360*16%</f>
        <v>-30.4208</v>
      </c>
      <c r="N360" s="30">
        <v>0</v>
      </c>
      <c r="O360" s="30">
        <v>0</v>
      </c>
      <c r="P360" s="30">
        <v>0</v>
      </c>
      <c r="Q360" s="29"/>
    </row>
    <row r="361" spans="1:18" s="31" customFormat="1" hidden="1" x14ac:dyDescent="0.2">
      <c r="A361" s="29" t="s">
        <v>2111</v>
      </c>
      <c r="B361" s="9">
        <v>44855</v>
      </c>
      <c r="C361" s="2" t="s">
        <v>17</v>
      </c>
      <c r="D361" s="1" t="s">
        <v>951</v>
      </c>
      <c r="E361" s="2"/>
      <c r="F361" s="2" t="s">
        <v>277</v>
      </c>
      <c r="G361" s="29"/>
      <c r="H361" s="3" t="s">
        <v>512</v>
      </c>
      <c r="I361" s="4" t="s">
        <v>513</v>
      </c>
      <c r="J361" s="30">
        <f t="shared" si="5"/>
        <v>168.75</v>
      </c>
      <c r="K361" s="30">
        <v>168.75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29"/>
    </row>
    <row r="362" spans="1:18" s="31" customFormat="1" hidden="1" x14ac:dyDescent="0.2">
      <c r="A362" s="29" t="s">
        <v>2112</v>
      </c>
      <c r="B362" s="10">
        <v>44855</v>
      </c>
      <c r="C362" s="8" t="s">
        <v>17</v>
      </c>
      <c r="D362" s="7" t="s">
        <v>1033</v>
      </c>
      <c r="E362" s="8"/>
      <c r="F362" s="2" t="s">
        <v>952</v>
      </c>
      <c r="G362" s="29"/>
      <c r="H362" s="5" t="s">
        <v>77</v>
      </c>
      <c r="I362" s="6" t="s">
        <v>78</v>
      </c>
      <c r="J362" s="30">
        <f t="shared" si="5"/>
        <v>268.48</v>
      </c>
      <c r="K362" s="30">
        <v>268.48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29"/>
    </row>
    <row r="363" spans="1:18" s="31" customFormat="1" hidden="1" x14ac:dyDescent="0.2">
      <c r="A363" s="29" t="s">
        <v>2113</v>
      </c>
      <c r="B363" s="32">
        <v>44855</v>
      </c>
      <c r="C363" s="29" t="s">
        <v>17</v>
      </c>
      <c r="D363" s="29" t="s">
        <v>1546</v>
      </c>
      <c r="E363" s="29" t="s">
        <v>19</v>
      </c>
      <c r="F363" s="29" t="s">
        <v>1547</v>
      </c>
      <c r="G363" s="29" t="s">
        <v>19</v>
      </c>
      <c r="H363" s="40" t="s">
        <v>193</v>
      </c>
      <c r="I363" s="30" t="s">
        <v>194</v>
      </c>
      <c r="J363" s="30">
        <f t="shared" si="5"/>
        <v>597.81920000000002</v>
      </c>
      <c r="K363" s="30">
        <v>192.55</v>
      </c>
      <c r="L363" s="30">
        <v>349.37</v>
      </c>
      <c r="M363" s="30">
        <f>+L363*16%</f>
        <v>55.8992</v>
      </c>
      <c r="N363" s="30">
        <v>0</v>
      </c>
      <c r="O363" s="30">
        <v>0</v>
      </c>
      <c r="P363" s="30">
        <v>0</v>
      </c>
      <c r="Q363" s="30"/>
      <c r="R363" s="33" t="s">
        <v>19</v>
      </c>
    </row>
    <row r="364" spans="1:18" s="31" customFormat="1" hidden="1" x14ac:dyDescent="0.2">
      <c r="A364" s="29" t="s">
        <v>2114</v>
      </c>
      <c r="B364" s="9">
        <v>44856</v>
      </c>
      <c r="C364" s="2" t="s">
        <v>17</v>
      </c>
      <c r="D364" s="1" t="s">
        <v>953</v>
      </c>
      <c r="E364" s="2"/>
      <c r="F364" s="2" t="s">
        <v>277</v>
      </c>
      <c r="G364" s="29"/>
      <c r="H364" s="3" t="s">
        <v>913</v>
      </c>
      <c r="I364" s="4" t="s">
        <v>914</v>
      </c>
      <c r="J364" s="30">
        <f t="shared" si="5"/>
        <v>133.19999999999999</v>
      </c>
      <c r="K364" s="30">
        <v>0</v>
      </c>
      <c r="L364" s="30">
        <v>0</v>
      </c>
      <c r="M364" s="30">
        <v>0</v>
      </c>
      <c r="N364" s="30">
        <v>123.33</v>
      </c>
      <c r="O364" s="30">
        <v>9.8699999999999992</v>
      </c>
      <c r="P364" s="30">
        <v>0</v>
      </c>
      <c r="Q364" s="29"/>
    </row>
    <row r="365" spans="1:18" s="31" customFormat="1" hidden="1" x14ac:dyDescent="0.2">
      <c r="A365" s="29" t="s">
        <v>2115</v>
      </c>
      <c r="B365" s="9">
        <v>44856</v>
      </c>
      <c r="C365" s="2" t="s">
        <v>17</v>
      </c>
      <c r="D365" s="1" t="s">
        <v>954</v>
      </c>
      <c r="E365" s="2"/>
      <c r="F365" s="2" t="s">
        <v>277</v>
      </c>
      <c r="G365" s="29"/>
      <c r="H365" s="3" t="s">
        <v>382</v>
      </c>
      <c r="I365" s="4" t="s">
        <v>383</v>
      </c>
      <c r="J365" s="30">
        <f t="shared" si="5"/>
        <v>181.59</v>
      </c>
      <c r="K365" s="30">
        <v>181.59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29"/>
    </row>
    <row r="366" spans="1:18" s="31" customFormat="1" hidden="1" x14ac:dyDescent="0.2">
      <c r="A366" s="29" t="s">
        <v>2116</v>
      </c>
      <c r="B366" s="10">
        <v>44856</v>
      </c>
      <c r="C366" s="8" t="s">
        <v>17</v>
      </c>
      <c r="D366" s="7" t="s">
        <v>955</v>
      </c>
      <c r="E366" s="8"/>
      <c r="F366" s="2" t="s">
        <v>956</v>
      </c>
      <c r="G366" s="29"/>
      <c r="H366" s="5" t="s">
        <v>957</v>
      </c>
      <c r="I366" s="6" t="s">
        <v>958</v>
      </c>
      <c r="J366" s="30">
        <f t="shared" si="5"/>
        <v>17111.759999999998</v>
      </c>
      <c r="K366" s="30">
        <v>17111.759999999998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29"/>
    </row>
    <row r="367" spans="1:18" s="31" customFormat="1" hidden="1" x14ac:dyDescent="0.2">
      <c r="A367" s="29" t="s">
        <v>2117</v>
      </c>
      <c r="B367" s="9">
        <v>44857</v>
      </c>
      <c r="C367" s="2" t="s">
        <v>17</v>
      </c>
      <c r="D367" s="1" t="s">
        <v>959</v>
      </c>
      <c r="E367" s="2"/>
      <c r="F367" s="2" t="s">
        <v>277</v>
      </c>
      <c r="G367" s="29"/>
      <c r="H367" s="3" t="s">
        <v>512</v>
      </c>
      <c r="I367" s="4" t="s">
        <v>513</v>
      </c>
      <c r="J367" s="30">
        <f t="shared" si="5"/>
        <v>251.7</v>
      </c>
      <c r="K367" s="30">
        <v>251.7</v>
      </c>
      <c r="L367" s="30">
        <v>0</v>
      </c>
      <c r="M367" s="30">
        <v>0</v>
      </c>
      <c r="N367" s="30">
        <v>0</v>
      </c>
      <c r="O367" s="30">
        <v>0</v>
      </c>
      <c r="P367" s="30">
        <v>0</v>
      </c>
      <c r="Q367" s="29"/>
    </row>
    <row r="368" spans="1:18" s="31" customFormat="1" hidden="1" x14ac:dyDescent="0.2">
      <c r="A368" s="29" t="s">
        <v>2118</v>
      </c>
      <c r="B368" s="9">
        <v>44859</v>
      </c>
      <c r="C368" s="2" t="s">
        <v>17</v>
      </c>
      <c r="D368" s="1" t="s">
        <v>960</v>
      </c>
      <c r="E368" s="2"/>
      <c r="F368" s="2" t="s">
        <v>277</v>
      </c>
      <c r="G368" s="29"/>
      <c r="H368" s="3" t="s">
        <v>961</v>
      </c>
      <c r="I368" s="4" t="s">
        <v>962</v>
      </c>
      <c r="J368" s="30">
        <f t="shared" si="5"/>
        <v>3417.2200000000003</v>
      </c>
      <c r="K368" s="30">
        <v>0</v>
      </c>
      <c r="L368" s="30">
        <v>2945.88</v>
      </c>
      <c r="M368" s="30">
        <v>471.34</v>
      </c>
      <c r="N368" s="30">
        <v>0</v>
      </c>
      <c r="O368" s="30">
        <v>0</v>
      </c>
      <c r="P368" s="30">
        <v>0</v>
      </c>
      <c r="Q368" s="29"/>
    </row>
    <row r="369" spans="1:18" s="31" customFormat="1" x14ac:dyDescent="0.2">
      <c r="A369" s="29" t="s">
        <v>2119</v>
      </c>
      <c r="B369" s="32">
        <v>44859</v>
      </c>
      <c r="C369" s="29" t="s">
        <v>17</v>
      </c>
      <c r="D369" s="29" t="s">
        <v>1528</v>
      </c>
      <c r="E369" s="29" t="s">
        <v>19</v>
      </c>
      <c r="F369" s="29" t="s">
        <v>1529</v>
      </c>
      <c r="G369" s="29" t="s">
        <v>19</v>
      </c>
      <c r="H369" s="40" t="s">
        <v>176</v>
      </c>
      <c r="I369" s="30" t="s">
        <v>177</v>
      </c>
      <c r="J369" s="30">
        <f t="shared" si="5"/>
        <v>1247.57</v>
      </c>
      <c r="K369" s="30">
        <v>1247.57</v>
      </c>
      <c r="L369" s="30">
        <v>0</v>
      </c>
      <c r="M369" s="30">
        <f>+L369*16%</f>
        <v>0</v>
      </c>
      <c r="N369" s="30">
        <v>0</v>
      </c>
      <c r="O369" s="30">
        <v>0</v>
      </c>
      <c r="P369" s="30">
        <v>0</v>
      </c>
      <c r="Q369" s="30"/>
      <c r="R369" s="33" t="s">
        <v>19</v>
      </c>
    </row>
    <row r="370" spans="1:18" s="31" customFormat="1" hidden="1" x14ac:dyDescent="0.2">
      <c r="A370" s="29" t="s">
        <v>2120</v>
      </c>
      <c r="B370" s="9">
        <v>44860</v>
      </c>
      <c r="C370" s="2" t="s">
        <v>17</v>
      </c>
      <c r="D370" s="42" t="s">
        <v>1535</v>
      </c>
      <c r="E370" s="2"/>
      <c r="F370" s="2" t="s">
        <v>1536</v>
      </c>
      <c r="G370" s="29"/>
      <c r="H370" s="3" t="s">
        <v>1537</v>
      </c>
      <c r="I370" s="4" t="s">
        <v>1034</v>
      </c>
      <c r="J370" s="30">
        <f t="shared" si="5"/>
        <v>1441.0332000000001</v>
      </c>
      <c r="K370" s="30">
        <v>0</v>
      </c>
      <c r="L370" s="30">
        <v>1242.27</v>
      </c>
      <c r="M370" s="30">
        <f>+L370*16%</f>
        <v>198.76320000000001</v>
      </c>
      <c r="N370" s="30">
        <v>0</v>
      </c>
      <c r="O370" s="30">
        <v>0</v>
      </c>
      <c r="P370" s="30">
        <v>0</v>
      </c>
      <c r="Q370" s="29"/>
    </row>
    <row r="371" spans="1:18" s="31" customFormat="1" hidden="1" x14ac:dyDescent="0.2">
      <c r="A371" s="29" t="s">
        <v>2121</v>
      </c>
      <c r="B371" s="9">
        <v>44860</v>
      </c>
      <c r="C371" s="2" t="s">
        <v>17</v>
      </c>
      <c r="D371" s="1" t="s">
        <v>1538</v>
      </c>
      <c r="E371" s="2"/>
      <c r="F371" s="2" t="s">
        <v>1539</v>
      </c>
      <c r="G371" s="29"/>
      <c r="H371" s="3" t="s">
        <v>1540</v>
      </c>
      <c r="I371" s="4" t="s">
        <v>1541</v>
      </c>
      <c r="J371" s="30">
        <f t="shared" si="5"/>
        <v>1510.32</v>
      </c>
      <c r="K371" s="30">
        <v>0</v>
      </c>
      <c r="L371" s="30">
        <v>1302</v>
      </c>
      <c r="M371" s="30">
        <f>+L371*16%</f>
        <v>208.32</v>
      </c>
      <c r="N371" s="30">
        <v>0</v>
      </c>
      <c r="O371" s="30">
        <v>0</v>
      </c>
      <c r="P371" s="30">
        <v>0</v>
      </c>
      <c r="Q371" s="29"/>
    </row>
    <row r="372" spans="1:18" s="31" customFormat="1" hidden="1" x14ac:dyDescent="0.2">
      <c r="A372" s="29" t="s">
        <v>2122</v>
      </c>
      <c r="B372" s="9">
        <v>44860</v>
      </c>
      <c r="C372" s="2" t="s">
        <v>17</v>
      </c>
      <c r="D372" s="1" t="s">
        <v>1565</v>
      </c>
      <c r="E372" s="2"/>
      <c r="F372" s="2" t="s">
        <v>1566</v>
      </c>
      <c r="G372" s="29"/>
      <c r="H372" s="3" t="s">
        <v>797</v>
      </c>
      <c r="I372" s="4" t="s">
        <v>798</v>
      </c>
      <c r="J372" s="30">
        <f t="shared" si="5"/>
        <v>2231.9467999999997</v>
      </c>
      <c r="K372" s="30">
        <v>1884.26</v>
      </c>
      <c r="L372" s="30">
        <v>299.73</v>
      </c>
      <c r="M372" s="30">
        <f>+L372*16%</f>
        <v>47.956800000000001</v>
      </c>
      <c r="N372" s="30">
        <v>0</v>
      </c>
      <c r="O372" s="30">
        <v>0</v>
      </c>
      <c r="P372" s="30">
        <v>0</v>
      </c>
      <c r="Q372" s="29"/>
    </row>
    <row r="373" spans="1:18" s="31" customFormat="1" hidden="1" x14ac:dyDescent="0.2">
      <c r="A373" s="29" t="s">
        <v>2123</v>
      </c>
      <c r="B373" s="9">
        <v>44860</v>
      </c>
      <c r="C373" s="2" t="s">
        <v>17</v>
      </c>
      <c r="D373" s="1" t="s">
        <v>1569</v>
      </c>
      <c r="E373" s="2"/>
      <c r="F373" s="2" t="s">
        <v>1570</v>
      </c>
      <c r="G373" s="29"/>
      <c r="H373" s="3" t="s">
        <v>674</v>
      </c>
      <c r="I373" s="4" t="s">
        <v>675</v>
      </c>
      <c r="J373" s="30">
        <f t="shared" si="5"/>
        <v>4270.22</v>
      </c>
      <c r="K373" s="30">
        <v>4270.22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29"/>
    </row>
    <row r="374" spans="1:18" s="31" customFormat="1" hidden="1" x14ac:dyDescent="0.2">
      <c r="A374" s="29" t="s">
        <v>2124</v>
      </c>
      <c r="B374" s="32">
        <v>44860</v>
      </c>
      <c r="C374" s="29" t="s">
        <v>17</v>
      </c>
      <c r="D374" s="29" t="s">
        <v>1514</v>
      </c>
      <c r="E374" s="29" t="s">
        <v>19</v>
      </c>
      <c r="F374" s="29" t="s">
        <v>1515</v>
      </c>
      <c r="G374" s="29" t="s">
        <v>19</v>
      </c>
      <c r="H374" s="40" t="s">
        <v>135</v>
      </c>
      <c r="I374" s="30" t="s">
        <v>136</v>
      </c>
      <c r="J374" s="30">
        <f t="shared" si="5"/>
        <v>4502.5128000000004</v>
      </c>
      <c r="K374" s="30">
        <v>2573.34</v>
      </c>
      <c r="L374" s="30">
        <v>1663.08</v>
      </c>
      <c r="M374" s="30">
        <f>+L374*16%</f>
        <v>266.09280000000001</v>
      </c>
      <c r="N374" s="30">
        <v>0</v>
      </c>
      <c r="O374" s="30">
        <v>0</v>
      </c>
      <c r="P374" s="30">
        <v>0</v>
      </c>
      <c r="Q374" s="30"/>
      <c r="R374" s="33" t="s">
        <v>19</v>
      </c>
    </row>
    <row r="375" spans="1:18" s="31" customFormat="1" hidden="1" x14ac:dyDescent="0.2">
      <c r="A375" s="29" t="s">
        <v>2125</v>
      </c>
      <c r="B375" s="32">
        <v>44860</v>
      </c>
      <c r="C375" s="29" t="s">
        <v>17</v>
      </c>
      <c r="D375" s="29" t="s">
        <v>1542</v>
      </c>
      <c r="E375" s="29" t="s">
        <v>19</v>
      </c>
      <c r="F375" s="29" t="s">
        <v>1543</v>
      </c>
      <c r="G375" s="29" t="s">
        <v>19</v>
      </c>
      <c r="H375" s="40" t="s">
        <v>207</v>
      </c>
      <c r="I375" s="30" t="s">
        <v>208</v>
      </c>
      <c r="J375" s="30">
        <f t="shared" si="5"/>
        <v>3111.7</v>
      </c>
      <c r="K375" s="30">
        <v>3111.7</v>
      </c>
      <c r="L375" s="30">
        <v>0</v>
      </c>
      <c r="M375" s="30">
        <f>+L375*16%</f>
        <v>0</v>
      </c>
      <c r="N375" s="30">
        <v>0</v>
      </c>
      <c r="O375" s="30">
        <v>0</v>
      </c>
      <c r="P375" s="30">
        <v>0</v>
      </c>
      <c r="Q375" s="30"/>
      <c r="R375" s="33" t="s">
        <v>19</v>
      </c>
    </row>
    <row r="376" spans="1:18" s="31" customFormat="1" hidden="1" x14ac:dyDescent="0.2">
      <c r="A376" s="29" t="s">
        <v>2126</v>
      </c>
      <c r="B376" s="32">
        <v>44860</v>
      </c>
      <c r="C376" s="29" t="s">
        <v>17</v>
      </c>
      <c r="D376" s="29" t="s">
        <v>1644</v>
      </c>
      <c r="E376" s="29"/>
      <c r="F376" s="29" t="s">
        <v>1645</v>
      </c>
      <c r="G376" s="29"/>
      <c r="H376" s="3" t="s">
        <v>1646</v>
      </c>
      <c r="I376" s="4" t="s">
        <v>1647</v>
      </c>
      <c r="J376" s="30">
        <f t="shared" si="5"/>
        <v>2783.71</v>
      </c>
      <c r="K376" s="30">
        <v>2783.71</v>
      </c>
      <c r="L376" s="30">
        <v>0</v>
      </c>
      <c r="M376" s="30">
        <f>+L376*16%</f>
        <v>0</v>
      </c>
      <c r="N376" s="30">
        <v>0</v>
      </c>
      <c r="O376" s="30">
        <v>0</v>
      </c>
      <c r="P376" s="30">
        <v>0</v>
      </c>
      <c r="Q376" s="30"/>
      <c r="R376" s="33"/>
    </row>
    <row r="377" spans="1:18" s="31" customFormat="1" hidden="1" x14ac:dyDescent="0.2">
      <c r="A377" s="29" t="s">
        <v>2127</v>
      </c>
      <c r="B377" s="32">
        <v>44860</v>
      </c>
      <c r="C377" s="29" t="s">
        <v>17</v>
      </c>
      <c r="D377" s="29" t="s">
        <v>1531</v>
      </c>
      <c r="E377" s="29" t="s">
        <v>19</v>
      </c>
      <c r="F377" s="29" t="s">
        <v>1532</v>
      </c>
      <c r="G377" s="29" t="s">
        <v>19</v>
      </c>
      <c r="H377" s="40" t="s">
        <v>249</v>
      </c>
      <c r="I377" s="30" t="s">
        <v>250</v>
      </c>
      <c r="J377" s="30">
        <f t="shared" si="5"/>
        <v>4467.5892000000003</v>
      </c>
      <c r="K377" s="30">
        <v>0</v>
      </c>
      <c r="L377" s="30">
        <v>3851.37</v>
      </c>
      <c r="M377" s="30">
        <f>+L377*16%</f>
        <v>616.2192</v>
      </c>
      <c r="N377" s="30">
        <v>0</v>
      </c>
      <c r="O377" s="30">
        <v>0</v>
      </c>
      <c r="P377" s="30">
        <v>0</v>
      </c>
      <c r="Q377" s="30"/>
      <c r="R377" s="33" t="s">
        <v>19</v>
      </c>
    </row>
    <row r="378" spans="1:18" s="31" customFormat="1" hidden="1" x14ac:dyDescent="0.2">
      <c r="A378" s="29" t="s">
        <v>2128</v>
      </c>
      <c r="B378" s="32">
        <v>44860</v>
      </c>
      <c r="C378" s="29" t="s">
        <v>17</v>
      </c>
      <c r="D378" s="29" t="s">
        <v>1533</v>
      </c>
      <c r="E378" s="29" t="s">
        <v>19</v>
      </c>
      <c r="F378" s="29" t="s">
        <v>1534</v>
      </c>
      <c r="G378" s="29" t="s">
        <v>19</v>
      </c>
      <c r="H378" s="40" t="s">
        <v>249</v>
      </c>
      <c r="I378" s="30" t="s">
        <v>250</v>
      </c>
      <c r="J378" s="30">
        <f t="shared" si="5"/>
        <v>1475.4968000000001</v>
      </c>
      <c r="K378" s="30">
        <v>0</v>
      </c>
      <c r="L378" s="30">
        <v>1271.98</v>
      </c>
      <c r="M378" s="30">
        <f>+L378*16%</f>
        <v>203.51680000000002</v>
      </c>
      <c r="N378" s="30">
        <v>0</v>
      </c>
      <c r="O378" s="30">
        <v>0</v>
      </c>
      <c r="P378" s="30">
        <v>0</v>
      </c>
      <c r="Q378" s="30"/>
      <c r="R378" s="33" t="s">
        <v>19</v>
      </c>
    </row>
    <row r="379" spans="1:18" s="31" customFormat="1" hidden="1" x14ac:dyDescent="0.2">
      <c r="A379" s="29" t="s">
        <v>2129</v>
      </c>
      <c r="B379" s="9">
        <v>44861</v>
      </c>
      <c r="C379" s="2" t="s">
        <v>17</v>
      </c>
      <c r="D379" s="1" t="s">
        <v>1567</v>
      </c>
      <c r="E379" s="2"/>
      <c r="F379" s="2" t="s">
        <v>1568</v>
      </c>
      <c r="G379" s="29"/>
      <c r="H379" s="3" t="s">
        <v>655</v>
      </c>
      <c r="I379" s="4" t="s">
        <v>656</v>
      </c>
      <c r="J379" s="30">
        <f t="shared" si="5"/>
        <v>2131.27</v>
      </c>
      <c r="K379" s="30">
        <v>2131.27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29"/>
    </row>
    <row r="380" spans="1:18" s="31" customFormat="1" hidden="1" x14ac:dyDescent="0.2">
      <c r="A380" s="29" t="s">
        <v>2130</v>
      </c>
      <c r="B380" s="9">
        <v>44861</v>
      </c>
      <c r="C380" s="2" t="s">
        <v>17</v>
      </c>
      <c r="D380" s="1" t="s">
        <v>963</v>
      </c>
      <c r="E380" s="2"/>
      <c r="F380" s="2" t="s">
        <v>277</v>
      </c>
      <c r="G380" s="29"/>
      <c r="H380" s="3" t="s">
        <v>829</v>
      </c>
      <c r="I380" s="4" t="s">
        <v>830</v>
      </c>
      <c r="J380" s="30">
        <f t="shared" si="5"/>
        <v>5331.93</v>
      </c>
      <c r="K380" s="30">
        <v>0</v>
      </c>
      <c r="L380" s="30">
        <v>4596.49</v>
      </c>
      <c r="M380" s="30">
        <v>735.44</v>
      </c>
      <c r="N380" s="30">
        <v>0</v>
      </c>
      <c r="O380" s="30">
        <v>0</v>
      </c>
      <c r="P380" s="30">
        <v>0</v>
      </c>
      <c r="Q380" s="29"/>
    </row>
    <row r="381" spans="1:18" s="31" customFormat="1" hidden="1" x14ac:dyDescent="0.2">
      <c r="A381" s="29" t="s">
        <v>2131</v>
      </c>
      <c r="B381" s="9">
        <v>44861</v>
      </c>
      <c r="C381" s="2" t="s">
        <v>17</v>
      </c>
      <c r="D381" s="1" t="s">
        <v>964</v>
      </c>
      <c r="E381" s="2"/>
      <c r="F381" s="2" t="s">
        <v>277</v>
      </c>
      <c r="G381" s="29"/>
      <c r="H381" s="3" t="s">
        <v>829</v>
      </c>
      <c r="I381" s="4" t="s">
        <v>830</v>
      </c>
      <c r="J381" s="30">
        <f t="shared" si="5"/>
        <v>337.98</v>
      </c>
      <c r="K381" s="30">
        <v>0</v>
      </c>
      <c r="L381" s="30">
        <v>291.36</v>
      </c>
      <c r="M381" s="30">
        <v>46.62</v>
      </c>
      <c r="N381" s="30">
        <v>0</v>
      </c>
      <c r="O381" s="30">
        <v>0</v>
      </c>
      <c r="P381" s="30">
        <v>0</v>
      </c>
      <c r="Q381" s="29"/>
    </row>
    <row r="382" spans="1:18" s="31" customFormat="1" hidden="1" x14ac:dyDescent="0.2">
      <c r="A382" s="29" t="s">
        <v>2132</v>
      </c>
      <c r="B382" s="9">
        <v>44861</v>
      </c>
      <c r="C382" s="2" t="s">
        <v>17</v>
      </c>
      <c r="D382" s="1" t="s">
        <v>965</v>
      </c>
      <c r="E382" s="2"/>
      <c r="F382" s="2" t="s">
        <v>277</v>
      </c>
      <c r="G382" s="29"/>
      <c r="H382" s="3" t="s">
        <v>382</v>
      </c>
      <c r="I382" s="4" t="s">
        <v>383</v>
      </c>
      <c r="J382" s="30">
        <f t="shared" si="5"/>
        <v>643.82000000000005</v>
      </c>
      <c r="K382" s="30">
        <v>643.82000000000005</v>
      </c>
      <c r="L382" s="30">
        <v>0</v>
      </c>
      <c r="M382" s="30">
        <v>0</v>
      </c>
      <c r="N382" s="30">
        <v>0</v>
      </c>
      <c r="O382" s="30">
        <v>0</v>
      </c>
      <c r="P382" s="30">
        <v>0</v>
      </c>
      <c r="Q382" s="29"/>
    </row>
    <row r="383" spans="1:18" s="31" customFormat="1" hidden="1" x14ac:dyDescent="0.2">
      <c r="A383" s="29" t="s">
        <v>2133</v>
      </c>
      <c r="B383" s="9">
        <v>44861</v>
      </c>
      <c r="C383" s="2" t="s">
        <v>17</v>
      </c>
      <c r="D383" s="1" t="s">
        <v>966</v>
      </c>
      <c r="E383" s="2"/>
      <c r="F383" s="2" t="s">
        <v>277</v>
      </c>
      <c r="G383" s="29"/>
      <c r="H383" s="3" t="s">
        <v>291</v>
      </c>
      <c r="I383" s="4" t="s">
        <v>292</v>
      </c>
      <c r="J383" s="30">
        <f t="shared" si="5"/>
        <v>1183</v>
      </c>
      <c r="K383" s="30">
        <v>1183</v>
      </c>
      <c r="L383" s="30">
        <v>0</v>
      </c>
      <c r="M383" s="30">
        <v>0</v>
      </c>
      <c r="N383" s="30">
        <v>0</v>
      </c>
      <c r="O383" s="30">
        <v>0</v>
      </c>
      <c r="P383" s="30">
        <v>0</v>
      </c>
      <c r="Q383" s="29"/>
    </row>
    <row r="384" spans="1:18" s="31" customFormat="1" hidden="1" x14ac:dyDescent="0.2">
      <c r="A384" s="29" t="s">
        <v>2134</v>
      </c>
      <c r="B384" s="32">
        <v>44861</v>
      </c>
      <c r="C384" s="29" t="s">
        <v>17</v>
      </c>
      <c r="D384" s="29" t="s">
        <v>1028</v>
      </c>
      <c r="E384" s="29" t="s">
        <v>19</v>
      </c>
      <c r="F384" s="29" t="s">
        <v>1029</v>
      </c>
      <c r="G384" s="29" t="s">
        <v>19</v>
      </c>
      <c r="H384" s="40" t="s">
        <v>119</v>
      </c>
      <c r="I384" s="30" t="s">
        <v>120</v>
      </c>
      <c r="J384" s="30">
        <f t="shared" si="5"/>
        <v>1802.41</v>
      </c>
      <c r="K384" s="30">
        <v>1802.41</v>
      </c>
      <c r="L384" s="30">
        <v>0</v>
      </c>
      <c r="M384" s="30">
        <f>+L384*16%</f>
        <v>0</v>
      </c>
      <c r="N384" s="30">
        <v>0</v>
      </c>
      <c r="O384" s="30">
        <v>0</v>
      </c>
      <c r="P384" s="30">
        <v>0</v>
      </c>
      <c r="Q384" s="30"/>
      <c r="R384" s="33" t="s">
        <v>19</v>
      </c>
    </row>
    <row r="385" spans="1:18" s="31" customFormat="1" hidden="1" x14ac:dyDescent="0.2">
      <c r="A385" s="29" t="s">
        <v>2135</v>
      </c>
      <c r="B385" s="9">
        <v>44862</v>
      </c>
      <c r="C385" s="2" t="s">
        <v>17</v>
      </c>
      <c r="D385" s="1" t="s">
        <v>1561</v>
      </c>
      <c r="E385" s="2"/>
      <c r="F385" s="2" t="s">
        <v>1562</v>
      </c>
      <c r="G385" s="29"/>
      <c r="H385" s="3" t="s">
        <v>1563</v>
      </c>
      <c r="I385" s="4" t="s">
        <v>1564</v>
      </c>
      <c r="J385" s="30">
        <f t="shared" si="5"/>
        <v>3205.9151999999999</v>
      </c>
      <c r="K385" s="30">
        <v>0</v>
      </c>
      <c r="L385" s="30">
        <v>2763.72</v>
      </c>
      <c r="M385" s="30">
        <f>+L385*16%</f>
        <v>442.1952</v>
      </c>
      <c r="N385" s="30">
        <v>0</v>
      </c>
      <c r="O385" s="30">
        <v>0</v>
      </c>
      <c r="P385" s="30">
        <v>0</v>
      </c>
      <c r="Q385" s="29"/>
    </row>
    <row r="386" spans="1:18" s="31" customFormat="1" hidden="1" x14ac:dyDescent="0.2">
      <c r="A386" s="29" t="s">
        <v>2136</v>
      </c>
      <c r="B386" s="9">
        <v>44862</v>
      </c>
      <c r="C386" s="2" t="s">
        <v>17</v>
      </c>
      <c r="D386" s="1" t="s">
        <v>967</v>
      </c>
      <c r="E386" s="29"/>
      <c r="F386" s="2" t="s">
        <v>277</v>
      </c>
      <c r="G386" s="29"/>
      <c r="H386" s="3" t="s">
        <v>968</v>
      </c>
      <c r="I386" s="4" t="s">
        <v>969</v>
      </c>
      <c r="J386" s="30">
        <f t="shared" si="5"/>
        <v>107.34</v>
      </c>
      <c r="K386" s="30">
        <v>107.34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29"/>
    </row>
    <row r="387" spans="1:18" s="31" customFormat="1" hidden="1" x14ac:dyDescent="0.2">
      <c r="A387" s="29" t="s">
        <v>2137</v>
      </c>
      <c r="B387" s="9">
        <v>44862</v>
      </c>
      <c r="C387" s="2" t="s">
        <v>17</v>
      </c>
      <c r="D387" s="1" t="s">
        <v>970</v>
      </c>
      <c r="E387" s="29"/>
      <c r="F387" s="2" t="s">
        <v>277</v>
      </c>
      <c r="G387" s="29"/>
      <c r="H387" s="3" t="s">
        <v>971</v>
      </c>
      <c r="I387" s="4" t="s">
        <v>972</v>
      </c>
      <c r="J387" s="30">
        <f t="shared" si="5"/>
        <v>315.03999999999996</v>
      </c>
      <c r="K387" s="30">
        <v>0</v>
      </c>
      <c r="L387" s="30">
        <v>271.58999999999997</v>
      </c>
      <c r="M387" s="30">
        <v>43.45</v>
      </c>
      <c r="N387" s="30">
        <v>0</v>
      </c>
      <c r="O387" s="30">
        <v>0</v>
      </c>
      <c r="P387" s="30">
        <v>0</v>
      </c>
      <c r="Q387" s="29"/>
    </row>
    <row r="388" spans="1:18" s="31" customFormat="1" hidden="1" x14ac:dyDescent="0.2">
      <c r="A388" s="29" t="s">
        <v>2138</v>
      </c>
      <c r="B388" s="32">
        <v>44863</v>
      </c>
      <c r="C388" s="29" t="s">
        <v>1019</v>
      </c>
      <c r="D388" s="29"/>
      <c r="E388" s="29" t="s">
        <v>1522</v>
      </c>
      <c r="F388" s="29" t="s">
        <v>1523</v>
      </c>
      <c r="G388" s="29" t="s">
        <v>110</v>
      </c>
      <c r="H388" s="40" t="s">
        <v>112</v>
      </c>
      <c r="I388" s="30" t="s">
        <v>113</v>
      </c>
      <c r="J388" s="30">
        <f t="shared" si="5"/>
        <v>-19.96</v>
      </c>
      <c r="K388" s="30">
        <v>-19.96</v>
      </c>
      <c r="L388" s="30">
        <v>0</v>
      </c>
      <c r="M388" s="30">
        <f>+L388*16%</f>
        <v>0</v>
      </c>
      <c r="N388" s="30">
        <v>0</v>
      </c>
      <c r="O388" s="30">
        <v>0</v>
      </c>
      <c r="P388" s="30">
        <v>0</v>
      </c>
      <c r="Q388" s="30"/>
      <c r="R388" s="33" t="s">
        <v>19</v>
      </c>
    </row>
    <row r="389" spans="1:18" s="31" customFormat="1" hidden="1" x14ac:dyDescent="0.2">
      <c r="A389" s="29" t="s">
        <v>2139</v>
      </c>
      <c r="B389" s="9">
        <v>44865</v>
      </c>
      <c r="C389" s="2" t="s">
        <v>17</v>
      </c>
      <c r="D389" s="1" t="s">
        <v>973</v>
      </c>
      <c r="E389" s="29"/>
      <c r="F389" s="2" t="s">
        <v>277</v>
      </c>
      <c r="G389" s="29"/>
      <c r="H389" s="3" t="s">
        <v>313</v>
      </c>
      <c r="I389" s="4" t="s">
        <v>314</v>
      </c>
      <c r="J389" s="30">
        <f t="shared" si="5"/>
        <v>272.27</v>
      </c>
      <c r="K389" s="30">
        <v>134.04</v>
      </c>
      <c r="L389" s="30">
        <v>119.16</v>
      </c>
      <c r="M389" s="30">
        <v>19.07</v>
      </c>
      <c r="N389" s="30">
        <v>0</v>
      </c>
      <c r="O389" s="30">
        <v>0</v>
      </c>
      <c r="P389" s="30">
        <v>0</v>
      </c>
      <c r="Q389" s="29"/>
    </row>
    <row r="390" spans="1:18" s="31" customFormat="1" hidden="1" x14ac:dyDescent="0.2">
      <c r="A390" s="29" t="s">
        <v>2140</v>
      </c>
      <c r="B390" s="9">
        <v>44865</v>
      </c>
      <c r="C390" s="2" t="s">
        <v>17</v>
      </c>
      <c r="D390" s="1" t="s">
        <v>974</v>
      </c>
      <c r="E390" s="29"/>
      <c r="F390" s="2" t="s">
        <v>277</v>
      </c>
      <c r="G390" s="29"/>
      <c r="H390" s="3" t="s">
        <v>291</v>
      </c>
      <c r="I390" s="4" t="s">
        <v>292</v>
      </c>
      <c r="J390" s="30">
        <f t="shared" si="5"/>
        <v>562.32000000000005</v>
      </c>
      <c r="K390" s="30">
        <v>562.32000000000005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29"/>
    </row>
    <row r="391" spans="1:18" hidden="1" x14ac:dyDescent="0.2">
      <c r="A391" s="29" t="s">
        <v>2141</v>
      </c>
      <c r="B391" s="32">
        <v>44865</v>
      </c>
      <c r="C391" s="29" t="s">
        <v>17</v>
      </c>
      <c r="D391" s="29" t="s">
        <v>18</v>
      </c>
      <c r="E391" s="29" t="s">
        <v>19</v>
      </c>
      <c r="F391" s="29" t="s">
        <v>20</v>
      </c>
      <c r="G391" s="29" t="s">
        <v>19</v>
      </c>
      <c r="H391" s="40" t="s">
        <v>21</v>
      </c>
      <c r="I391" s="30" t="s">
        <v>22</v>
      </c>
      <c r="J391" s="30">
        <f t="shared" si="5"/>
        <v>3758.9839999999999</v>
      </c>
      <c r="K391" s="30">
        <v>3758.9839999999999</v>
      </c>
      <c r="L391" s="30">
        <v>0</v>
      </c>
      <c r="M391" s="30">
        <f t="shared" ref="M391:M454" si="6">+L391*16%</f>
        <v>0</v>
      </c>
      <c r="N391" s="30">
        <v>0</v>
      </c>
      <c r="O391" s="30">
        <v>0</v>
      </c>
      <c r="P391" s="30">
        <v>0</v>
      </c>
      <c r="Q391" s="30"/>
      <c r="R391" s="33" t="s">
        <v>19</v>
      </c>
    </row>
    <row r="392" spans="1:18" s="31" customFormat="1" hidden="1" x14ac:dyDescent="0.2">
      <c r="A392" s="29" t="s">
        <v>2142</v>
      </c>
      <c r="B392" s="32">
        <v>44866</v>
      </c>
      <c r="C392" s="29" t="s">
        <v>17</v>
      </c>
      <c r="D392" s="29" t="s">
        <v>23</v>
      </c>
      <c r="E392" s="29" t="s">
        <v>19</v>
      </c>
      <c r="F392" s="29" t="s">
        <v>24</v>
      </c>
      <c r="G392" s="29" t="s">
        <v>19</v>
      </c>
      <c r="H392" s="40" t="s">
        <v>25</v>
      </c>
      <c r="I392" s="30" t="s">
        <v>26</v>
      </c>
      <c r="J392" s="30">
        <f t="shared" si="5"/>
        <v>3644.3</v>
      </c>
      <c r="K392" s="30">
        <v>3644.3</v>
      </c>
      <c r="L392" s="30">
        <v>0</v>
      </c>
      <c r="M392" s="30">
        <f t="shared" si="6"/>
        <v>0</v>
      </c>
      <c r="N392" s="30">
        <v>0</v>
      </c>
      <c r="O392" s="30">
        <v>0</v>
      </c>
      <c r="P392" s="30">
        <v>0</v>
      </c>
      <c r="Q392" s="30"/>
      <c r="R392" s="33" t="s">
        <v>19</v>
      </c>
    </row>
    <row r="393" spans="1:18" s="31" customFormat="1" hidden="1" x14ac:dyDescent="0.2">
      <c r="A393" s="29" t="s">
        <v>2143</v>
      </c>
      <c r="B393" s="32">
        <v>44866</v>
      </c>
      <c r="C393" s="29" t="s">
        <v>17</v>
      </c>
      <c r="D393" s="29" t="s">
        <v>1597</v>
      </c>
      <c r="E393" s="29" t="s">
        <v>19</v>
      </c>
      <c r="F393" s="29" t="s">
        <v>27</v>
      </c>
      <c r="G393" s="29" t="s">
        <v>19</v>
      </c>
      <c r="H393" s="3" t="s">
        <v>537</v>
      </c>
      <c r="I393" s="4" t="s">
        <v>538</v>
      </c>
      <c r="J393" s="30">
        <f t="shared" ref="J393:J456" si="7">+K393+L393+M393+N393+O393</f>
        <v>890.59</v>
      </c>
      <c r="K393" s="30">
        <v>890.59</v>
      </c>
      <c r="L393" s="30">
        <v>0</v>
      </c>
      <c r="M393" s="30">
        <f t="shared" si="6"/>
        <v>0</v>
      </c>
      <c r="N393" s="30">
        <v>0</v>
      </c>
      <c r="O393" s="30">
        <v>0</v>
      </c>
      <c r="P393" s="30">
        <v>0</v>
      </c>
      <c r="Q393" s="30"/>
      <c r="R393" s="33" t="s">
        <v>19</v>
      </c>
    </row>
    <row r="394" spans="1:18" s="31" customFormat="1" hidden="1" x14ac:dyDescent="0.2">
      <c r="A394" s="29" t="s">
        <v>2144</v>
      </c>
      <c r="B394" s="32">
        <v>44866</v>
      </c>
      <c r="C394" s="29" t="s">
        <v>17</v>
      </c>
      <c r="D394" s="29" t="s">
        <v>1574</v>
      </c>
      <c r="E394" s="29" t="s">
        <v>19</v>
      </c>
      <c r="F394" s="29" t="s">
        <v>28</v>
      </c>
      <c r="G394" s="29" t="s">
        <v>19</v>
      </c>
      <c r="H394" s="3" t="s">
        <v>818</v>
      </c>
      <c r="I394" s="4" t="s">
        <v>819</v>
      </c>
      <c r="J394" s="30">
        <f t="shared" si="7"/>
        <v>835.50880000000006</v>
      </c>
      <c r="K394" s="30">
        <v>584.45000000000005</v>
      </c>
      <c r="L394" s="30">
        <v>216.43</v>
      </c>
      <c r="M394" s="30">
        <f t="shared" si="6"/>
        <v>34.628800000000005</v>
      </c>
      <c r="N394" s="30">
        <v>0</v>
      </c>
      <c r="O394" s="30">
        <v>0</v>
      </c>
      <c r="P394" s="30">
        <v>0</v>
      </c>
      <c r="Q394" s="30"/>
      <c r="R394" s="33" t="s">
        <v>19</v>
      </c>
    </row>
    <row r="395" spans="1:18" s="31" customFormat="1" hidden="1" x14ac:dyDescent="0.2">
      <c r="A395" s="29" t="s">
        <v>2145</v>
      </c>
      <c r="B395" s="32">
        <v>44866</v>
      </c>
      <c r="C395" s="29" t="s">
        <v>17</v>
      </c>
      <c r="D395" s="29" t="s">
        <v>31</v>
      </c>
      <c r="E395" s="29" t="s">
        <v>19</v>
      </c>
      <c r="F395" s="29" t="s">
        <v>32</v>
      </c>
      <c r="G395" s="29" t="s">
        <v>19</v>
      </c>
      <c r="H395" s="40" t="s">
        <v>33</v>
      </c>
      <c r="I395" s="30" t="s">
        <v>34</v>
      </c>
      <c r="J395" s="30">
        <f t="shared" si="7"/>
        <v>1752.9224000000002</v>
      </c>
      <c r="K395" s="30">
        <v>0</v>
      </c>
      <c r="L395" s="30">
        <v>1511.14</v>
      </c>
      <c r="M395" s="30">
        <f t="shared" si="6"/>
        <v>241.78240000000002</v>
      </c>
      <c r="N395" s="30">
        <v>0</v>
      </c>
      <c r="O395" s="30">
        <v>0</v>
      </c>
      <c r="P395" s="30">
        <v>0</v>
      </c>
      <c r="Q395" s="30"/>
      <c r="R395" s="33" t="s">
        <v>19</v>
      </c>
    </row>
    <row r="396" spans="1:18" s="31" customFormat="1" hidden="1" x14ac:dyDescent="0.2">
      <c r="A396" s="29" t="s">
        <v>2146</v>
      </c>
      <c r="B396" s="32">
        <v>44866</v>
      </c>
      <c r="C396" s="29" t="s">
        <v>17</v>
      </c>
      <c r="D396" s="29" t="s">
        <v>35</v>
      </c>
      <c r="E396" s="29" t="s">
        <v>19</v>
      </c>
      <c r="F396" s="29" t="s">
        <v>36</v>
      </c>
      <c r="G396" s="29" t="s">
        <v>19</v>
      </c>
      <c r="H396" s="40" t="s">
        <v>33</v>
      </c>
      <c r="I396" s="30" t="s">
        <v>34</v>
      </c>
      <c r="J396" s="30">
        <f t="shared" si="7"/>
        <v>8019.0335999999998</v>
      </c>
      <c r="K396" s="30">
        <v>0</v>
      </c>
      <c r="L396" s="30">
        <v>6912.96</v>
      </c>
      <c r="M396" s="30">
        <f t="shared" si="6"/>
        <v>1106.0735999999999</v>
      </c>
      <c r="N396" s="30">
        <v>0</v>
      </c>
      <c r="O396" s="30">
        <v>0</v>
      </c>
      <c r="P396" s="30">
        <v>0</v>
      </c>
      <c r="Q396" s="30"/>
      <c r="R396" s="33" t="s">
        <v>19</v>
      </c>
    </row>
    <row r="397" spans="1:18" s="31" customFormat="1" hidden="1" x14ac:dyDescent="0.2">
      <c r="A397" s="29" t="s">
        <v>2147</v>
      </c>
      <c r="B397" s="32">
        <v>44866</v>
      </c>
      <c r="C397" s="29" t="s">
        <v>17</v>
      </c>
      <c r="D397" s="29" t="s">
        <v>37</v>
      </c>
      <c r="E397" s="29" t="s">
        <v>19</v>
      </c>
      <c r="F397" s="29" t="s">
        <v>38</v>
      </c>
      <c r="G397" s="29" t="s">
        <v>19</v>
      </c>
      <c r="H397" s="40" t="s">
        <v>33</v>
      </c>
      <c r="I397" s="30" t="s">
        <v>34</v>
      </c>
      <c r="J397" s="30">
        <f t="shared" si="7"/>
        <v>1205.8548000000003</v>
      </c>
      <c r="K397" s="30">
        <v>2.2737367544323206E-13</v>
      </c>
      <c r="L397" s="30">
        <v>1039.53</v>
      </c>
      <c r="M397" s="30">
        <f t="shared" si="6"/>
        <v>166.32480000000001</v>
      </c>
      <c r="N397" s="30">
        <v>0</v>
      </c>
      <c r="O397" s="30">
        <v>0</v>
      </c>
      <c r="P397" s="30">
        <v>0</v>
      </c>
      <c r="Q397" s="30"/>
      <c r="R397" s="33" t="s">
        <v>19</v>
      </c>
    </row>
    <row r="398" spans="1:18" s="31" customFormat="1" hidden="1" x14ac:dyDescent="0.2">
      <c r="A398" s="29" t="s">
        <v>2148</v>
      </c>
      <c r="B398" s="32">
        <v>44866</v>
      </c>
      <c r="C398" s="29" t="s">
        <v>17</v>
      </c>
      <c r="D398" s="29" t="s">
        <v>1606</v>
      </c>
      <c r="E398" s="29" t="s">
        <v>19</v>
      </c>
      <c r="F398" s="29" t="s">
        <v>39</v>
      </c>
      <c r="G398" s="29" t="s">
        <v>19</v>
      </c>
      <c r="H398" s="40" t="s">
        <v>40</v>
      </c>
      <c r="I398" s="30" t="s">
        <v>41</v>
      </c>
      <c r="J398" s="30">
        <f t="shared" si="7"/>
        <v>4620.17</v>
      </c>
      <c r="K398" s="30">
        <v>4620.17</v>
      </c>
      <c r="L398" s="30">
        <v>0</v>
      </c>
      <c r="M398" s="30">
        <f t="shared" si="6"/>
        <v>0</v>
      </c>
      <c r="N398" s="30">
        <v>0</v>
      </c>
      <c r="O398" s="30">
        <v>0</v>
      </c>
      <c r="P398" s="30">
        <v>0</v>
      </c>
      <c r="Q398" s="30"/>
      <c r="R398" s="33" t="s">
        <v>19</v>
      </c>
    </row>
    <row r="399" spans="1:18" s="31" customFormat="1" hidden="1" x14ac:dyDescent="0.2">
      <c r="A399" s="29" t="s">
        <v>2149</v>
      </c>
      <c r="B399" s="32">
        <v>44866</v>
      </c>
      <c r="C399" s="29" t="s">
        <v>17</v>
      </c>
      <c r="D399" s="29" t="s">
        <v>42</v>
      </c>
      <c r="E399" s="29" t="s">
        <v>19</v>
      </c>
      <c r="F399" s="29" t="s">
        <v>43</v>
      </c>
      <c r="G399" s="29" t="s">
        <v>19</v>
      </c>
      <c r="H399" s="40" t="s">
        <v>44</v>
      </c>
      <c r="I399" s="30" t="s">
        <v>45</v>
      </c>
      <c r="J399" s="30">
        <f t="shared" si="7"/>
        <v>214.31</v>
      </c>
      <c r="K399" s="30">
        <v>0</v>
      </c>
      <c r="L399" s="30">
        <v>184.75</v>
      </c>
      <c r="M399" s="30">
        <f t="shared" si="6"/>
        <v>29.560000000000002</v>
      </c>
      <c r="N399" s="30">
        <v>0</v>
      </c>
      <c r="O399" s="30">
        <v>0</v>
      </c>
      <c r="P399" s="30">
        <v>0</v>
      </c>
      <c r="Q399" s="30"/>
      <c r="R399" s="33" t="s">
        <v>19</v>
      </c>
    </row>
    <row r="400" spans="1:18" s="31" customFormat="1" hidden="1" x14ac:dyDescent="0.2">
      <c r="A400" s="29" t="s">
        <v>2150</v>
      </c>
      <c r="B400" s="32">
        <v>44866</v>
      </c>
      <c r="C400" s="29" t="s">
        <v>17</v>
      </c>
      <c r="D400" s="29" t="s">
        <v>1605</v>
      </c>
      <c r="E400" s="29" t="s">
        <v>19</v>
      </c>
      <c r="F400" s="29" t="s">
        <v>46</v>
      </c>
      <c r="G400" s="29" t="s">
        <v>19</v>
      </c>
      <c r="H400" s="40" t="s">
        <v>47</v>
      </c>
      <c r="I400" s="30" t="s">
        <v>48</v>
      </c>
      <c r="J400" s="30">
        <f t="shared" si="7"/>
        <v>3160.1763999999998</v>
      </c>
      <c r="K400" s="30">
        <v>0</v>
      </c>
      <c r="L400" s="30">
        <v>2724.29</v>
      </c>
      <c r="M400" s="30">
        <f t="shared" si="6"/>
        <v>435.88639999999998</v>
      </c>
      <c r="N400" s="30">
        <v>0</v>
      </c>
      <c r="O400" s="30">
        <v>0</v>
      </c>
      <c r="P400" s="30">
        <v>0</v>
      </c>
      <c r="Q400" s="30"/>
      <c r="R400" s="33" t="s">
        <v>19</v>
      </c>
    </row>
    <row r="401" spans="1:18" s="31" customFormat="1" hidden="1" x14ac:dyDescent="0.2">
      <c r="A401" s="29" t="s">
        <v>2151</v>
      </c>
      <c r="B401" s="32">
        <v>44866</v>
      </c>
      <c r="C401" s="29" t="s">
        <v>17</v>
      </c>
      <c r="D401" s="29" t="s">
        <v>1604</v>
      </c>
      <c r="E401" s="29" t="s">
        <v>19</v>
      </c>
      <c r="F401" s="29" t="s">
        <v>49</v>
      </c>
      <c r="G401" s="29" t="s">
        <v>19</v>
      </c>
      <c r="H401" s="40" t="s">
        <v>47</v>
      </c>
      <c r="I401" s="30" t="s">
        <v>48</v>
      </c>
      <c r="J401" s="30">
        <f t="shared" si="7"/>
        <v>1863.5284000000001</v>
      </c>
      <c r="K401" s="30">
        <v>0</v>
      </c>
      <c r="L401" s="30">
        <v>1606.49</v>
      </c>
      <c r="M401" s="30">
        <f t="shared" si="6"/>
        <v>257.03840000000002</v>
      </c>
      <c r="N401" s="30">
        <v>0</v>
      </c>
      <c r="O401" s="30">
        <v>0</v>
      </c>
      <c r="P401" s="30">
        <v>0</v>
      </c>
      <c r="Q401" s="30"/>
      <c r="R401" s="33" t="s">
        <v>19</v>
      </c>
    </row>
    <row r="402" spans="1:18" s="31" customFormat="1" hidden="1" x14ac:dyDescent="0.2">
      <c r="A402" s="29" t="s">
        <v>2152</v>
      </c>
      <c r="B402" s="32">
        <v>44867</v>
      </c>
      <c r="C402" s="29" t="s">
        <v>17</v>
      </c>
      <c r="D402" s="29" t="s">
        <v>1008</v>
      </c>
      <c r="E402" s="29"/>
      <c r="F402" s="29" t="s">
        <v>956</v>
      </c>
      <c r="G402" s="29"/>
      <c r="H402" s="40" t="s">
        <v>1009</v>
      </c>
      <c r="I402" s="30" t="s">
        <v>1010</v>
      </c>
      <c r="J402" s="30">
        <f t="shared" si="7"/>
        <v>1792.0840000000001</v>
      </c>
      <c r="K402" s="30">
        <v>0</v>
      </c>
      <c r="L402" s="30">
        <v>1544.9</v>
      </c>
      <c r="M402" s="30">
        <f t="shared" si="6"/>
        <v>247.18400000000003</v>
      </c>
      <c r="N402" s="30">
        <v>0</v>
      </c>
      <c r="O402" s="30">
        <v>0</v>
      </c>
      <c r="P402" s="30">
        <v>0</v>
      </c>
      <c r="Q402" s="30"/>
      <c r="R402" s="33"/>
    </row>
    <row r="403" spans="1:18" hidden="1" x14ac:dyDescent="0.2">
      <c r="A403" s="29" t="s">
        <v>2153</v>
      </c>
      <c r="B403" s="32">
        <v>44867</v>
      </c>
      <c r="C403" s="29" t="s">
        <v>17</v>
      </c>
      <c r="D403" s="29" t="s">
        <v>1004</v>
      </c>
      <c r="E403" s="29"/>
      <c r="F403" s="29" t="s">
        <v>956</v>
      </c>
      <c r="G403" s="29"/>
      <c r="H403" s="3" t="s">
        <v>883</v>
      </c>
      <c r="I403" s="4" t="s">
        <v>884</v>
      </c>
      <c r="J403" s="30">
        <f t="shared" si="7"/>
        <v>2286.7195999999999</v>
      </c>
      <c r="K403" s="30">
        <v>0</v>
      </c>
      <c r="L403" s="30">
        <v>1971.31</v>
      </c>
      <c r="M403" s="30">
        <f t="shared" si="6"/>
        <v>315.40960000000001</v>
      </c>
      <c r="N403" s="30">
        <v>0</v>
      </c>
      <c r="O403" s="30">
        <v>0</v>
      </c>
      <c r="P403" s="30">
        <v>0</v>
      </c>
      <c r="Q403" s="30"/>
      <c r="R403" s="33"/>
    </row>
    <row r="404" spans="1:18" s="31" customFormat="1" hidden="1" x14ac:dyDescent="0.2">
      <c r="A404" s="29" t="s">
        <v>2154</v>
      </c>
      <c r="B404" s="32">
        <v>44867</v>
      </c>
      <c r="C404" s="29" t="s">
        <v>17</v>
      </c>
      <c r="D404" s="29" t="s">
        <v>1633</v>
      </c>
      <c r="E404" s="29" t="s">
        <v>19</v>
      </c>
      <c r="F404" s="29" t="s">
        <v>50</v>
      </c>
      <c r="G404" s="29" t="s">
        <v>19</v>
      </c>
      <c r="H404" s="40" t="s">
        <v>51</v>
      </c>
      <c r="I404" s="30" t="s">
        <v>52</v>
      </c>
      <c r="J404" s="30">
        <f t="shared" si="7"/>
        <v>216.36</v>
      </c>
      <c r="K404" s="30">
        <v>216.36</v>
      </c>
      <c r="L404" s="30">
        <v>0</v>
      </c>
      <c r="M404" s="30">
        <f t="shared" si="6"/>
        <v>0</v>
      </c>
      <c r="N404" s="30">
        <v>0</v>
      </c>
      <c r="O404" s="30">
        <v>0</v>
      </c>
      <c r="P404" s="30">
        <v>0</v>
      </c>
      <c r="Q404" s="30"/>
      <c r="R404" s="33" t="s">
        <v>19</v>
      </c>
    </row>
    <row r="405" spans="1:18" s="31" customFormat="1" hidden="1" x14ac:dyDescent="0.2">
      <c r="A405" s="29" t="s">
        <v>2155</v>
      </c>
      <c r="B405" s="32">
        <v>44867</v>
      </c>
      <c r="C405" s="29" t="s">
        <v>17</v>
      </c>
      <c r="D405" s="29" t="s">
        <v>53</v>
      </c>
      <c r="E405" s="29" t="s">
        <v>19</v>
      </c>
      <c r="F405" s="29" t="s">
        <v>54</v>
      </c>
      <c r="G405" s="29" t="s">
        <v>19</v>
      </c>
      <c r="H405" s="40" t="s">
        <v>55</v>
      </c>
      <c r="I405" s="30" t="s">
        <v>56</v>
      </c>
      <c r="J405" s="30">
        <f t="shared" si="7"/>
        <v>1350.5524</v>
      </c>
      <c r="K405" s="30">
        <v>572.03</v>
      </c>
      <c r="L405" s="30">
        <v>671.14</v>
      </c>
      <c r="M405" s="30">
        <f t="shared" si="6"/>
        <v>107.3824</v>
      </c>
      <c r="N405" s="30">
        <v>0</v>
      </c>
      <c r="O405" s="30">
        <v>0</v>
      </c>
      <c r="P405" s="30">
        <v>0</v>
      </c>
      <c r="Q405" s="30"/>
      <c r="R405" s="33" t="s">
        <v>19</v>
      </c>
    </row>
    <row r="406" spans="1:18" s="31" customFormat="1" hidden="1" x14ac:dyDescent="0.2">
      <c r="A406" s="29" t="s">
        <v>2156</v>
      </c>
      <c r="B406" s="32">
        <v>44867</v>
      </c>
      <c r="C406" s="29" t="s">
        <v>17</v>
      </c>
      <c r="D406" s="29" t="s">
        <v>57</v>
      </c>
      <c r="E406" s="29" t="s">
        <v>19</v>
      </c>
      <c r="F406" s="29" t="s">
        <v>58</v>
      </c>
      <c r="G406" s="29" t="s">
        <v>19</v>
      </c>
      <c r="H406" s="40" t="s">
        <v>59</v>
      </c>
      <c r="I406" s="30" t="s">
        <v>60</v>
      </c>
      <c r="J406" s="30">
        <f t="shared" si="7"/>
        <v>236.501148</v>
      </c>
      <c r="K406" s="30">
        <v>0</v>
      </c>
      <c r="L406" s="30">
        <v>203.88030000000001</v>
      </c>
      <c r="M406" s="30">
        <f t="shared" si="6"/>
        <v>32.620848000000002</v>
      </c>
      <c r="N406" s="30">
        <v>0</v>
      </c>
      <c r="O406" s="30">
        <v>0</v>
      </c>
      <c r="P406" s="30">
        <v>0</v>
      </c>
      <c r="Q406" s="30"/>
      <c r="R406" s="33" t="s">
        <v>19</v>
      </c>
    </row>
    <row r="407" spans="1:18" s="31" customFormat="1" hidden="1" x14ac:dyDescent="0.2">
      <c r="A407" s="29" t="s">
        <v>2157</v>
      </c>
      <c r="B407" s="32">
        <v>44868</v>
      </c>
      <c r="C407" s="29" t="s">
        <v>17</v>
      </c>
      <c r="D407" s="29" t="s">
        <v>1630</v>
      </c>
      <c r="E407" s="29" t="s">
        <v>19</v>
      </c>
      <c r="F407" s="29" t="s">
        <v>61</v>
      </c>
      <c r="G407" s="29" t="s">
        <v>19</v>
      </c>
      <c r="H407" s="40" t="s">
        <v>62</v>
      </c>
      <c r="I407" s="30" t="s">
        <v>63</v>
      </c>
      <c r="J407" s="30">
        <f t="shared" si="7"/>
        <v>1727.3</v>
      </c>
      <c r="K407" s="30">
        <v>1727.3</v>
      </c>
      <c r="L407" s="30">
        <v>0</v>
      </c>
      <c r="M407" s="30">
        <f t="shared" si="6"/>
        <v>0</v>
      </c>
      <c r="N407" s="30">
        <v>0</v>
      </c>
      <c r="O407" s="30">
        <v>0</v>
      </c>
      <c r="P407" s="30">
        <v>0</v>
      </c>
      <c r="Q407" s="30"/>
      <c r="R407" s="33" t="s">
        <v>19</v>
      </c>
    </row>
    <row r="408" spans="1:18" s="31" customFormat="1" hidden="1" x14ac:dyDescent="0.2">
      <c r="A408" s="29" t="s">
        <v>2158</v>
      </c>
      <c r="B408" s="32">
        <v>44868</v>
      </c>
      <c r="C408" s="29" t="s">
        <v>17</v>
      </c>
      <c r="D408" s="29" t="s">
        <v>64</v>
      </c>
      <c r="E408" s="29" t="s">
        <v>19</v>
      </c>
      <c r="F408" s="29" t="s">
        <v>65</v>
      </c>
      <c r="G408" s="29" t="s">
        <v>19</v>
      </c>
      <c r="H408" s="40" t="s">
        <v>66</v>
      </c>
      <c r="I408" s="30" t="s">
        <v>67</v>
      </c>
      <c r="J408" s="30">
        <f t="shared" si="7"/>
        <v>4245.7276000000002</v>
      </c>
      <c r="K408" s="30">
        <v>0</v>
      </c>
      <c r="L408" s="30">
        <v>3660.11</v>
      </c>
      <c r="M408" s="30">
        <f t="shared" si="6"/>
        <v>585.61760000000004</v>
      </c>
      <c r="N408" s="30">
        <v>0</v>
      </c>
      <c r="O408" s="30">
        <v>0</v>
      </c>
      <c r="P408" s="30">
        <v>0</v>
      </c>
      <c r="Q408" s="30"/>
      <c r="R408" s="33" t="s">
        <v>19</v>
      </c>
    </row>
    <row r="409" spans="1:18" s="31" customFormat="1" hidden="1" x14ac:dyDescent="0.2">
      <c r="A409" s="29" t="s">
        <v>2159</v>
      </c>
      <c r="B409" s="32">
        <v>44868</v>
      </c>
      <c r="C409" s="29" t="s">
        <v>17</v>
      </c>
      <c r="D409" s="29" t="s">
        <v>1030</v>
      </c>
      <c r="E409" s="29" t="s">
        <v>19</v>
      </c>
      <c r="F409" s="29" t="s">
        <v>1031</v>
      </c>
      <c r="G409" s="29" t="s">
        <v>19</v>
      </c>
      <c r="H409" s="40" t="s">
        <v>119</v>
      </c>
      <c r="I409" s="30" t="s">
        <v>120</v>
      </c>
      <c r="J409" s="30">
        <f t="shared" si="7"/>
        <v>1161.42</v>
      </c>
      <c r="K409" s="30">
        <v>1161.42</v>
      </c>
      <c r="L409" s="30">
        <v>0</v>
      </c>
      <c r="M409" s="30">
        <f t="shared" si="6"/>
        <v>0</v>
      </c>
      <c r="N409" s="30">
        <v>0</v>
      </c>
      <c r="O409" s="30">
        <v>0</v>
      </c>
      <c r="P409" s="30">
        <v>0</v>
      </c>
      <c r="Q409" s="30"/>
      <c r="R409" s="33" t="s">
        <v>19</v>
      </c>
    </row>
    <row r="410" spans="1:18" s="31" customFormat="1" hidden="1" x14ac:dyDescent="0.2">
      <c r="A410" s="29" t="s">
        <v>2160</v>
      </c>
      <c r="B410" s="9">
        <v>44868</v>
      </c>
      <c r="C410" s="2" t="s">
        <v>17</v>
      </c>
      <c r="D410" s="1" t="s">
        <v>1697</v>
      </c>
      <c r="E410" s="2"/>
      <c r="F410" s="2" t="s">
        <v>956</v>
      </c>
      <c r="G410" s="29"/>
      <c r="H410" s="3" t="s">
        <v>1698</v>
      </c>
      <c r="I410" s="4" t="s">
        <v>547</v>
      </c>
      <c r="J410" s="30">
        <f t="shared" si="7"/>
        <v>449.82479999999998</v>
      </c>
      <c r="K410" s="30">
        <v>0</v>
      </c>
      <c r="L410" s="30">
        <v>387.78</v>
      </c>
      <c r="M410" s="30">
        <f t="shared" si="6"/>
        <v>62.044799999999995</v>
      </c>
      <c r="N410" s="30">
        <v>0</v>
      </c>
      <c r="O410" s="30">
        <v>0</v>
      </c>
      <c r="P410" s="30">
        <v>0</v>
      </c>
      <c r="Q410" s="29"/>
    </row>
    <row r="411" spans="1:18" hidden="1" x14ac:dyDescent="0.2">
      <c r="A411" s="29" t="s">
        <v>2161</v>
      </c>
      <c r="B411" s="9">
        <v>44868</v>
      </c>
      <c r="C411" s="2" t="s">
        <v>17</v>
      </c>
      <c r="D411" s="1" t="s">
        <v>1715</v>
      </c>
      <c r="E411" s="2"/>
      <c r="F411" s="2" t="s">
        <v>956</v>
      </c>
      <c r="G411" s="29"/>
      <c r="H411" s="3" t="s">
        <v>999</v>
      </c>
      <c r="I411" s="4" t="s">
        <v>1000</v>
      </c>
      <c r="J411" s="30">
        <f t="shared" si="7"/>
        <v>84.17</v>
      </c>
      <c r="K411" s="30">
        <v>84.17</v>
      </c>
      <c r="L411" s="30">
        <v>0</v>
      </c>
      <c r="M411" s="30">
        <f t="shared" si="6"/>
        <v>0</v>
      </c>
      <c r="N411" s="30">
        <v>0</v>
      </c>
      <c r="O411" s="30">
        <v>0</v>
      </c>
      <c r="P411" s="30">
        <v>0</v>
      </c>
      <c r="Q411" s="29"/>
      <c r="R411" s="31"/>
    </row>
    <row r="412" spans="1:18" s="31" customFormat="1" hidden="1" x14ac:dyDescent="0.2">
      <c r="A412" s="29" t="s">
        <v>2162</v>
      </c>
      <c r="B412" s="9">
        <v>44868</v>
      </c>
      <c r="C412" s="2" t="s">
        <v>17</v>
      </c>
      <c r="D412" s="1" t="s">
        <v>1716</v>
      </c>
      <c r="E412" s="2"/>
      <c r="F412" s="2" t="s">
        <v>956</v>
      </c>
      <c r="G412" s="29"/>
      <c r="H412" s="3" t="s">
        <v>999</v>
      </c>
      <c r="I412" s="4" t="s">
        <v>1000</v>
      </c>
      <c r="J412" s="30">
        <f t="shared" si="7"/>
        <v>910.50599999999997</v>
      </c>
      <c r="K412" s="30">
        <v>475.68</v>
      </c>
      <c r="L412" s="30">
        <v>374.85</v>
      </c>
      <c r="M412" s="30">
        <f t="shared" si="6"/>
        <v>59.976000000000006</v>
      </c>
      <c r="N412" s="30">
        <v>0</v>
      </c>
      <c r="O412" s="30">
        <v>0</v>
      </c>
      <c r="P412" s="30">
        <v>0</v>
      </c>
      <c r="Q412" s="29"/>
    </row>
    <row r="413" spans="1:18" s="31" customFormat="1" hidden="1" x14ac:dyDescent="0.2">
      <c r="A413" s="29" t="s">
        <v>2163</v>
      </c>
      <c r="B413" s="32">
        <v>44869</v>
      </c>
      <c r="C413" s="29" t="s">
        <v>17</v>
      </c>
      <c r="D413" s="29" t="s">
        <v>1596</v>
      </c>
      <c r="E413" s="29" t="s">
        <v>19</v>
      </c>
      <c r="F413" s="29" t="s">
        <v>68</v>
      </c>
      <c r="G413" s="29" t="s">
        <v>19</v>
      </c>
      <c r="H413" s="3" t="s">
        <v>537</v>
      </c>
      <c r="I413" s="4" t="s">
        <v>538</v>
      </c>
      <c r="J413" s="30">
        <f t="shared" si="7"/>
        <v>887.24</v>
      </c>
      <c r="K413" s="30">
        <v>887.24</v>
      </c>
      <c r="L413" s="30">
        <v>0</v>
      </c>
      <c r="M413" s="30">
        <f t="shared" si="6"/>
        <v>0</v>
      </c>
      <c r="N413" s="30">
        <v>0</v>
      </c>
      <c r="O413" s="30">
        <v>0</v>
      </c>
      <c r="P413" s="30">
        <v>0</v>
      </c>
      <c r="Q413" s="30"/>
      <c r="R413" s="33" t="s">
        <v>19</v>
      </c>
    </row>
    <row r="414" spans="1:18" s="31" customFormat="1" hidden="1" x14ac:dyDescent="0.2">
      <c r="A414" s="29" t="s">
        <v>2164</v>
      </c>
      <c r="B414" s="32">
        <v>44869</v>
      </c>
      <c r="C414" s="29" t="s">
        <v>17</v>
      </c>
      <c r="D414" s="29" t="s">
        <v>69</v>
      </c>
      <c r="E414" s="29" t="s">
        <v>19</v>
      </c>
      <c r="F414" s="29" t="s">
        <v>70</v>
      </c>
      <c r="G414" s="29" t="s">
        <v>19</v>
      </c>
      <c r="H414" s="40" t="s">
        <v>59</v>
      </c>
      <c r="I414" s="30" t="s">
        <v>60</v>
      </c>
      <c r="J414" s="30">
        <f t="shared" si="7"/>
        <v>119.4046</v>
      </c>
      <c r="K414" s="30">
        <v>0</v>
      </c>
      <c r="L414" s="30">
        <v>102.935</v>
      </c>
      <c r="M414" s="30">
        <f t="shared" si="6"/>
        <v>16.4696</v>
      </c>
      <c r="N414" s="30">
        <v>0</v>
      </c>
      <c r="O414" s="30">
        <v>0</v>
      </c>
      <c r="P414" s="30">
        <v>0</v>
      </c>
      <c r="Q414" s="30"/>
      <c r="R414" s="33" t="s">
        <v>19</v>
      </c>
    </row>
    <row r="415" spans="1:18" s="31" customFormat="1" hidden="1" x14ac:dyDescent="0.2">
      <c r="A415" s="29" t="s">
        <v>2165</v>
      </c>
      <c r="B415" s="32">
        <v>44869</v>
      </c>
      <c r="C415" s="29" t="s">
        <v>17</v>
      </c>
      <c r="D415" s="29" t="s">
        <v>1573</v>
      </c>
      <c r="E415" s="29" t="s">
        <v>19</v>
      </c>
      <c r="F415" s="29" t="s">
        <v>71</v>
      </c>
      <c r="G415" s="29" t="s">
        <v>19</v>
      </c>
      <c r="H415" s="3" t="s">
        <v>818</v>
      </c>
      <c r="I415" s="4" t="s">
        <v>819</v>
      </c>
      <c r="J415" s="30">
        <f t="shared" si="7"/>
        <v>1784.2952</v>
      </c>
      <c r="K415" s="30">
        <v>1451.41</v>
      </c>
      <c r="L415" s="30">
        <v>286.97000000000003</v>
      </c>
      <c r="M415" s="30">
        <f t="shared" si="6"/>
        <v>45.915200000000006</v>
      </c>
      <c r="N415" s="30">
        <v>0</v>
      </c>
      <c r="O415" s="30">
        <v>0</v>
      </c>
      <c r="P415" s="30">
        <v>0</v>
      </c>
      <c r="Q415" s="30"/>
      <c r="R415" s="33" t="s">
        <v>19</v>
      </c>
    </row>
    <row r="416" spans="1:18" s="31" customFormat="1" hidden="1" x14ac:dyDescent="0.2">
      <c r="A416" s="29" t="s">
        <v>2166</v>
      </c>
      <c r="B416" s="32">
        <v>44869</v>
      </c>
      <c r="C416" s="29" t="s">
        <v>17</v>
      </c>
      <c r="D416" s="29" t="s">
        <v>1634</v>
      </c>
      <c r="E416" s="29" t="s">
        <v>19</v>
      </c>
      <c r="F416" s="29" t="s">
        <v>72</v>
      </c>
      <c r="G416" s="29" t="s">
        <v>19</v>
      </c>
      <c r="H416" s="40" t="s">
        <v>51</v>
      </c>
      <c r="I416" s="30" t="s">
        <v>52</v>
      </c>
      <c r="J416" s="30">
        <f t="shared" si="7"/>
        <v>436.32</v>
      </c>
      <c r="K416" s="30">
        <v>436.32</v>
      </c>
      <c r="L416" s="30">
        <v>0</v>
      </c>
      <c r="M416" s="30">
        <f t="shared" si="6"/>
        <v>0</v>
      </c>
      <c r="N416" s="30">
        <v>0</v>
      </c>
      <c r="O416" s="30">
        <v>0</v>
      </c>
      <c r="P416" s="30">
        <v>0</v>
      </c>
      <c r="Q416" s="30"/>
      <c r="R416" s="33" t="s">
        <v>19</v>
      </c>
    </row>
    <row r="417" spans="1:18" s="31" customFormat="1" hidden="1" x14ac:dyDescent="0.2">
      <c r="A417" s="29" t="s">
        <v>2167</v>
      </c>
      <c r="B417" s="32">
        <v>44872</v>
      </c>
      <c r="C417" s="29" t="s">
        <v>17</v>
      </c>
      <c r="D417" s="29" t="s">
        <v>1635</v>
      </c>
      <c r="E417" s="29" t="s">
        <v>19</v>
      </c>
      <c r="F417" s="29" t="s">
        <v>73</v>
      </c>
      <c r="G417" s="29" t="s">
        <v>19</v>
      </c>
      <c r="H417" s="40" t="s">
        <v>51</v>
      </c>
      <c r="I417" s="30" t="s">
        <v>52</v>
      </c>
      <c r="J417" s="30">
        <f t="shared" si="7"/>
        <v>190.3</v>
      </c>
      <c r="K417" s="30">
        <v>190.3</v>
      </c>
      <c r="L417" s="30">
        <v>0</v>
      </c>
      <c r="M417" s="30">
        <f t="shared" si="6"/>
        <v>0</v>
      </c>
      <c r="N417" s="30">
        <v>0</v>
      </c>
      <c r="O417" s="30">
        <v>0</v>
      </c>
      <c r="P417" s="30">
        <v>0</v>
      </c>
      <c r="Q417" s="30"/>
      <c r="R417" s="33" t="s">
        <v>19</v>
      </c>
    </row>
    <row r="418" spans="1:18" s="31" customFormat="1" hidden="1" x14ac:dyDescent="0.2">
      <c r="A418" s="29" t="s">
        <v>2168</v>
      </c>
      <c r="B418" s="32">
        <v>44872</v>
      </c>
      <c r="C418" s="29" t="s">
        <v>17</v>
      </c>
      <c r="D418" s="29" t="s">
        <v>74</v>
      </c>
      <c r="E418" s="29" t="s">
        <v>19</v>
      </c>
      <c r="F418" s="29" t="s">
        <v>75</v>
      </c>
      <c r="G418" s="29" t="s">
        <v>19</v>
      </c>
      <c r="H418" s="40" t="s">
        <v>55</v>
      </c>
      <c r="I418" s="30" t="s">
        <v>56</v>
      </c>
      <c r="J418" s="30">
        <f t="shared" si="7"/>
        <v>667.12195999999994</v>
      </c>
      <c r="K418" s="30">
        <v>181.30699999999996</v>
      </c>
      <c r="L418" s="30">
        <v>418.80599999999998</v>
      </c>
      <c r="M418" s="30">
        <f t="shared" si="6"/>
        <v>67.008960000000002</v>
      </c>
      <c r="N418" s="30">
        <v>0</v>
      </c>
      <c r="O418" s="30">
        <v>0</v>
      </c>
      <c r="P418" s="30">
        <v>0</v>
      </c>
      <c r="Q418" s="30"/>
      <c r="R418" s="33" t="s">
        <v>19</v>
      </c>
    </row>
    <row r="419" spans="1:18" s="31" customFormat="1" hidden="1" x14ac:dyDescent="0.2">
      <c r="A419" s="29" t="s">
        <v>2169</v>
      </c>
      <c r="B419" s="32">
        <v>44872</v>
      </c>
      <c r="C419" s="29" t="s">
        <v>17</v>
      </c>
      <c r="D419" s="29" t="s">
        <v>1649</v>
      </c>
      <c r="E419" s="29" t="s">
        <v>19</v>
      </c>
      <c r="F419" s="29" t="s">
        <v>76</v>
      </c>
      <c r="G419" s="29" t="s">
        <v>19</v>
      </c>
      <c r="H419" s="40" t="s">
        <v>77</v>
      </c>
      <c r="I419" s="30" t="s">
        <v>78</v>
      </c>
      <c r="J419" s="30">
        <f t="shared" si="7"/>
        <v>315.72000000000003</v>
      </c>
      <c r="K419" s="30">
        <v>315.72000000000003</v>
      </c>
      <c r="L419" s="30">
        <v>0</v>
      </c>
      <c r="M419" s="30">
        <f t="shared" si="6"/>
        <v>0</v>
      </c>
      <c r="N419" s="30">
        <v>0</v>
      </c>
      <c r="O419" s="30">
        <v>0</v>
      </c>
      <c r="P419" s="30">
        <v>0</v>
      </c>
      <c r="Q419" s="30"/>
      <c r="R419" s="33" t="s">
        <v>19</v>
      </c>
    </row>
    <row r="420" spans="1:18" s="31" customFormat="1" hidden="1" x14ac:dyDescent="0.2">
      <c r="A420" s="29" t="s">
        <v>2170</v>
      </c>
      <c r="B420" s="32">
        <v>44873</v>
      </c>
      <c r="C420" s="29" t="s">
        <v>17</v>
      </c>
      <c r="D420" s="29" t="s">
        <v>79</v>
      </c>
      <c r="E420" s="29" t="s">
        <v>19</v>
      </c>
      <c r="F420" s="29" t="s">
        <v>80</v>
      </c>
      <c r="G420" s="29" t="s">
        <v>19</v>
      </c>
      <c r="H420" s="40" t="s">
        <v>25</v>
      </c>
      <c r="I420" s="30" t="s">
        <v>26</v>
      </c>
      <c r="J420" s="30">
        <f t="shared" si="7"/>
        <v>2332.69</v>
      </c>
      <c r="K420" s="30">
        <v>2332.69</v>
      </c>
      <c r="L420" s="30">
        <v>0</v>
      </c>
      <c r="M420" s="30">
        <f t="shared" si="6"/>
        <v>0</v>
      </c>
      <c r="N420" s="30">
        <v>0</v>
      </c>
      <c r="O420" s="30">
        <v>0</v>
      </c>
      <c r="P420" s="30">
        <v>0</v>
      </c>
      <c r="Q420" s="30"/>
      <c r="R420" s="33" t="s">
        <v>19</v>
      </c>
    </row>
    <row r="421" spans="1:18" s="31" customFormat="1" hidden="1" x14ac:dyDescent="0.2">
      <c r="A421" s="29" t="s">
        <v>2171</v>
      </c>
      <c r="B421" s="32">
        <v>44873</v>
      </c>
      <c r="C421" s="29" t="s">
        <v>17</v>
      </c>
      <c r="D421" s="29" t="s">
        <v>1603</v>
      </c>
      <c r="E421" s="29" t="s">
        <v>19</v>
      </c>
      <c r="F421" s="29" t="s">
        <v>81</v>
      </c>
      <c r="G421" s="29" t="s">
        <v>19</v>
      </c>
      <c r="H421" s="40" t="s">
        <v>47</v>
      </c>
      <c r="I421" s="30" t="s">
        <v>48</v>
      </c>
      <c r="J421" s="30">
        <f t="shared" si="7"/>
        <v>94.899600000000007</v>
      </c>
      <c r="K421" s="30">
        <v>0</v>
      </c>
      <c r="L421" s="30">
        <v>81.81</v>
      </c>
      <c r="M421" s="30">
        <f t="shared" si="6"/>
        <v>13.089600000000001</v>
      </c>
      <c r="N421" s="30">
        <v>0</v>
      </c>
      <c r="O421" s="30">
        <v>0</v>
      </c>
      <c r="P421" s="30">
        <v>0</v>
      </c>
      <c r="Q421" s="30"/>
      <c r="R421" s="33" t="s">
        <v>19</v>
      </c>
    </row>
    <row r="422" spans="1:18" hidden="1" x14ac:dyDescent="0.2">
      <c r="A422" s="29" t="s">
        <v>2172</v>
      </c>
      <c r="B422" s="32">
        <v>44873</v>
      </c>
      <c r="C422" s="29" t="s">
        <v>17</v>
      </c>
      <c r="D422" s="29" t="s">
        <v>1595</v>
      </c>
      <c r="E422" s="29" t="s">
        <v>19</v>
      </c>
      <c r="F422" s="29" t="s">
        <v>82</v>
      </c>
      <c r="G422" s="29" t="s">
        <v>19</v>
      </c>
      <c r="H422" s="3" t="s">
        <v>537</v>
      </c>
      <c r="I422" s="4" t="s">
        <v>538</v>
      </c>
      <c r="J422" s="30">
        <f t="shared" si="7"/>
        <v>1480.05</v>
      </c>
      <c r="K422" s="30">
        <v>1480.05</v>
      </c>
      <c r="L422" s="30">
        <v>0</v>
      </c>
      <c r="M422" s="30">
        <f t="shared" si="6"/>
        <v>0</v>
      </c>
      <c r="N422" s="30">
        <v>0</v>
      </c>
      <c r="O422" s="30">
        <v>0</v>
      </c>
      <c r="P422" s="30">
        <v>0</v>
      </c>
      <c r="Q422" s="30"/>
      <c r="R422" s="33" t="s">
        <v>19</v>
      </c>
    </row>
    <row r="423" spans="1:18" hidden="1" x14ac:dyDescent="0.2">
      <c r="A423" s="29" t="s">
        <v>2173</v>
      </c>
      <c r="B423" s="32">
        <v>44873</v>
      </c>
      <c r="C423" s="29" t="s">
        <v>17</v>
      </c>
      <c r="D423" s="29" t="s">
        <v>83</v>
      </c>
      <c r="E423" s="29" t="s">
        <v>19</v>
      </c>
      <c r="F423" s="29" t="s">
        <v>1615</v>
      </c>
      <c r="G423" s="29" t="s">
        <v>19</v>
      </c>
      <c r="H423" s="40" t="s">
        <v>21</v>
      </c>
      <c r="I423" s="30" t="s">
        <v>22</v>
      </c>
      <c r="J423" s="30">
        <f t="shared" si="7"/>
        <v>3944.57</v>
      </c>
      <c r="K423" s="30">
        <v>3944.57</v>
      </c>
      <c r="L423" s="30">
        <v>0</v>
      </c>
      <c r="M423" s="30">
        <f t="shared" si="6"/>
        <v>0</v>
      </c>
      <c r="N423" s="30">
        <v>0</v>
      </c>
      <c r="O423" s="30">
        <v>0</v>
      </c>
      <c r="P423" s="30">
        <v>0</v>
      </c>
      <c r="Q423" s="30"/>
      <c r="R423" s="33" t="s">
        <v>19</v>
      </c>
    </row>
    <row r="424" spans="1:18" hidden="1" x14ac:dyDescent="0.2">
      <c r="A424" s="29" t="s">
        <v>2174</v>
      </c>
      <c r="B424" s="32">
        <v>44873</v>
      </c>
      <c r="C424" s="29" t="s">
        <v>17</v>
      </c>
      <c r="D424" s="29" t="s">
        <v>1571</v>
      </c>
      <c r="E424" s="29" t="s">
        <v>19</v>
      </c>
      <c r="F424" s="29" t="s">
        <v>84</v>
      </c>
      <c r="G424" s="29" t="s">
        <v>19</v>
      </c>
      <c r="H424" s="3" t="s">
        <v>696</v>
      </c>
      <c r="I424" s="4" t="s">
        <v>697</v>
      </c>
      <c r="J424" s="30">
        <f t="shared" si="7"/>
        <v>90.792000000000002</v>
      </c>
      <c r="K424" s="30">
        <v>90.792000000000002</v>
      </c>
      <c r="L424" s="30">
        <v>0</v>
      </c>
      <c r="M424" s="30">
        <f t="shared" si="6"/>
        <v>0</v>
      </c>
      <c r="N424" s="30">
        <v>0</v>
      </c>
      <c r="O424" s="30">
        <v>0</v>
      </c>
      <c r="P424" s="30">
        <v>0</v>
      </c>
      <c r="Q424" s="30"/>
      <c r="R424" s="33" t="s">
        <v>19</v>
      </c>
    </row>
    <row r="425" spans="1:18" hidden="1" x14ac:dyDescent="0.2">
      <c r="A425" s="29" t="s">
        <v>2175</v>
      </c>
      <c r="B425" s="32">
        <v>44873</v>
      </c>
      <c r="C425" s="29" t="s">
        <v>17</v>
      </c>
      <c r="D425" s="29" t="s">
        <v>85</v>
      </c>
      <c r="E425" s="29" t="s">
        <v>19</v>
      </c>
      <c r="F425" s="29" t="s">
        <v>86</v>
      </c>
      <c r="G425" s="29" t="s">
        <v>19</v>
      </c>
      <c r="H425" s="3" t="s">
        <v>774</v>
      </c>
      <c r="I425" s="4" t="s">
        <v>775</v>
      </c>
      <c r="J425" s="30">
        <f t="shared" si="7"/>
        <v>1026.6479999999999</v>
      </c>
      <c r="K425" s="30">
        <v>1026.6479999999999</v>
      </c>
      <c r="L425" s="30">
        <v>0</v>
      </c>
      <c r="M425" s="30">
        <f t="shared" si="6"/>
        <v>0</v>
      </c>
      <c r="N425" s="30">
        <v>0</v>
      </c>
      <c r="O425" s="30">
        <v>0</v>
      </c>
      <c r="P425" s="30">
        <v>0</v>
      </c>
      <c r="Q425" s="30"/>
      <c r="R425" s="33" t="s">
        <v>19</v>
      </c>
    </row>
    <row r="426" spans="1:18" s="31" customFormat="1" hidden="1" x14ac:dyDescent="0.2">
      <c r="A426" s="29" t="s">
        <v>2176</v>
      </c>
      <c r="B426" s="32">
        <v>44873</v>
      </c>
      <c r="C426" s="29" t="s">
        <v>17</v>
      </c>
      <c r="D426" s="29" t="s">
        <v>87</v>
      </c>
      <c r="E426" s="29" t="s">
        <v>19</v>
      </c>
      <c r="F426" s="29" t="s">
        <v>88</v>
      </c>
      <c r="G426" s="29" t="s">
        <v>19</v>
      </c>
      <c r="H426" s="40" t="s">
        <v>89</v>
      </c>
      <c r="I426" s="30" t="s">
        <v>90</v>
      </c>
      <c r="J426" s="30">
        <f t="shared" si="7"/>
        <v>535.91999999999996</v>
      </c>
      <c r="K426" s="30">
        <v>0</v>
      </c>
      <c r="L426" s="30">
        <v>462</v>
      </c>
      <c r="M426" s="30">
        <f t="shared" si="6"/>
        <v>73.92</v>
      </c>
      <c r="N426" s="30">
        <v>0</v>
      </c>
      <c r="O426" s="30">
        <v>0</v>
      </c>
      <c r="P426" s="30">
        <v>0</v>
      </c>
      <c r="Q426" s="30"/>
      <c r="R426" s="33" t="s">
        <v>19</v>
      </c>
    </row>
    <row r="427" spans="1:18" s="31" customFormat="1" hidden="1" x14ac:dyDescent="0.2">
      <c r="A427" s="29" t="s">
        <v>2177</v>
      </c>
      <c r="B427" s="32">
        <v>44873</v>
      </c>
      <c r="C427" s="29" t="s">
        <v>17</v>
      </c>
      <c r="D427" s="29" t="s">
        <v>1650</v>
      </c>
      <c r="E427" s="29" t="s">
        <v>19</v>
      </c>
      <c r="F427" s="29" t="s">
        <v>91</v>
      </c>
      <c r="G427" s="29" t="s">
        <v>19</v>
      </c>
      <c r="H427" s="40" t="s">
        <v>77</v>
      </c>
      <c r="I427" s="30" t="s">
        <v>78</v>
      </c>
      <c r="J427" s="30">
        <f t="shared" si="7"/>
        <v>279.36</v>
      </c>
      <c r="K427" s="30">
        <v>279.36</v>
      </c>
      <c r="L427" s="30">
        <v>0</v>
      </c>
      <c r="M427" s="30">
        <f t="shared" si="6"/>
        <v>0</v>
      </c>
      <c r="N427" s="30">
        <v>0</v>
      </c>
      <c r="O427" s="30">
        <v>0</v>
      </c>
      <c r="P427" s="30">
        <v>0</v>
      </c>
      <c r="Q427" s="30"/>
      <c r="R427" s="33" t="s">
        <v>19</v>
      </c>
    </row>
    <row r="428" spans="1:18" hidden="1" x14ac:dyDescent="0.2">
      <c r="A428" s="29" t="s">
        <v>2178</v>
      </c>
      <c r="B428" s="32">
        <v>44873</v>
      </c>
      <c r="C428" s="29" t="s">
        <v>17</v>
      </c>
      <c r="D428" s="29" t="s">
        <v>1014</v>
      </c>
      <c r="E428" s="29"/>
      <c r="F428" s="29" t="s">
        <v>956</v>
      </c>
      <c r="G428" s="29"/>
      <c r="H428" s="40" t="s">
        <v>1006</v>
      </c>
      <c r="I428" s="30" t="s">
        <v>1007</v>
      </c>
      <c r="J428" s="30">
        <f t="shared" si="7"/>
        <v>164.11679999999998</v>
      </c>
      <c r="K428" s="30">
        <v>0</v>
      </c>
      <c r="L428" s="30">
        <v>141.47999999999999</v>
      </c>
      <c r="M428" s="30">
        <f t="shared" si="6"/>
        <v>22.636799999999997</v>
      </c>
      <c r="N428" s="30">
        <v>0</v>
      </c>
      <c r="O428" s="30">
        <v>0</v>
      </c>
      <c r="P428" s="30">
        <v>0</v>
      </c>
      <c r="Q428" s="30"/>
      <c r="R428" s="33"/>
    </row>
    <row r="429" spans="1:18" hidden="1" x14ac:dyDescent="0.2">
      <c r="A429" s="29" t="s">
        <v>2179</v>
      </c>
      <c r="B429" s="32">
        <v>44873</v>
      </c>
      <c r="C429" s="29" t="s">
        <v>17</v>
      </c>
      <c r="D429" s="29" t="s">
        <v>101</v>
      </c>
      <c r="E429" s="29" t="s">
        <v>19</v>
      </c>
      <c r="F429" s="29" t="s">
        <v>102</v>
      </c>
      <c r="G429" s="29" t="s">
        <v>19</v>
      </c>
      <c r="H429" s="40" t="s">
        <v>103</v>
      </c>
      <c r="I429" s="30" t="s">
        <v>104</v>
      </c>
      <c r="J429" s="30">
        <f t="shared" si="7"/>
        <v>1105.944</v>
      </c>
      <c r="K429" s="30">
        <v>0</v>
      </c>
      <c r="L429" s="30">
        <v>953.4</v>
      </c>
      <c r="M429" s="30">
        <f t="shared" si="6"/>
        <v>152.54400000000001</v>
      </c>
      <c r="N429" s="30">
        <v>0</v>
      </c>
      <c r="O429" s="30">
        <v>0</v>
      </c>
      <c r="P429" s="30">
        <v>0</v>
      </c>
      <c r="Q429" s="30"/>
      <c r="R429" s="33" t="s">
        <v>19</v>
      </c>
    </row>
    <row r="430" spans="1:18" hidden="1" x14ac:dyDescent="0.2">
      <c r="A430" s="29" t="s">
        <v>2180</v>
      </c>
      <c r="B430" s="32">
        <v>44874</v>
      </c>
      <c r="C430" s="29" t="s">
        <v>17</v>
      </c>
      <c r="D430" s="29" t="s">
        <v>1636</v>
      </c>
      <c r="E430" s="29" t="s">
        <v>19</v>
      </c>
      <c r="F430" s="29" t="s">
        <v>92</v>
      </c>
      <c r="G430" s="29" t="s">
        <v>19</v>
      </c>
      <c r="H430" s="40" t="s">
        <v>51</v>
      </c>
      <c r="I430" s="30" t="s">
        <v>52</v>
      </c>
      <c r="J430" s="30">
        <f t="shared" si="7"/>
        <v>179.04</v>
      </c>
      <c r="K430" s="30">
        <v>179.04</v>
      </c>
      <c r="L430" s="30">
        <v>0</v>
      </c>
      <c r="M430" s="30">
        <f t="shared" si="6"/>
        <v>0</v>
      </c>
      <c r="N430" s="30">
        <v>0</v>
      </c>
      <c r="O430" s="30">
        <v>0</v>
      </c>
      <c r="P430" s="30">
        <v>0</v>
      </c>
      <c r="Q430" s="30"/>
      <c r="R430" s="33" t="s">
        <v>19</v>
      </c>
    </row>
    <row r="431" spans="1:18" s="31" customFormat="1" hidden="1" x14ac:dyDescent="0.2">
      <c r="A431" s="29" t="s">
        <v>2181</v>
      </c>
      <c r="B431" s="32">
        <v>44874</v>
      </c>
      <c r="C431" s="29" t="s">
        <v>17</v>
      </c>
      <c r="D431" s="29" t="s">
        <v>1011</v>
      </c>
      <c r="E431" s="29"/>
      <c r="F431" s="29" t="s">
        <v>956</v>
      </c>
      <c r="G431" s="29"/>
      <c r="H431" s="3" t="s">
        <v>879</v>
      </c>
      <c r="I431" s="4" t="s">
        <v>880</v>
      </c>
      <c r="J431" s="30">
        <f t="shared" si="7"/>
        <v>1412.6479999999999</v>
      </c>
      <c r="K431" s="30">
        <v>0</v>
      </c>
      <c r="L431" s="30">
        <v>1217.8</v>
      </c>
      <c r="M431" s="30">
        <f t="shared" si="6"/>
        <v>194.84799999999998</v>
      </c>
      <c r="N431" s="30">
        <v>0</v>
      </c>
      <c r="O431" s="30">
        <v>0</v>
      </c>
      <c r="P431" s="30">
        <v>0</v>
      </c>
      <c r="Q431" s="30"/>
      <c r="R431" s="33"/>
    </row>
    <row r="432" spans="1:18" s="31" customFormat="1" hidden="1" x14ac:dyDescent="0.2">
      <c r="A432" s="29" t="s">
        <v>2182</v>
      </c>
      <c r="B432" s="32">
        <v>44874</v>
      </c>
      <c r="C432" s="29" t="s">
        <v>17</v>
      </c>
      <c r="D432" s="29" t="s">
        <v>93</v>
      </c>
      <c r="E432" s="29" t="s">
        <v>19</v>
      </c>
      <c r="F432" s="29" t="s">
        <v>94</v>
      </c>
      <c r="G432" s="29" t="s">
        <v>19</v>
      </c>
      <c r="H432" s="40" t="s">
        <v>59</v>
      </c>
      <c r="I432" s="30" t="s">
        <v>60</v>
      </c>
      <c r="J432" s="30">
        <f t="shared" si="7"/>
        <v>226.36588</v>
      </c>
      <c r="K432" s="30">
        <v>0</v>
      </c>
      <c r="L432" s="30">
        <v>195.143</v>
      </c>
      <c r="M432" s="30">
        <f t="shared" si="6"/>
        <v>31.22288</v>
      </c>
      <c r="N432" s="30">
        <v>0</v>
      </c>
      <c r="O432" s="30">
        <v>0</v>
      </c>
      <c r="P432" s="30">
        <v>0</v>
      </c>
      <c r="Q432" s="30"/>
      <c r="R432" s="33" t="s">
        <v>19</v>
      </c>
    </row>
    <row r="433" spans="1:18" s="74" customFormat="1" hidden="1" x14ac:dyDescent="0.2">
      <c r="A433" s="69" t="s">
        <v>2183</v>
      </c>
      <c r="B433" s="70">
        <v>44874</v>
      </c>
      <c r="C433" s="69" t="s">
        <v>17</v>
      </c>
      <c r="D433" s="69" t="s">
        <v>1577</v>
      </c>
      <c r="E433" s="69" t="s">
        <v>19</v>
      </c>
      <c r="F433" s="69" t="s">
        <v>95</v>
      </c>
      <c r="G433" s="69" t="s">
        <v>19</v>
      </c>
      <c r="H433" s="71" t="s">
        <v>96</v>
      </c>
      <c r="I433" s="72" t="s">
        <v>97</v>
      </c>
      <c r="J433" s="72">
        <f t="shared" si="7"/>
        <v>1540.4146920000001</v>
      </c>
      <c r="K433" s="72">
        <v>2.2737367544323206E-13</v>
      </c>
      <c r="L433" s="72">
        <v>1327.9436999999998</v>
      </c>
      <c r="M433" s="72">
        <f t="shared" si="6"/>
        <v>212.47099199999997</v>
      </c>
      <c r="N433" s="72">
        <v>0</v>
      </c>
      <c r="O433" s="72">
        <v>0</v>
      </c>
      <c r="P433" s="72">
        <v>0</v>
      </c>
      <c r="Q433" s="72"/>
      <c r="R433" s="73" t="s">
        <v>19</v>
      </c>
    </row>
    <row r="434" spans="1:18" s="74" customFormat="1" hidden="1" x14ac:dyDescent="0.2">
      <c r="A434" s="69" t="s">
        <v>2184</v>
      </c>
      <c r="B434" s="70">
        <v>44874</v>
      </c>
      <c r="C434" s="69" t="s">
        <v>17</v>
      </c>
      <c r="D434" s="69" t="s">
        <v>1578</v>
      </c>
      <c r="E434" s="69" t="s">
        <v>19</v>
      </c>
      <c r="F434" s="69" t="s">
        <v>98</v>
      </c>
      <c r="G434" s="69" t="s">
        <v>19</v>
      </c>
      <c r="H434" s="71" t="s">
        <v>96</v>
      </c>
      <c r="I434" s="72" t="s">
        <v>97</v>
      </c>
      <c r="J434" s="72">
        <f t="shared" si="7"/>
        <v>1110.2841999999998</v>
      </c>
      <c r="K434" s="72">
        <v>1110.2841999999998</v>
      </c>
      <c r="L434" s="72">
        <v>0</v>
      </c>
      <c r="M434" s="72">
        <f t="shared" si="6"/>
        <v>0</v>
      </c>
      <c r="N434" s="72">
        <v>0</v>
      </c>
      <c r="O434" s="72">
        <v>0</v>
      </c>
      <c r="P434" s="72">
        <v>0</v>
      </c>
      <c r="Q434" s="72"/>
      <c r="R434" s="73" t="s">
        <v>19</v>
      </c>
    </row>
    <row r="435" spans="1:18" s="74" customFormat="1" hidden="1" x14ac:dyDescent="0.2">
      <c r="A435" s="69" t="s">
        <v>2185</v>
      </c>
      <c r="B435" s="70">
        <v>44874</v>
      </c>
      <c r="C435" s="69" t="s">
        <v>17</v>
      </c>
      <c r="D435" s="69" t="s">
        <v>1579</v>
      </c>
      <c r="E435" s="69" t="s">
        <v>19</v>
      </c>
      <c r="F435" s="69" t="s">
        <v>99</v>
      </c>
      <c r="G435" s="69" t="s">
        <v>19</v>
      </c>
      <c r="H435" s="71" t="s">
        <v>96</v>
      </c>
      <c r="I435" s="72" t="s">
        <v>97</v>
      </c>
      <c r="J435" s="72">
        <f t="shared" si="7"/>
        <v>18867.8524</v>
      </c>
      <c r="K435" s="72">
        <v>0</v>
      </c>
      <c r="L435" s="72">
        <v>16265.39</v>
      </c>
      <c r="M435" s="72">
        <f t="shared" si="6"/>
        <v>2602.4623999999999</v>
      </c>
      <c r="N435" s="72">
        <v>0</v>
      </c>
      <c r="O435" s="72">
        <v>0</v>
      </c>
      <c r="P435" s="72">
        <v>0</v>
      </c>
      <c r="Q435" s="72"/>
      <c r="R435" s="73" t="s">
        <v>19</v>
      </c>
    </row>
    <row r="436" spans="1:18" s="74" customFormat="1" hidden="1" x14ac:dyDescent="0.2">
      <c r="A436" s="69" t="s">
        <v>2186</v>
      </c>
      <c r="B436" s="70">
        <v>44874</v>
      </c>
      <c r="C436" s="69" t="s">
        <v>17</v>
      </c>
      <c r="D436" s="69" t="s">
        <v>1580</v>
      </c>
      <c r="E436" s="69" t="s">
        <v>19</v>
      </c>
      <c r="F436" s="69" t="s">
        <v>100</v>
      </c>
      <c r="G436" s="69" t="s">
        <v>19</v>
      </c>
      <c r="H436" s="71" t="s">
        <v>96</v>
      </c>
      <c r="I436" s="72" t="s">
        <v>97</v>
      </c>
      <c r="J436" s="72">
        <f t="shared" si="7"/>
        <v>5914.8980000000001</v>
      </c>
      <c r="K436" s="72">
        <v>0</v>
      </c>
      <c r="L436" s="72">
        <v>5099.05</v>
      </c>
      <c r="M436" s="72">
        <f t="shared" si="6"/>
        <v>815.84800000000007</v>
      </c>
      <c r="N436" s="72">
        <v>0</v>
      </c>
      <c r="O436" s="72">
        <v>0</v>
      </c>
      <c r="P436" s="72">
        <v>0</v>
      </c>
      <c r="Q436" s="72"/>
      <c r="R436" s="73" t="s">
        <v>19</v>
      </c>
    </row>
    <row r="437" spans="1:18" hidden="1" x14ac:dyDescent="0.2">
      <c r="A437" s="29" t="s">
        <v>2187</v>
      </c>
      <c r="B437" s="32">
        <v>44875</v>
      </c>
      <c r="C437" s="29" t="s">
        <v>17</v>
      </c>
      <c r="D437" s="29" t="s">
        <v>1005</v>
      </c>
      <c r="E437" s="29"/>
      <c r="F437" s="29" t="s">
        <v>956</v>
      </c>
      <c r="G437" s="29"/>
      <c r="H437" s="40" t="s">
        <v>1006</v>
      </c>
      <c r="I437" s="30" t="s">
        <v>1007</v>
      </c>
      <c r="J437" s="30">
        <f t="shared" si="7"/>
        <v>29.440799999999999</v>
      </c>
      <c r="K437" s="30">
        <v>0</v>
      </c>
      <c r="L437" s="30">
        <v>25.38</v>
      </c>
      <c r="M437" s="30">
        <f t="shared" si="6"/>
        <v>4.0607999999999995</v>
      </c>
      <c r="N437" s="30">
        <v>0</v>
      </c>
      <c r="O437" s="30">
        <v>0</v>
      </c>
      <c r="P437" s="30">
        <v>0</v>
      </c>
      <c r="Q437" s="30"/>
      <c r="R437" s="33"/>
    </row>
    <row r="438" spans="1:18" s="31" customFormat="1" hidden="1" x14ac:dyDescent="0.2">
      <c r="A438" s="29" t="s">
        <v>2188</v>
      </c>
      <c r="B438" s="32">
        <v>44875</v>
      </c>
      <c r="C438" s="29" t="s">
        <v>17</v>
      </c>
      <c r="D438" s="29" t="s">
        <v>1737</v>
      </c>
      <c r="E438" s="29" t="s">
        <v>19</v>
      </c>
      <c r="F438" s="29" t="s">
        <v>105</v>
      </c>
      <c r="G438" s="29" t="s">
        <v>19</v>
      </c>
      <c r="H438" s="40" t="s">
        <v>106</v>
      </c>
      <c r="I438" s="30" t="s">
        <v>107</v>
      </c>
      <c r="J438" s="30">
        <f t="shared" si="7"/>
        <v>2630.5436</v>
      </c>
      <c r="K438" s="30">
        <v>0</v>
      </c>
      <c r="L438" s="30">
        <v>2267.71</v>
      </c>
      <c r="M438" s="30">
        <f t="shared" si="6"/>
        <v>362.83359999999999</v>
      </c>
      <c r="N438" s="30">
        <v>0</v>
      </c>
      <c r="O438" s="30">
        <v>0</v>
      </c>
      <c r="P438" s="30">
        <v>0</v>
      </c>
      <c r="Q438" s="30"/>
      <c r="R438" s="33" t="s">
        <v>19</v>
      </c>
    </row>
    <row r="439" spans="1:18" s="31" customFormat="1" hidden="1" x14ac:dyDescent="0.2">
      <c r="A439" s="29" t="s">
        <v>2189</v>
      </c>
      <c r="B439" s="32">
        <v>44875</v>
      </c>
      <c r="C439" s="29" t="s">
        <v>17</v>
      </c>
      <c r="D439" s="29" t="s">
        <v>1738</v>
      </c>
      <c r="E439" s="29" t="s">
        <v>19</v>
      </c>
      <c r="F439" s="29" t="s">
        <v>108</v>
      </c>
      <c r="G439" s="29" t="s">
        <v>19</v>
      </c>
      <c r="H439" s="40" t="s">
        <v>106</v>
      </c>
      <c r="I439" s="30" t="s">
        <v>107</v>
      </c>
      <c r="J439" s="30">
        <f t="shared" si="7"/>
        <v>718.04</v>
      </c>
      <c r="K439" s="30">
        <v>718.04</v>
      </c>
      <c r="L439" s="30">
        <v>0</v>
      </c>
      <c r="M439" s="30">
        <f t="shared" si="6"/>
        <v>0</v>
      </c>
      <c r="N439" s="30">
        <v>0</v>
      </c>
      <c r="O439" s="30">
        <v>0</v>
      </c>
      <c r="P439" s="30">
        <v>0</v>
      </c>
      <c r="Q439" s="30"/>
      <c r="R439" s="33" t="s">
        <v>19</v>
      </c>
    </row>
    <row r="440" spans="1:18" s="31" customFormat="1" hidden="1" x14ac:dyDescent="0.2">
      <c r="A440" s="29" t="s">
        <v>2190</v>
      </c>
      <c r="B440" s="32">
        <v>44875</v>
      </c>
      <c r="C440" s="29" t="s">
        <v>17</v>
      </c>
      <c r="D440" s="29" t="s">
        <v>1735</v>
      </c>
      <c r="E440" s="29" t="s">
        <v>19</v>
      </c>
      <c r="F440" s="29" t="s">
        <v>109</v>
      </c>
      <c r="G440" s="29" t="s">
        <v>19</v>
      </c>
      <c r="H440" s="40" t="s">
        <v>106</v>
      </c>
      <c r="I440" s="30" t="s">
        <v>107</v>
      </c>
      <c r="J440" s="30">
        <f t="shared" si="7"/>
        <v>16078.057999999999</v>
      </c>
      <c r="K440" s="30">
        <v>12428.64</v>
      </c>
      <c r="L440" s="30">
        <v>3146.05</v>
      </c>
      <c r="M440" s="30">
        <f t="shared" si="6"/>
        <v>503.36800000000005</v>
      </c>
      <c r="N440" s="30">
        <v>0</v>
      </c>
      <c r="O440" s="30">
        <v>0</v>
      </c>
      <c r="P440" s="30">
        <v>0</v>
      </c>
      <c r="Q440" s="30"/>
      <c r="R440" s="33" t="s">
        <v>19</v>
      </c>
    </row>
    <row r="441" spans="1:18" s="31" customFormat="1" hidden="1" x14ac:dyDescent="0.2">
      <c r="A441" s="29" t="s">
        <v>2191</v>
      </c>
      <c r="B441" s="32">
        <v>44875</v>
      </c>
      <c r="C441" s="29" t="s">
        <v>17</v>
      </c>
      <c r="D441" s="29" t="s">
        <v>110</v>
      </c>
      <c r="E441" s="29" t="s">
        <v>19</v>
      </c>
      <c r="F441" s="29" t="s">
        <v>111</v>
      </c>
      <c r="G441" s="29" t="s">
        <v>19</v>
      </c>
      <c r="H441" s="40" t="s">
        <v>112</v>
      </c>
      <c r="I441" s="30" t="s">
        <v>113</v>
      </c>
      <c r="J441" s="30">
        <f t="shared" si="7"/>
        <v>308.05</v>
      </c>
      <c r="K441" s="30">
        <v>308.05</v>
      </c>
      <c r="L441" s="30">
        <v>0</v>
      </c>
      <c r="M441" s="30">
        <f t="shared" si="6"/>
        <v>0</v>
      </c>
      <c r="N441" s="30">
        <v>0</v>
      </c>
      <c r="O441" s="30">
        <v>0</v>
      </c>
      <c r="P441" s="30">
        <v>0</v>
      </c>
      <c r="Q441" s="30"/>
      <c r="R441" s="33" t="s">
        <v>19</v>
      </c>
    </row>
    <row r="442" spans="1:18" s="31" customFormat="1" hidden="1" x14ac:dyDescent="0.2">
      <c r="A442" s="29" t="s">
        <v>2192</v>
      </c>
      <c r="B442" s="32">
        <v>44875</v>
      </c>
      <c r="C442" s="29" t="s">
        <v>17</v>
      </c>
      <c r="D442" s="29" t="s">
        <v>1594</v>
      </c>
      <c r="E442" s="29" t="s">
        <v>19</v>
      </c>
      <c r="F442" s="29" t="s">
        <v>114</v>
      </c>
      <c r="G442" s="29" t="s">
        <v>19</v>
      </c>
      <c r="H442" s="3" t="s">
        <v>537</v>
      </c>
      <c r="I442" s="4" t="s">
        <v>538</v>
      </c>
      <c r="J442" s="30">
        <f t="shared" si="7"/>
        <v>1139.5999999999999</v>
      </c>
      <c r="K442" s="30">
        <v>1139.5999999999999</v>
      </c>
      <c r="L442" s="30">
        <v>0</v>
      </c>
      <c r="M442" s="30">
        <f t="shared" si="6"/>
        <v>0</v>
      </c>
      <c r="N442" s="30">
        <v>0</v>
      </c>
      <c r="O442" s="30">
        <v>0</v>
      </c>
      <c r="P442" s="30">
        <v>0</v>
      </c>
      <c r="Q442" s="30"/>
      <c r="R442" s="33" t="s">
        <v>19</v>
      </c>
    </row>
    <row r="443" spans="1:18" s="31" customFormat="1" hidden="1" x14ac:dyDescent="0.2">
      <c r="A443" s="29" t="s">
        <v>2193</v>
      </c>
      <c r="B443" s="32">
        <v>44875</v>
      </c>
      <c r="C443" s="29" t="s">
        <v>17</v>
      </c>
      <c r="D443" s="29" t="s">
        <v>115</v>
      </c>
      <c r="E443" s="29" t="s">
        <v>19</v>
      </c>
      <c r="F443" s="29" t="s">
        <v>116</v>
      </c>
      <c r="G443" s="29" t="s">
        <v>19</v>
      </c>
      <c r="H443" s="40" t="s">
        <v>25</v>
      </c>
      <c r="I443" s="30" t="s">
        <v>26</v>
      </c>
      <c r="J443" s="30">
        <f t="shared" si="7"/>
        <v>350.71</v>
      </c>
      <c r="K443" s="30">
        <v>350.71</v>
      </c>
      <c r="L443" s="30">
        <v>0</v>
      </c>
      <c r="M443" s="30">
        <f t="shared" si="6"/>
        <v>0</v>
      </c>
      <c r="N443" s="30">
        <v>0</v>
      </c>
      <c r="O443" s="30">
        <v>0</v>
      </c>
      <c r="P443" s="30">
        <v>0</v>
      </c>
      <c r="Q443" s="30"/>
      <c r="R443" s="33" t="s">
        <v>19</v>
      </c>
    </row>
    <row r="444" spans="1:18" s="31" customFormat="1" hidden="1" x14ac:dyDescent="0.2">
      <c r="A444" s="29" t="s">
        <v>2194</v>
      </c>
      <c r="B444" s="32">
        <v>44875</v>
      </c>
      <c r="C444" s="29" t="s">
        <v>17</v>
      </c>
      <c r="D444" s="29" t="s">
        <v>117</v>
      </c>
      <c r="E444" s="29" t="s">
        <v>19</v>
      </c>
      <c r="F444" s="29" t="s">
        <v>118</v>
      </c>
      <c r="G444" s="29" t="s">
        <v>19</v>
      </c>
      <c r="H444" s="40" t="s">
        <v>119</v>
      </c>
      <c r="I444" s="30" t="s">
        <v>120</v>
      </c>
      <c r="J444" s="30">
        <f t="shared" si="7"/>
        <v>1868.9</v>
      </c>
      <c r="K444" s="30">
        <v>1868.9</v>
      </c>
      <c r="L444" s="30">
        <v>0</v>
      </c>
      <c r="M444" s="30">
        <f t="shared" si="6"/>
        <v>0</v>
      </c>
      <c r="N444" s="30">
        <v>0</v>
      </c>
      <c r="O444" s="30">
        <v>0</v>
      </c>
      <c r="P444" s="30">
        <v>0</v>
      </c>
      <c r="Q444" s="30"/>
      <c r="R444" s="33" t="s">
        <v>19</v>
      </c>
    </row>
    <row r="445" spans="1:18" s="31" customFormat="1" hidden="1" x14ac:dyDescent="0.2">
      <c r="A445" s="29" t="s">
        <v>2195</v>
      </c>
      <c r="B445" s="32">
        <v>44875</v>
      </c>
      <c r="C445" s="29" t="s">
        <v>17</v>
      </c>
      <c r="D445" s="29" t="s">
        <v>1012</v>
      </c>
      <c r="E445" s="29"/>
      <c r="F445" s="29" t="s">
        <v>956</v>
      </c>
      <c r="G445" s="29"/>
      <c r="H445" s="40" t="s">
        <v>1013</v>
      </c>
      <c r="I445" s="30" t="s">
        <v>844</v>
      </c>
      <c r="J445" s="30">
        <f t="shared" si="7"/>
        <v>2150.3847999999998</v>
      </c>
      <c r="K445" s="30">
        <v>0</v>
      </c>
      <c r="L445" s="30">
        <v>1853.78</v>
      </c>
      <c r="M445" s="30">
        <f t="shared" si="6"/>
        <v>296.60480000000001</v>
      </c>
      <c r="N445" s="30">
        <v>0</v>
      </c>
      <c r="O445" s="30">
        <v>0</v>
      </c>
      <c r="P445" s="30">
        <v>0</v>
      </c>
      <c r="Q445" s="30"/>
      <c r="R445" s="33"/>
    </row>
    <row r="446" spans="1:18" s="31" customFormat="1" hidden="1" x14ac:dyDescent="0.2">
      <c r="A446" s="29" t="s">
        <v>2196</v>
      </c>
      <c r="B446" s="32">
        <v>44875</v>
      </c>
      <c r="C446" s="29" t="s">
        <v>17</v>
      </c>
      <c r="D446" s="29" t="s">
        <v>1631</v>
      </c>
      <c r="E446" s="29" t="s">
        <v>19</v>
      </c>
      <c r="F446" s="29" t="s">
        <v>121</v>
      </c>
      <c r="G446" s="29" t="s">
        <v>19</v>
      </c>
      <c r="H446" s="40" t="s">
        <v>62</v>
      </c>
      <c r="I446" s="30" t="s">
        <v>63</v>
      </c>
      <c r="J446" s="30">
        <f t="shared" si="7"/>
        <v>986.94</v>
      </c>
      <c r="K446" s="30">
        <v>986.94</v>
      </c>
      <c r="L446" s="30">
        <v>0</v>
      </c>
      <c r="M446" s="30">
        <f t="shared" si="6"/>
        <v>0</v>
      </c>
      <c r="N446" s="30">
        <v>0</v>
      </c>
      <c r="O446" s="30">
        <v>0</v>
      </c>
      <c r="P446" s="30">
        <v>0</v>
      </c>
      <c r="Q446" s="30"/>
      <c r="R446" s="33" t="s">
        <v>19</v>
      </c>
    </row>
    <row r="447" spans="1:18" s="74" customFormat="1" hidden="1" x14ac:dyDescent="0.2">
      <c r="A447" s="69" t="s">
        <v>2197</v>
      </c>
      <c r="B447" s="70">
        <v>44875</v>
      </c>
      <c r="C447" s="69" t="s">
        <v>17</v>
      </c>
      <c r="D447" s="69" t="s">
        <v>122</v>
      </c>
      <c r="E447" s="69" t="s">
        <v>19</v>
      </c>
      <c r="F447" s="69" t="s">
        <v>123</v>
      </c>
      <c r="G447" s="69" t="s">
        <v>19</v>
      </c>
      <c r="H447" s="71" t="s">
        <v>124</v>
      </c>
      <c r="I447" s="72" t="s">
        <v>125</v>
      </c>
      <c r="J447" s="72">
        <f t="shared" si="7"/>
        <v>3538.0232000000001</v>
      </c>
      <c r="K447" s="72">
        <v>0</v>
      </c>
      <c r="L447" s="72">
        <v>3050.02</v>
      </c>
      <c r="M447" s="72">
        <f t="shared" si="6"/>
        <v>488.00319999999999</v>
      </c>
      <c r="N447" s="72">
        <v>0</v>
      </c>
      <c r="O447" s="72">
        <v>0</v>
      </c>
      <c r="P447" s="72">
        <v>0</v>
      </c>
      <c r="Q447" s="72"/>
      <c r="R447" s="73" t="s">
        <v>19</v>
      </c>
    </row>
    <row r="448" spans="1:18" s="74" customFormat="1" hidden="1" x14ac:dyDescent="0.2">
      <c r="A448" s="69" t="s">
        <v>2198</v>
      </c>
      <c r="B448" s="70">
        <v>44875</v>
      </c>
      <c r="C448" s="69" t="s">
        <v>17</v>
      </c>
      <c r="D448" s="69" t="s">
        <v>126</v>
      </c>
      <c r="E448" s="69" t="s">
        <v>19</v>
      </c>
      <c r="F448" s="69" t="s">
        <v>127</v>
      </c>
      <c r="G448" s="69" t="s">
        <v>19</v>
      </c>
      <c r="H448" s="71" t="s">
        <v>124</v>
      </c>
      <c r="I448" s="72" t="s">
        <v>125</v>
      </c>
      <c r="J448" s="72">
        <f t="shared" si="7"/>
        <v>1505.1</v>
      </c>
      <c r="K448" s="72">
        <v>0</v>
      </c>
      <c r="L448" s="72">
        <v>1297.5</v>
      </c>
      <c r="M448" s="72">
        <f t="shared" si="6"/>
        <v>207.6</v>
      </c>
      <c r="N448" s="72">
        <v>0</v>
      </c>
      <c r="O448" s="72">
        <v>0</v>
      </c>
      <c r="P448" s="72">
        <v>0</v>
      </c>
      <c r="Q448" s="72"/>
      <c r="R448" s="73" t="s">
        <v>19</v>
      </c>
    </row>
    <row r="449" spans="1:18" s="74" customFormat="1" hidden="1" x14ac:dyDescent="0.2">
      <c r="A449" s="69" t="s">
        <v>2199</v>
      </c>
      <c r="B449" s="70">
        <v>44875</v>
      </c>
      <c r="C449" s="69" t="s">
        <v>17</v>
      </c>
      <c r="D449" s="69" t="s">
        <v>128</v>
      </c>
      <c r="E449" s="69" t="s">
        <v>19</v>
      </c>
      <c r="F449" s="69" t="s">
        <v>129</v>
      </c>
      <c r="G449" s="69" t="s">
        <v>19</v>
      </c>
      <c r="H449" s="71" t="s">
        <v>124</v>
      </c>
      <c r="I449" s="72" t="s">
        <v>125</v>
      </c>
      <c r="J449" s="72">
        <f t="shared" si="7"/>
        <v>4141.6408000000001</v>
      </c>
      <c r="K449" s="72">
        <v>0</v>
      </c>
      <c r="L449" s="72">
        <v>3570.38</v>
      </c>
      <c r="M449" s="72">
        <f t="shared" si="6"/>
        <v>571.26080000000002</v>
      </c>
      <c r="N449" s="72">
        <v>0</v>
      </c>
      <c r="O449" s="72">
        <v>0</v>
      </c>
      <c r="P449" s="72">
        <v>0</v>
      </c>
      <c r="Q449" s="72"/>
      <c r="R449" s="73" t="s">
        <v>19</v>
      </c>
    </row>
    <row r="450" spans="1:18" hidden="1" x14ac:dyDescent="0.2">
      <c r="A450" s="29" t="s">
        <v>2200</v>
      </c>
      <c r="B450" s="32">
        <v>44875</v>
      </c>
      <c r="C450" s="29" t="s">
        <v>17</v>
      </c>
      <c r="D450" s="29" t="s">
        <v>1607</v>
      </c>
      <c r="E450" s="29" t="s">
        <v>19</v>
      </c>
      <c r="F450" s="29" t="s">
        <v>130</v>
      </c>
      <c r="G450" s="29" t="s">
        <v>19</v>
      </c>
      <c r="H450" s="40" t="s">
        <v>131</v>
      </c>
      <c r="I450" s="30" t="s">
        <v>132</v>
      </c>
      <c r="J450" s="30">
        <f t="shared" si="7"/>
        <v>1131.6199999999999</v>
      </c>
      <c r="K450" s="30">
        <v>1131.6199999999999</v>
      </c>
      <c r="L450" s="30">
        <v>0</v>
      </c>
      <c r="M450" s="30">
        <f t="shared" si="6"/>
        <v>0</v>
      </c>
      <c r="N450" s="30">
        <v>0</v>
      </c>
      <c r="O450" s="30">
        <v>0</v>
      </c>
      <c r="P450" s="30">
        <v>0</v>
      </c>
      <c r="Q450" s="30"/>
      <c r="R450" s="33" t="s">
        <v>19</v>
      </c>
    </row>
    <row r="451" spans="1:18" s="31" customFormat="1" hidden="1" x14ac:dyDescent="0.2">
      <c r="A451" s="29" t="s">
        <v>2201</v>
      </c>
      <c r="B451" s="32">
        <v>44875</v>
      </c>
      <c r="C451" s="29" t="s">
        <v>17</v>
      </c>
      <c r="D451" s="29" t="s">
        <v>133</v>
      </c>
      <c r="E451" s="29" t="s">
        <v>19</v>
      </c>
      <c r="F451" s="29" t="s">
        <v>134</v>
      </c>
      <c r="G451" s="29" t="s">
        <v>19</v>
      </c>
      <c r="H451" s="40" t="s">
        <v>135</v>
      </c>
      <c r="I451" s="30" t="s">
        <v>136</v>
      </c>
      <c r="J451" s="30">
        <f t="shared" si="7"/>
        <v>900.00920000000008</v>
      </c>
      <c r="K451" s="30">
        <v>1.1368683772161603E-13</v>
      </c>
      <c r="L451" s="30">
        <v>775.87</v>
      </c>
      <c r="M451" s="30">
        <f t="shared" si="6"/>
        <v>124.1392</v>
      </c>
      <c r="N451" s="30">
        <v>0</v>
      </c>
      <c r="O451" s="30">
        <v>0</v>
      </c>
      <c r="P451" s="30">
        <v>0</v>
      </c>
      <c r="Q451" s="30"/>
      <c r="R451" s="33" t="s">
        <v>19</v>
      </c>
    </row>
    <row r="452" spans="1:18" s="31" customFormat="1" hidden="1" x14ac:dyDescent="0.2">
      <c r="A452" s="29" t="s">
        <v>2202</v>
      </c>
      <c r="B452" s="9">
        <v>44875</v>
      </c>
      <c r="C452" s="2" t="s">
        <v>17</v>
      </c>
      <c r="D452" s="1" t="s">
        <v>1707</v>
      </c>
      <c r="E452" s="2"/>
      <c r="F452" s="2" t="s">
        <v>956</v>
      </c>
      <c r="G452" s="29"/>
      <c r="H452" s="3" t="s">
        <v>999</v>
      </c>
      <c r="I452" s="4" t="s">
        <v>1000</v>
      </c>
      <c r="J452" s="30">
        <f t="shared" si="7"/>
        <v>192</v>
      </c>
      <c r="K452" s="30">
        <v>192</v>
      </c>
      <c r="L452" s="30">
        <v>0</v>
      </c>
      <c r="M452" s="30">
        <f t="shared" si="6"/>
        <v>0</v>
      </c>
      <c r="N452" s="30">
        <v>0</v>
      </c>
      <c r="O452" s="30">
        <v>0</v>
      </c>
      <c r="P452" s="30">
        <v>0</v>
      </c>
      <c r="Q452" s="29"/>
    </row>
    <row r="453" spans="1:18" s="31" customFormat="1" hidden="1" x14ac:dyDescent="0.2">
      <c r="A453" s="29" t="s">
        <v>2203</v>
      </c>
      <c r="B453" s="9">
        <v>44875</v>
      </c>
      <c r="C453" s="2" t="s">
        <v>17</v>
      </c>
      <c r="D453" s="1" t="s">
        <v>1708</v>
      </c>
      <c r="E453" s="2"/>
      <c r="F453" s="2" t="s">
        <v>956</v>
      </c>
      <c r="G453" s="29"/>
      <c r="H453" s="3" t="s">
        <v>1709</v>
      </c>
      <c r="I453" s="4" t="s">
        <v>1710</v>
      </c>
      <c r="J453" s="30">
        <f t="shared" si="7"/>
        <v>246.7</v>
      </c>
      <c r="K453" s="30">
        <v>246.7</v>
      </c>
      <c r="L453" s="30">
        <v>0</v>
      </c>
      <c r="M453" s="30">
        <f t="shared" si="6"/>
        <v>0</v>
      </c>
      <c r="N453" s="30">
        <v>0</v>
      </c>
      <c r="O453" s="30">
        <v>0</v>
      </c>
      <c r="P453" s="30">
        <v>0</v>
      </c>
      <c r="Q453" s="29"/>
    </row>
    <row r="454" spans="1:18" s="31" customFormat="1" hidden="1" x14ac:dyDescent="0.2">
      <c r="A454" s="29" t="s">
        <v>2204</v>
      </c>
      <c r="B454" s="9">
        <v>44875</v>
      </c>
      <c r="C454" s="2" t="s">
        <v>17</v>
      </c>
      <c r="D454" s="1" t="s">
        <v>1711</v>
      </c>
      <c r="E454" s="2"/>
      <c r="F454" s="2" t="s">
        <v>956</v>
      </c>
      <c r="G454" s="29"/>
      <c r="H454" s="3" t="s">
        <v>1712</v>
      </c>
      <c r="I454" s="4" t="s">
        <v>377</v>
      </c>
      <c r="J454" s="30">
        <f t="shared" si="7"/>
        <v>79.989999999999995</v>
      </c>
      <c r="K454" s="30">
        <v>79.989999999999995</v>
      </c>
      <c r="L454" s="30">
        <v>0</v>
      </c>
      <c r="M454" s="30">
        <f t="shared" si="6"/>
        <v>0</v>
      </c>
      <c r="N454" s="30">
        <v>0</v>
      </c>
      <c r="O454" s="30">
        <v>0</v>
      </c>
      <c r="P454" s="30">
        <v>0</v>
      </c>
      <c r="Q454" s="29"/>
    </row>
    <row r="455" spans="1:18" s="31" customFormat="1" hidden="1" x14ac:dyDescent="0.2">
      <c r="A455" s="29" t="s">
        <v>2205</v>
      </c>
      <c r="B455" s="9">
        <v>44875</v>
      </c>
      <c r="C455" s="2" t="s">
        <v>17</v>
      </c>
      <c r="D455" s="1" t="s">
        <v>1713</v>
      </c>
      <c r="E455" s="2"/>
      <c r="F455" s="2" t="s">
        <v>956</v>
      </c>
      <c r="G455" s="29"/>
      <c r="H455" s="3" t="s">
        <v>989</v>
      </c>
      <c r="I455" s="4" t="s">
        <v>1714</v>
      </c>
      <c r="J455" s="30">
        <f t="shared" si="7"/>
        <v>1018.02</v>
      </c>
      <c r="K455" s="30">
        <v>1018.02</v>
      </c>
      <c r="L455" s="30">
        <v>0</v>
      </c>
      <c r="M455" s="30">
        <f t="shared" ref="M455:M500" si="8">+L455*16%</f>
        <v>0</v>
      </c>
      <c r="N455" s="30">
        <v>0</v>
      </c>
      <c r="O455" s="30">
        <v>0</v>
      </c>
      <c r="P455" s="30">
        <v>0</v>
      </c>
      <c r="Q455" s="29"/>
    </row>
    <row r="456" spans="1:18" s="31" customFormat="1" hidden="1" x14ac:dyDescent="0.2">
      <c r="A456" s="29" t="s">
        <v>2206</v>
      </c>
      <c r="B456" s="32">
        <v>44876</v>
      </c>
      <c r="C456" s="29" t="s">
        <v>17</v>
      </c>
      <c r="D456" s="29" t="s">
        <v>1024</v>
      </c>
      <c r="E456" s="29" t="s">
        <v>19</v>
      </c>
      <c r="F456" s="29" t="s">
        <v>137</v>
      </c>
      <c r="G456" s="29" t="s">
        <v>19</v>
      </c>
      <c r="H456" s="40" t="s">
        <v>138</v>
      </c>
      <c r="I456" s="30" t="s">
        <v>139</v>
      </c>
      <c r="J456" s="30">
        <f t="shared" si="7"/>
        <v>810.02799999999991</v>
      </c>
      <c r="K456" s="30">
        <v>0</v>
      </c>
      <c r="L456" s="30">
        <v>698.3</v>
      </c>
      <c r="M456" s="30">
        <f t="shared" si="8"/>
        <v>111.72799999999999</v>
      </c>
      <c r="N456" s="30">
        <v>0</v>
      </c>
      <c r="O456" s="30">
        <v>0</v>
      </c>
      <c r="P456" s="30">
        <v>0</v>
      </c>
      <c r="Q456" s="30"/>
      <c r="R456" s="33"/>
    </row>
    <row r="457" spans="1:18" s="31" customFormat="1" hidden="1" x14ac:dyDescent="0.2">
      <c r="A457" s="29" t="s">
        <v>2207</v>
      </c>
      <c r="B457" s="32">
        <v>44876</v>
      </c>
      <c r="C457" s="29" t="s">
        <v>17</v>
      </c>
      <c r="D457" s="29" t="s">
        <v>1025</v>
      </c>
      <c r="E457" s="29" t="s">
        <v>19</v>
      </c>
      <c r="F457" s="29" t="s">
        <v>140</v>
      </c>
      <c r="G457" s="29" t="s">
        <v>19</v>
      </c>
      <c r="H457" s="40" t="s">
        <v>138</v>
      </c>
      <c r="I457" s="30" t="s">
        <v>139</v>
      </c>
      <c r="J457" s="30">
        <f t="shared" ref="J457:J520" si="9">+K457+L457+M457+N457+O457</f>
        <v>4413.4519999999993</v>
      </c>
      <c r="K457" s="30">
        <v>-4.5474735088646412E-13</v>
      </c>
      <c r="L457" s="30">
        <v>3804.7</v>
      </c>
      <c r="M457" s="30">
        <f t="shared" si="8"/>
        <v>608.75199999999995</v>
      </c>
      <c r="N457" s="30">
        <v>0</v>
      </c>
      <c r="O457" s="30">
        <v>0</v>
      </c>
      <c r="P457" s="30">
        <v>0</v>
      </c>
      <c r="Q457" s="30"/>
      <c r="R457" s="33"/>
    </row>
    <row r="458" spans="1:18" hidden="1" x14ac:dyDescent="0.2">
      <c r="A458" s="29" t="s">
        <v>2208</v>
      </c>
      <c r="B458" s="32">
        <v>44876</v>
      </c>
      <c r="C458" s="29" t="s">
        <v>17</v>
      </c>
      <c r="D458" s="29" t="s">
        <v>1026</v>
      </c>
      <c r="E458" s="29" t="s">
        <v>19</v>
      </c>
      <c r="F458" s="29" t="s">
        <v>141</v>
      </c>
      <c r="G458" s="29" t="s">
        <v>19</v>
      </c>
      <c r="H458" s="40" t="s">
        <v>138</v>
      </c>
      <c r="I458" s="30" t="s">
        <v>139</v>
      </c>
      <c r="J458" s="30">
        <f t="shared" si="9"/>
        <v>6063.7607999999991</v>
      </c>
      <c r="K458" s="30">
        <v>-9.0949470177292824E-13</v>
      </c>
      <c r="L458" s="30">
        <v>5227.38</v>
      </c>
      <c r="M458" s="30">
        <f t="shared" si="8"/>
        <v>836.38080000000002</v>
      </c>
      <c r="N458" s="30">
        <v>0</v>
      </c>
      <c r="O458" s="30">
        <v>0</v>
      </c>
      <c r="P458" s="30">
        <v>0</v>
      </c>
      <c r="Q458" s="30"/>
      <c r="R458" s="33"/>
    </row>
    <row r="459" spans="1:18" hidden="1" x14ac:dyDescent="0.2">
      <c r="A459" s="29" t="s">
        <v>2209</v>
      </c>
      <c r="B459" s="32">
        <v>44876</v>
      </c>
      <c r="C459" s="29" t="s">
        <v>17</v>
      </c>
      <c r="D459" s="29" t="s">
        <v>142</v>
      </c>
      <c r="E459" s="29" t="s">
        <v>19</v>
      </c>
      <c r="F459" s="29" t="s">
        <v>143</v>
      </c>
      <c r="G459" s="29" t="s">
        <v>19</v>
      </c>
      <c r="H459" s="40" t="s">
        <v>59</v>
      </c>
      <c r="I459" s="30" t="s">
        <v>60</v>
      </c>
      <c r="J459" s="30">
        <f t="shared" si="9"/>
        <v>141.98400000000001</v>
      </c>
      <c r="K459" s="30">
        <v>0</v>
      </c>
      <c r="L459" s="30">
        <v>122.4</v>
      </c>
      <c r="M459" s="30">
        <f t="shared" si="8"/>
        <v>19.584</v>
      </c>
      <c r="N459" s="30">
        <v>0</v>
      </c>
      <c r="O459" s="30">
        <v>0</v>
      </c>
      <c r="P459" s="30">
        <v>0</v>
      </c>
      <c r="Q459" s="30"/>
      <c r="R459" s="33" t="s">
        <v>19</v>
      </c>
    </row>
    <row r="460" spans="1:18" s="31" customFormat="1" hidden="1" x14ac:dyDescent="0.2">
      <c r="A460" s="29" t="s">
        <v>2210</v>
      </c>
      <c r="B460" s="32">
        <v>44876</v>
      </c>
      <c r="C460" s="29" t="s">
        <v>17</v>
      </c>
      <c r="D460" s="29" t="s">
        <v>1741</v>
      </c>
      <c r="E460" s="29" t="s">
        <v>19</v>
      </c>
      <c r="F460" s="29" t="s">
        <v>144</v>
      </c>
      <c r="G460" s="29" t="s">
        <v>19</v>
      </c>
      <c r="H460" s="3" t="s">
        <v>818</v>
      </c>
      <c r="I460" s="4" t="s">
        <v>819</v>
      </c>
      <c r="J460" s="30">
        <f t="shared" si="9"/>
        <v>555.35200000000009</v>
      </c>
      <c r="K460" s="30">
        <v>415.63</v>
      </c>
      <c r="L460" s="30">
        <v>120.45</v>
      </c>
      <c r="M460" s="30">
        <f t="shared" si="8"/>
        <v>19.272000000000002</v>
      </c>
      <c r="N460" s="30">
        <v>0</v>
      </c>
      <c r="O460" s="30">
        <v>0</v>
      </c>
      <c r="P460" s="30">
        <v>0</v>
      </c>
      <c r="Q460" s="30"/>
      <c r="R460" s="33" t="s">
        <v>19</v>
      </c>
    </row>
    <row r="461" spans="1:18" hidden="1" x14ac:dyDescent="0.2">
      <c r="A461" s="29" t="s">
        <v>2211</v>
      </c>
      <c r="B461" s="32">
        <v>44876</v>
      </c>
      <c r="C461" s="29" t="s">
        <v>17</v>
      </c>
      <c r="D461" s="29" t="s">
        <v>1015</v>
      </c>
      <c r="E461" s="29"/>
      <c r="F461" s="29" t="s">
        <v>956</v>
      </c>
      <c r="G461" s="29"/>
      <c r="H461" s="40" t="s">
        <v>1016</v>
      </c>
      <c r="I461" s="30" t="s">
        <v>1017</v>
      </c>
      <c r="J461" s="30">
        <f t="shared" si="9"/>
        <v>1046.3548000000001</v>
      </c>
      <c r="K461" s="30">
        <v>0</v>
      </c>
      <c r="L461" s="30">
        <v>902.03</v>
      </c>
      <c r="M461" s="30">
        <f t="shared" si="8"/>
        <v>144.32480000000001</v>
      </c>
      <c r="N461" s="30">
        <v>0</v>
      </c>
      <c r="O461" s="30">
        <v>0</v>
      </c>
      <c r="P461" s="30">
        <v>0</v>
      </c>
      <c r="Q461" s="30"/>
      <c r="R461" s="33"/>
    </row>
    <row r="462" spans="1:18" s="31" customFormat="1" hidden="1" x14ac:dyDescent="0.2">
      <c r="A462" s="29" t="s">
        <v>2212</v>
      </c>
      <c r="B462" s="32">
        <v>44876</v>
      </c>
      <c r="C462" s="29" t="s">
        <v>17</v>
      </c>
      <c r="D462" s="29" t="s">
        <v>145</v>
      </c>
      <c r="E462" s="29" t="s">
        <v>19</v>
      </c>
      <c r="F462" s="29" t="s">
        <v>146</v>
      </c>
      <c r="G462" s="29" t="s">
        <v>19</v>
      </c>
      <c r="H462" s="40" t="s">
        <v>44</v>
      </c>
      <c r="I462" s="30" t="s">
        <v>45</v>
      </c>
      <c r="J462" s="30">
        <f t="shared" si="9"/>
        <v>180.03199999999998</v>
      </c>
      <c r="K462" s="30">
        <v>0</v>
      </c>
      <c r="L462" s="30">
        <v>155.19999999999999</v>
      </c>
      <c r="M462" s="30">
        <f t="shared" si="8"/>
        <v>24.831999999999997</v>
      </c>
      <c r="N462" s="30">
        <v>0</v>
      </c>
      <c r="O462" s="30">
        <v>0</v>
      </c>
      <c r="P462" s="30">
        <v>0</v>
      </c>
      <c r="Q462" s="30"/>
      <c r="R462" s="33" t="s">
        <v>19</v>
      </c>
    </row>
    <row r="463" spans="1:18" s="31" customFormat="1" hidden="1" x14ac:dyDescent="0.2">
      <c r="A463" s="29" t="s">
        <v>2213</v>
      </c>
      <c r="B463" s="32">
        <v>44876</v>
      </c>
      <c r="C463" s="29" t="s">
        <v>17</v>
      </c>
      <c r="D463" s="29" t="s">
        <v>1637</v>
      </c>
      <c r="E463" s="29" t="s">
        <v>19</v>
      </c>
      <c r="F463" s="29" t="s">
        <v>147</v>
      </c>
      <c r="G463" s="29" t="s">
        <v>19</v>
      </c>
      <c r="H463" s="40" t="s">
        <v>51</v>
      </c>
      <c r="I463" s="30" t="s">
        <v>52</v>
      </c>
      <c r="J463" s="30">
        <f t="shared" si="9"/>
        <v>461.67</v>
      </c>
      <c r="K463" s="30">
        <v>461.67</v>
      </c>
      <c r="L463" s="30">
        <v>0</v>
      </c>
      <c r="M463" s="30">
        <f t="shared" si="8"/>
        <v>0</v>
      </c>
      <c r="N463" s="30">
        <v>0</v>
      </c>
      <c r="O463" s="30">
        <v>0</v>
      </c>
      <c r="P463" s="30">
        <v>0</v>
      </c>
      <c r="Q463" s="30"/>
      <c r="R463" s="33" t="s">
        <v>19</v>
      </c>
    </row>
    <row r="464" spans="1:18" s="74" customFormat="1" hidden="1" x14ac:dyDescent="0.2">
      <c r="A464" s="69" t="s">
        <v>2214</v>
      </c>
      <c r="B464" s="70">
        <v>44876</v>
      </c>
      <c r="C464" s="69" t="s">
        <v>17</v>
      </c>
      <c r="D464" s="69" t="s">
        <v>148</v>
      </c>
      <c r="E464" s="69" t="s">
        <v>19</v>
      </c>
      <c r="F464" s="69" t="s">
        <v>149</v>
      </c>
      <c r="G464" s="69" t="s">
        <v>19</v>
      </c>
      <c r="H464" s="71" t="s">
        <v>150</v>
      </c>
      <c r="I464" s="72" t="s">
        <v>151</v>
      </c>
      <c r="J464" s="72">
        <f t="shared" si="9"/>
        <v>540.6</v>
      </c>
      <c r="K464" s="72">
        <v>540.6</v>
      </c>
      <c r="L464" s="72">
        <v>0</v>
      </c>
      <c r="M464" s="72">
        <f t="shared" si="8"/>
        <v>0</v>
      </c>
      <c r="N464" s="72">
        <v>0</v>
      </c>
      <c r="O464" s="72">
        <v>0</v>
      </c>
      <c r="P464" s="72">
        <v>0</v>
      </c>
      <c r="Q464" s="72"/>
      <c r="R464" s="73" t="s">
        <v>19</v>
      </c>
    </row>
    <row r="465" spans="1:18" s="31" customFormat="1" hidden="1" x14ac:dyDescent="0.2">
      <c r="A465" s="29" t="s">
        <v>2215</v>
      </c>
      <c r="B465" s="32">
        <v>44879</v>
      </c>
      <c r="C465" s="29" t="s">
        <v>17</v>
      </c>
      <c r="D465" s="29" t="s">
        <v>1593</v>
      </c>
      <c r="E465" s="29" t="s">
        <v>19</v>
      </c>
      <c r="F465" s="29" t="s">
        <v>152</v>
      </c>
      <c r="G465" s="29" t="s">
        <v>19</v>
      </c>
      <c r="H465" s="3" t="s">
        <v>537</v>
      </c>
      <c r="I465" s="4" t="s">
        <v>538</v>
      </c>
      <c r="J465" s="30">
        <f t="shared" si="9"/>
        <v>1159.28</v>
      </c>
      <c r="K465" s="30">
        <v>1159.28</v>
      </c>
      <c r="L465" s="30">
        <v>0</v>
      </c>
      <c r="M465" s="30">
        <f t="shared" si="8"/>
        <v>0</v>
      </c>
      <c r="N465" s="30">
        <v>0</v>
      </c>
      <c r="O465" s="30">
        <v>0</v>
      </c>
      <c r="P465" s="30">
        <v>0</v>
      </c>
      <c r="Q465" s="30"/>
      <c r="R465" s="33" t="s">
        <v>19</v>
      </c>
    </row>
    <row r="466" spans="1:18" s="31" customFormat="1" hidden="1" x14ac:dyDescent="0.2">
      <c r="A466" s="29" t="s">
        <v>2216</v>
      </c>
      <c r="B466" s="32">
        <v>44879</v>
      </c>
      <c r="C466" s="29" t="s">
        <v>17</v>
      </c>
      <c r="D466" s="29" t="s">
        <v>153</v>
      </c>
      <c r="E466" s="29" t="s">
        <v>19</v>
      </c>
      <c r="F466" s="29" t="s">
        <v>154</v>
      </c>
      <c r="G466" s="29" t="s">
        <v>19</v>
      </c>
      <c r="H466" s="40" t="s">
        <v>21</v>
      </c>
      <c r="I466" s="30" t="s">
        <v>22</v>
      </c>
      <c r="J466" s="30">
        <f t="shared" si="9"/>
        <v>4640.3500000000004</v>
      </c>
      <c r="K466" s="30">
        <v>4640.3500000000004</v>
      </c>
      <c r="L466" s="30">
        <v>0</v>
      </c>
      <c r="M466" s="30">
        <f t="shared" si="8"/>
        <v>0</v>
      </c>
      <c r="N466" s="30">
        <v>0</v>
      </c>
      <c r="O466" s="30">
        <v>0</v>
      </c>
      <c r="P466" s="30">
        <v>0</v>
      </c>
      <c r="Q466" s="30"/>
      <c r="R466" s="33" t="s">
        <v>19</v>
      </c>
    </row>
    <row r="467" spans="1:18" hidden="1" x14ac:dyDescent="0.2">
      <c r="A467" s="29" t="s">
        <v>2217</v>
      </c>
      <c r="B467" s="32">
        <v>44879</v>
      </c>
      <c r="C467" s="29" t="s">
        <v>17</v>
      </c>
      <c r="D467" s="29" t="s">
        <v>155</v>
      </c>
      <c r="E467" s="29" t="s">
        <v>19</v>
      </c>
      <c r="F467" s="29" t="s">
        <v>156</v>
      </c>
      <c r="G467" s="29" t="s">
        <v>19</v>
      </c>
      <c r="H467" s="40" t="s">
        <v>157</v>
      </c>
      <c r="I467" s="30" t="s">
        <v>158</v>
      </c>
      <c r="J467" s="30">
        <f t="shared" si="9"/>
        <v>3070.33</v>
      </c>
      <c r="K467" s="30">
        <v>352.74</v>
      </c>
      <c r="L467" s="30">
        <v>2342.75</v>
      </c>
      <c r="M467" s="30">
        <f t="shared" si="8"/>
        <v>374.84000000000003</v>
      </c>
      <c r="N467" s="30">
        <v>0</v>
      </c>
      <c r="O467" s="30">
        <v>0</v>
      </c>
      <c r="P467" s="30">
        <v>0</v>
      </c>
      <c r="Q467" s="30"/>
      <c r="R467" s="33" t="s">
        <v>19</v>
      </c>
    </row>
    <row r="468" spans="1:18" s="31" customFormat="1" hidden="1" x14ac:dyDescent="0.2">
      <c r="A468" s="29" t="s">
        <v>2218</v>
      </c>
      <c r="B468" s="9">
        <v>44879</v>
      </c>
      <c r="C468" s="2" t="s">
        <v>17</v>
      </c>
      <c r="D468" s="1" t="s">
        <v>1704</v>
      </c>
      <c r="E468" s="2"/>
      <c r="F468" s="2" t="s">
        <v>956</v>
      </c>
      <c r="G468" s="29"/>
      <c r="H468" s="3" t="s">
        <v>999</v>
      </c>
      <c r="I468" s="4" t="s">
        <v>1000</v>
      </c>
      <c r="J468" s="30">
        <f t="shared" si="9"/>
        <v>588.5</v>
      </c>
      <c r="K468" s="30">
        <v>588.5</v>
      </c>
      <c r="L468" s="30">
        <v>0</v>
      </c>
      <c r="M468" s="30">
        <f t="shared" si="8"/>
        <v>0</v>
      </c>
      <c r="N468" s="30">
        <v>0</v>
      </c>
      <c r="O468" s="30">
        <v>0</v>
      </c>
      <c r="P468" s="30">
        <v>0</v>
      </c>
      <c r="Q468" s="29"/>
    </row>
    <row r="469" spans="1:18" s="31" customFormat="1" hidden="1" x14ac:dyDescent="0.2">
      <c r="A469" s="29" t="s">
        <v>2219</v>
      </c>
      <c r="B469" s="9">
        <v>44879</v>
      </c>
      <c r="C469" s="2" t="s">
        <v>17</v>
      </c>
      <c r="D469" s="1" t="s">
        <v>1705</v>
      </c>
      <c r="E469" s="2"/>
      <c r="F469" s="2" t="s">
        <v>956</v>
      </c>
      <c r="G469" s="29"/>
      <c r="H469" s="3" t="s">
        <v>1706</v>
      </c>
      <c r="I469" s="4" t="s">
        <v>946</v>
      </c>
      <c r="J469" s="30">
        <f t="shared" si="9"/>
        <v>482.72</v>
      </c>
      <c r="K469" s="30">
        <v>482.72</v>
      </c>
      <c r="L469" s="30">
        <v>0</v>
      </c>
      <c r="M469" s="30">
        <f t="shared" si="8"/>
        <v>0</v>
      </c>
      <c r="N469" s="30">
        <v>0</v>
      </c>
      <c r="O469" s="30">
        <v>0</v>
      </c>
      <c r="P469" s="30">
        <v>0</v>
      </c>
      <c r="Q469" s="29"/>
    </row>
    <row r="470" spans="1:18" s="31" customFormat="1" hidden="1" x14ac:dyDescent="0.2">
      <c r="A470" s="29" t="s">
        <v>2220</v>
      </c>
      <c r="B470" s="32">
        <v>44880</v>
      </c>
      <c r="C470" s="29" t="s">
        <v>17</v>
      </c>
      <c r="D470" s="29" t="s">
        <v>1600</v>
      </c>
      <c r="E470" s="29" t="s">
        <v>19</v>
      </c>
      <c r="F470" s="29" t="s">
        <v>159</v>
      </c>
      <c r="G470" s="29" t="s">
        <v>19</v>
      </c>
      <c r="H470" s="40" t="s">
        <v>47</v>
      </c>
      <c r="I470" s="30" t="s">
        <v>48</v>
      </c>
      <c r="J470" s="30">
        <f t="shared" si="9"/>
        <v>1440.4183999999998</v>
      </c>
      <c r="K470" s="30">
        <v>-2.2737367544323206E-13</v>
      </c>
      <c r="L470" s="30">
        <v>1241.74</v>
      </c>
      <c r="M470" s="30">
        <f t="shared" si="8"/>
        <v>198.67840000000001</v>
      </c>
      <c r="N470" s="30">
        <v>0</v>
      </c>
      <c r="O470" s="30">
        <v>0</v>
      </c>
      <c r="P470" s="30">
        <v>0</v>
      </c>
      <c r="Q470" s="30"/>
      <c r="R470" s="33" t="s">
        <v>19</v>
      </c>
    </row>
    <row r="471" spans="1:18" hidden="1" x14ac:dyDescent="0.2">
      <c r="A471" s="29" t="s">
        <v>2221</v>
      </c>
      <c r="B471" s="32">
        <v>44880</v>
      </c>
      <c r="C471" s="29" t="s">
        <v>17</v>
      </c>
      <c r="D471" s="29" t="s">
        <v>1601</v>
      </c>
      <c r="E471" s="29" t="s">
        <v>19</v>
      </c>
      <c r="F471" s="29" t="s">
        <v>160</v>
      </c>
      <c r="G471" s="29" t="s">
        <v>19</v>
      </c>
      <c r="H471" s="40" t="s">
        <v>47</v>
      </c>
      <c r="I471" s="30" t="s">
        <v>48</v>
      </c>
      <c r="J471" s="30">
        <f t="shared" si="9"/>
        <v>2849.0759999999996</v>
      </c>
      <c r="K471" s="30">
        <v>-4.5474735088646412E-13</v>
      </c>
      <c r="L471" s="30">
        <v>2456.1</v>
      </c>
      <c r="M471" s="30">
        <f t="shared" si="8"/>
        <v>392.976</v>
      </c>
      <c r="N471" s="30">
        <v>0</v>
      </c>
      <c r="O471" s="30">
        <v>0</v>
      </c>
      <c r="P471" s="30">
        <v>0</v>
      </c>
      <c r="Q471" s="30"/>
      <c r="R471" s="33" t="s">
        <v>19</v>
      </c>
    </row>
    <row r="472" spans="1:18" s="31" customFormat="1" hidden="1" x14ac:dyDescent="0.2">
      <c r="A472" s="29" t="s">
        <v>2222</v>
      </c>
      <c r="B472" s="32">
        <v>44880</v>
      </c>
      <c r="C472" s="29" t="s">
        <v>17</v>
      </c>
      <c r="D472" s="29" t="s">
        <v>1602</v>
      </c>
      <c r="E472" s="29" t="s">
        <v>19</v>
      </c>
      <c r="F472" s="29" t="s">
        <v>162</v>
      </c>
      <c r="G472" s="29" t="s">
        <v>19</v>
      </c>
      <c r="H472" s="40" t="s">
        <v>47</v>
      </c>
      <c r="I472" s="30" t="s">
        <v>48</v>
      </c>
      <c r="J472" s="30">
        <f t="shared" si="9"/>
        <v>3160.2228000000005</v>
      </c>
      <c r="K472" s="30">
        <v>4.5474735088646412E-13</v>
      </c>
      <c r="L472" s="30">
        <v>2724.33</v>
      </c>
      <c r="M472" s="30">
        <f t="shared" si="8"/>
        <v>435.89280000000002</v>
      </c>
      <c r="N472" s="30">
        <v>0</v>
      </c>
      <c r="O472" s="30">
        <v>0</v>
      </c>
      <c r="P472" s="30">
        <v>0</v>
      </c>
      <c r="Q472" s="30"/>
      <c r="R472" s="33" t="s">
        <v>19</v>
      </c>
    </row>
    <row r="473" spans="1:18" s="74" customFormat="1" hidden="1" x14ac:dyDescent="0.2">
      <c r="A473" s="69" t="s">
        <v>2223</v>
      </c>
      <c r="B473" s="70">
        <v>44880</v>
      </c>
      <c r="C473" s="69" t="s">
        <v>17</v>
      </c>
      <c r="D473" s="69" t="s">
        <v>163</v>
      </c>
      <c r="E473" s="69" t="s">
        <v>19</v>
      </c>
      <c r="F473" s="69" t="s">
        <v>164</v>
      </c>
      <c r="G473" s="69" t="s">
        <v>19</v>
      </c>
      <c r="H473" s="71" t="s">
        <v>25</v>
      </c>
      <c r="I473" s="72" t="s">
        <v>26</v>
      </c>
      <c r="J473" s="72">
        <f t="shared" si="9"/>
        <v>9536.73</v>
      </c>
      <c r="K473" s="72">
        <v>9536.73</v>
      </c>
      <c r="L473" s="72">
        <v>0</v>
      </c>
      <c r="M473" s="72">
        <f t="shared" si="8"/>
        <v>0</v>
      </c>
      <c r="N473" s="72">
        <v>0</v>
      </c>
      <c r="O473" s="72">
        <v>0</v>
      </c>
      <c r="P473" s="72">
        <v>0</v>
      </c>
      <c r="Q473" s="72"/>
      <c r="R473" s="73" t="s">
        <v>19</v>
      </c>
    </row>
    <row r="474" spans="1:18" s="74" customFormat="1" hidden="1" x14ac:dyDescent="0.2">
      <c r="A474" s="69" t="s">
        <v>2224</v>
      </c>
      <c r="B474" s="70">
        <v>44880</v>
      </c>
      <c r="C474" s="69" t="s">
        <v>17</v>
      </c>
      <c r="D474" s="69" t="s">
        <v>165</v>
      </c>
      <c r="E474" s="69" t="s">
        <v>19</v>
      </c>
      <c r="F474" s="69" t="s">
        <v>166</v>
      </c>
      <c r="G474" s="69" t="s">
        <v>19</v>
      </c>
      <c r="H474" s="71" t="s">
        <v>167</v>
      </c>
      <c r="I474" s="72" t="s">
        <v>168</v>
      </c>
      <c r="J474" s="72">
        <f t="shared" si="9"/>
        <v>10055.19</v>
      </c>
      <c r="K474" s="72">
        <v>10055.19</v>
      </c>
      <c r="L474" s="72">
        <v>0</v>
      </c>
      <c r="M474" s="72">
        <f t="shared" si="8"/>
        <v>0</v>
      </c>
      <c r="N474" s="72">
        <v>0</v>
      </c>
      <c r="O474" s="72">
        <v>0</v>
      </c>
      <c r="P474" s="72">
        <v>0</v>
      </c>
      <c r="Q474" s="72"/>
      <c r="R474" s="73" t="s">
        <v>19</v>
      </c>
    </row>
    <row r="475" spans="1:18" s="31" customFormat="1" hidden="1" x14ac:dyDescent="0.2">
      <c r="A475" s="29" t="s">
        <v>2225</v>
      </c>
      <c r="B475" s="32">
        <v>44880</v>
      </c>
      <c r="C475" s="29" t="s">
        <v>17</v>
      </c>
      <c r="D475" s="29" t="s">
        <v>1572</v>
      </c>
      <c r="E475" s="29" t="s">
        <v>19</v>
      </c>
      <c r="F475" s="29" t="s">
        <v>169</v>
      </c>
      <c r="G475" s="29" t="s">
        <v>19</v>
      </c>
      <c r="H475" s="3" t="s">
        <v>696</v>
      </c>
      <c r="I475" s="4" t="s">
        <v>697</v>
      </c>
      <c r="J475" s="30">
        <f t="shared" si="9"/>
        <v>75.599999999999994</v>
      </c>
      <c r="K475" s="30">
        <v>75.599999999999994</v>
      </c>
      <c r="L475" s="30">
        <v>0</v>
      </c>
      <c r="M475" s="30">
        <f t="shared" si="8"/>
        <v>0</v>
      </c>
      <c r="N475" s="30">
        <v>0</v>
      </c>
      <c r="O475" s="30">
        <v>0</v>
      </c>
      <c r="P475" s="30">
        <v>0</v>
      </c>
      <c r="Q475" s="30"/>
      <c r="R475" s="33" t="s">
        <v>19</v>
      </c>
    </row>
    <row r="476" spans="1:18" s="74" customFormat="1" hidden="1" x14ac:dyDescent="0.2">
      <c r="A476" s="69" t="s">
        <v>2226</v>
      </c>
      <c r="B476" s="70">
        <v>44880</v>
      </c>
      <c r="C476" s="69" t="s">
        <v>17</v>
      </c>
      <c r="D476" s="69" t="s">
        <v>1576</v>
      </c>
      <c r="E476" s="69" t="s">
        <v>19</v>
      </c>
      <c r="F476" s="69" t="s">
        <v>170</v>
      </c>
      <c r="G476" s="69" t="s">
        <v>19</v>
      </c>
      <c r="H476" s="71" t="s">
        <v>96</v>
      </c>
      <c r="I476" s="72" t="s">
        <v>97</v>
      </c>
      <c r="J476" s="72">
        <f t="shared" si="9"/>
        <v>2039.3311999999999</v>
      </c>
      <c r="K476" s="72">
        <v>686.98</v>
      </c>
      <c r="L476" s="72">
        <v>1165.82</v>
      </c>
      <c r="M476" s="72">
        <f t="shared" si="8"/>
        <v>186.53119999999998</v>
      </c>
      <c r="N476" s="72">
        <v>0</v>
      </c>
      <c r="O476" s="72">
        <v>0</v>
      </c>
      <c r="P476" s="72">
        <v>0</v>
      </c>
      <c r="Q476" s="72"/>
      <c r="R476" s="73" t="s">
        <v>19</v>
      </c>
    </row>
    <row r="477" spans="1:18" s="31" customFormat="1" hidden="1" x14ac:dyDescent="0.2">
      <c r="A477" s="29" t="s">
        <v>2227</v>
      </c>
      <c r="B477" s="32">
        <v>44880</v>
      </c>
      <c r="C477" s="29" t="s">
        <v>17</v>
      </c>
      <c r="D477" s="29" t="s">
        <v>1027</v>
      </c>
      <c r="E477" s="29" t="s">
        <v>19</v>
      </c>
      <c r="F477" s="29" t="s">
        <v>171</v>
      </c>
      <c r="G477" s="29" t="s">
        <v>19</v>
      </c>
      <c r="H477" s="40" t="s">
        <v>138</v>
      </c>
      <c r="I477" s="30" t="s">
        <v>139</v>
      </c>
      <c r="J477" s="30">
        <f t="shared" si="9"/>
        <v>8025.2975999999999</v>
      </c>
      <c r="K477" s="30">
        <v>0</v>
      </c>
      <c r="L477" s="30">
        <v>6918.36</v>
      </c>
      <c r="M477" s="30">
        <f t="shared" si="8"/>
        <v>1106.9376</v>
      </c>
      <c r="N477" s="30">
        <v>0</v>
      </c>
      <c r="O477" s="30">
        <v>0</v>
      </c>
      <c r="P477" s="30">
        <v>0</v>
      </c>
      <c r="Q477" s="30"/>
      <c r="R477" s="33"/>
    </row>
    <row r="478" spans="1:18" hidden="1" x14ac:dyDescent="0.2">
      <c r="A478" s="29" t="s">
        <v>2228</v>
      </c>
      <c r="B478" s="32">
        <v>44880</v>
      </c>
      <c r="C478" s="29" t="s">
        <v>17</v>
      </c>
      <c r="D478" s="29" t="s">
        <v>172</v>
      </c>
      <c r="E478" s="29" t="s">
        <v>19</v>
      </c>
      <c r="F478" s="29" t="s">
        <v>173</v>
      </c>
      <c r="G478" s="29" t="s">
        <v>19</v>
      </c>
      <c r="H478" s="40" t="s">
        <v>66</v>
      </c>
      <c r="I478" s="30" t="s">
        <v>67</v>
      </c>
      <c r="J478" s="30">
        <f t="shared" si="9"/>
        <v>292.55199999999996</v>
      </c>
      <c r="K478" s="30">
        <v>0</v>
      </c>
      <c r="L478" s="30">
        <v>252.2</v>
      </c>
      <c r="M478" s="30">
        <f t="shared" si="8"/>
        <v>40.351999999999997</v>
      </c>
      <c r="N478" s="30">
        <v>0</v>
      </c>
      <c r="O478" s="30">
        <v>0</v>
      </c>
      <c r="P478" s="30">
        <v>0</v>
      </c>
      <c r="Q478" s="30"/>
      <c r="R478" s="33" t="s">
        <v>19</v>
      </c>
    </row>
    <row r="479" spans="1:18" s="31" customFormat="1" hidden="1" x14ac:dyDescent="0.2">
      <c r="A479" s="29" t="s">
        <v>2229</v>
      </c>
      <c r="B479" s="9">
        <v>44880</v>
      </c>
      <c r="C479" s="2" t="s">
        <v>17</v>
      </c>
      <c r="D479" s="1" t="s">
        <v>1696</v>
      </c>
      <c r="E479" s="2"/>
      <c r="F479" s="2" t="s">
        <v>956</v>
      </c>
      <c r="G479" s="29"/>
      <c r="H479" s="3" t="s">
        <v>1699</v>
      </c>
      <c r="I479" s="4" t="s">
        <v>962</v>
      </c>
      <c r="J479" s="30">
        <f t="shared" si="9"/>
        <v>923.58040000000005</v>
      </c>
      <c r="K479" s="30">
        <v>0</v>
      </c>
      <c r="L479" s="30">
        <v>796.19</v>
      </c>
      <c r="M479" s="30">
        <f t="shared" si="8"/>
        <v>127.39040000000001</v>
      </c>
      <c r="N479" s="30">
        <v>0</v>
      </c>
      <c r="O479" s="30">
        <v>0</v>
      </c>
      <c r="P479" s="30">
        <v>0</v>
      </c>
      <c r="Q479" s="29"/>
    </row>
    <row r="480" spans="1:18" s="74" customFormat="1" x14ac:dyDescent="0.2">
      <c r="A480" s="69" t="s">
        <v>2230</v>
      </c>
      <c r="B480" s="70">
        <v>44881</v>
      </c>
      <c r="C480" s="69" t="s">
        <v>17</v>
      </c>
      <c r="D480" s="69" t="s">
        <v>174</v>
      </c>
      <c r="E480" s="69" t="s">
        <v>19</v>
      </c>
      <c r="F480" s="69" t="s">
        <v>175</v>
      </c>
      <c r="G480" s="69" t="s">
        <v>19</v>
      </c>
      <c r="H480" s="71" t="s">
        <v>176</v>
      </c>
      <c r="I480" s="72" t="s">
        <v>177</v>
      </c>
      <c r="J480" s="72">
        <f t="shared" si="9"/>
        <v>10522.95</v>
      </c>
      <c r="K480" s="72">
        <v>10522.95</v>
      </c>
      <c r="L480" s="72">
        <v>0</v>
      </c>
      <c r="M480" s="72">
        <f t="shared" si="8"/>
        <v>0</v>
      </c>
      <c r="N480" s="72">
        <v>0</v>
      </c>
      <c r="O480" s="72">
        <v>0</v>
      </c>
      <c r="P480" s="72">
        <v>0</v>
      </c>
      <c r="Q480" s="72"/>
      <c r="R480" s="73" t="s">
        <v>19</v>
      </c>
    </row>
    <row r="481" spans="1:18" s="74" customFormat="1" hidden="1" x14ac:dyDescent="0.2">
      <c r="A481" s="69" t="s">
        <v>2231</v>
      </c>
      <c r="B481" s="70">
        <v>44881</v>
      </c>
      <c r="C481" s="69" t="s">
        <v>17</v>
      </c>
      <c r="D481" s="69" t="s">
        <v>178</v>
      </c>
      <c r="E481" s="69" t="s">
        <v>19</v>
      </c>
      <c r="F481" s="69" t="s">
        <v>179</v>
      </c>
      <c r="G481" s="69" t="s">
        <v>19</v>
      </c>
      <c r="H481" s="71" t="s">
        <v>180</v>
      </c>
      <c r="I481" s="72" t="s">
        <v>181</v>
      </c>
      <c r="J481" s="72">
        <f t="shared" si="9"/>
        <v>716.41600000000005</v>
      </c>
      <c r="K481" s="72">
        <v>0</v>
      </c>
      <c r="L481" s="72">
        <v>617.6</v>
      </c>
      <c r="M481" s="72">
        <f t="shared" si="8"/>
        <v>98.816000000000003</v>
      </c>
      <c r="N481" s="72">
        <v>0</v>
      </c>
      <c r="O481" s="72">
        <v>0</v>
      </c>
      <c r="P481" s="72">
        <v>0</v>
      </c>
      <c r="Q481" s="72"/>
      <c r="R481" s="73" t="s">
        <v>19</v>
      </c>
    </row>
    <row r="482" spans="1:18" s="31" customFormat="1" hidden="1" x14ac:dyDescent="0.2">
      <c r="A482" s="29" t="s">
        <v>2232</v>
      </c>
      <c r="B482" s="32">
        <v>44881</v>
      </c>
      <c r="C482" s="29" t="s">
        <v>17</v>
      </c>
      <c r="D482" s="29" t="s">
        <v>182</v>
      </c>
      <c r="E482" s="29" t="s">
        <v>19</v>
      </c>
      <c r="F482" s="29" t="s">
        <v>183</v>
      </c>
      <c r="G482" s="29" t="s">
        <v>19</v>
      </c>
      <c r="H482" s="40" t="s">
        <v>66</v>
      </c>
      <c r="I482" s="30" t="s">
        <v>67</v>
      </c>
      <c r="J482" s="30">
        <f t="shared" si="9"/>
        <v>3691.8044</v>
      </c>
      <c r="K482" s="30">
        <v>0</v>
      </c>
      <c r="L482" s="30">
        <v>3182.59</v>
      </c>
      <c r="M482" s="30">
        <f t="shared" si="8"/>
        <v>509.21440000000001</v>
      </c>
      <c r="N482" s="30">
        <v>0</v>
      </c>
      <c r="O482" s="30">
        <v>0</v>
      </c>
      <c r="P482" s="30">
        <v>0</v>
      </c>
      <c r="Q482" s="30"/>
      <c r="R482" s="33" t="s">
        <v>19</v>
      </c>
    </row>
    <row r="483" spans="1:18" hidden="1" x14ac:dyDescent="0.2">
      <c r="A483" s="29" t="s">
        <v>2233</v>
      </c>
      <c r="B483" s="32">
        <v>44881</v>
      </c>
      <c r="C483" s="29" t="s">
        <v>17</v>
      </c>
      <c r="D483" s="29" t="s">
        <v>184</v>
      </c>
      <c r="E483" s="29" t="s">
        <v>19</v>
      </c>
      <c r="F483" s="29" t="s">
        <v>185</v>
      </c>
      <c r="G483" s="29" t="s">
        <v>19</v>
      </c>
      <c r="H483" s="40" t="s">
        <v>59</v>
      </c>
      <c r="I483" s="30" t="s">
        <v>60</v>
      </c>
      <c r="J483" s="30">
        <f t="shared" si="9"/>
        <v>297.14560000000006</v>
      </c>
      <c r="K483" s="30">
        <v>0</v>
      </c>
      <c r="L483" s="30">
        <v>256.16000000000003</v>
      </c>
      <c r="M483" s="30">
        <f t="shared" si="8"/>
        <v>40.985600000000005</v>
      </c>
      <c r="N483" s="30">
        <v>0</v>
      </c>
      <c r="O483" s="30">
        <v>0</v>
      </c>
      <c r="P483" s="30">
        <v>0</v>
      </c>
      <c r="Q483" s="30"/>
      <c r="R483" s="33" t="s">
        <v>19</v>
      </c>
    </row>
    <row r="484" spans="1:18" s="31" customFormat="1" hidden="1" x14ac:dyDescent="0.2">
      <c r="A484" s="29" t="s">
        <v>2234</v>
      </c>
      <c r="B484" s="32">
        <v>44881</v>
      </c>
      <c r="C484" s="29" t="s">
        <v>17</v>
      </c>
      <c r="D484" s="29" t="s">
        <v>1638</v>
      </c>
      <c r="E484" s="29" t="s">
        <v>19</v>
      </c>
      <c r="F484" s="29" t="s">
        <v>186</v>
      </c>
      <c r="G484" s="29" t="s">
        <v>19</v>
      </c>
      <c r="H484" s="40" t="s">
        <v>51</v>
      </c>
      <c r="I484" s="30" t="s">
        <v>52</v>
      </c>
      <c r="J484" s="30">
        <f t="shared" si="9"/>
        <v>211.57</v>
      </c>
      <c r="K484" s="30">
        <v>211.57</v>
      </c>
      <c r="L484" s="30">
        <v>0</v>
      </c>
      <c r="M484" s="30">
        <f t="shared" si="8"/>
        <v>0</v>
      </c>
      <c r="N484" s="30">
        <v>0</v>
      </c>
      <c r="O484" s="30">
        <v>0</v>
      </c>
      <c r="P484" s="30">
        <v>0</v>
      </c>
      <c r="Q484" s="30"/>
      <c r="R484" s="33" t="s">
        <v>19</v>
      </c>
    </row>
    <row r="485" spans="1:18" s="31" customFormat="1" hidden="1" x14ac:dyDescent="0.2">
      <c r="A485" s="29" t="s">
        <v>2235</v>
      </c>
      <c r="B485" s="32">
        <v>44881</v>
      </c>
      <c r="C485" s="29" t="s">
        <v>1019</v>
      </c>
      <c r="D485" s="29"/>
      <c r="E485" s="29" t="s">
        <v>1518</v>
      </c>
      <c r="F485" s="29" t="s">
        <v>1519</v>
      </c>
      <c r="G485" s="29" t="s">
        <v>110</v>
      </c>
      <c r="H485" s="40" t="s">
        <v>112</v>
      </c>
      <c r="I485" s="30" t="s">
        <v>113</v>
      </c>
      <c r="J485" s="30">
        <f t="shared" si="9"/>
        <v>-107.2</v>
      </c>
      <c r="K485" s="30">
        <v>-107.2</v>
      </c>
      <c r="L485" s="30">
        <v>0</v>
      </c>
      <c r="M485" s="30">
        <f t="shared" si="8"/>
        <v>0</v>
      </c>
      <c r="N485" s="30">
        <v>0</v>
      </c>
      <c r="O485" s="30">
        <v>0</v>
      </c>
      <c r="P485" s="30">
        <v>0</v>
      </c>
      <c r="Q485" s="30"/>
      <c r="R485" s="33" t="s">
        <v>19</v>
      </c>
    </row>
    <row r="486" spans="1:18" s="74" customFormat="1" hidden="1" x14ac:dyDescent="0.2">
      <c r="A486" s="69" t="s">
        <v>2236</v>
      </c>
      <c r="B486" s="70">
        <v>44882</v>
      </c>
      <c r="C486" s="69" t="s">
        <v>17</v>
      </c>
      <c r="D486" s="69" t="s">
        <v>187</v>
      </c>
      <c r="E486" s="69" t="s">
        <v>19</v>
      </c>
      <c r="F486" s="69" t="s">
        <v>188</v>
      </c>
      <c r="G486" s="69" t="s">
        <v>19</v>
      </c>
      <c r="H486" s="71" t="s">
        <v>135</v>
      </c>
      <c r="I486" s="72" t="s">
        <v>136</v>
      </c>
      <c r="J486" s="72">
        <f t="shared" si="9"/>
        <v>947.27919999999995</v>
      </c>
      <c r="K486" s="72">
        <v>0</v>
      </c>
      <c r="L486" s="72">
        <v>816.62</v>
      </c>
      <c r="M486" s="72">
        <f t="shared" si="8"/>
        <v>130.6592</v>
      </c>
      <c r="N486" s="72">
        <v>0</v>
      </c>
      <c r="O486" s="72">
        <v>0</v>
      </c>
      <c r="P486" s="72">
        <v>0</v>
      </c>
      <c r="Q486" s="72"/>
      <c r="R486" s="73" t="s">
        <v>19</v>
      </c>
    </row>
    <row r="487" spans="1:18" s="74" customFormat="1" hidden="1" x14ac:dyDescent="0.2">
      <c r="A487" s="69" t="s">
        <v>2237</v>
      </c>
      <c r="B487" s="70">
        <v>44882</v>
      </c>
      <c r="C487" s="69" t="s">
        <v>17</v>
      </c>
      <c r="D487" s="69" t="s">
        <v>189</v>
      </c>
      <c r="E487" s="69" t="s">
        <v>19</v>
      </c>
      <c r="F487" s="69" t="s">
        <v>190</v>
      </c>
      <c r="G487" s="69" t="s">
        <v>19</v>
      </c>
      <c r="H487" s="71" t="s">
        <v>135</v>
      </c>
      <c r="I487" s="72" t="s">
        <v>136</v>
      </c>
      <c r="J487" s="72">
        <f t="shared" si="9"/>
        <v>1094.74</v>
      </c>
      <c r="K487" s="72">
        <v>1094.74</v>
      </c>
      <c r="L487" s="72">
        <v>0</v>
      </c>
      <c r="M487" s="72">
        <f t="shared" si="8"/>
        <v>0</v>
      </c>
      <c r="N487" s="72">
        <v>0</v>
      </c>
      <c r="O487" s="72">
        <v>0</v>
      </c>
      <c r="P487" s="72">
        <v>0</v>
      </c>
      <c r="Q487" s="72"/>
      <c r="R487" s="73" t="s">
        <v>19</v>
      </c>
    </row>
    <row r="488" spans="1:18" s="31" customFormat="1" hidden="1" x14ac:dyDescent="0.2">
      <c r="A488" s="29" t="s">
        <v>2238</v>
      </c>
      <c r="B488" s="32">
        <v>44882</v>
      </c>
      <c r="C488" s="29" t="s">
        <v>17</v>
      </c>
      <c r="D488" s="29" t="s">
        <v>1592</v>
      </c>
      <c r="E488" s="29" t="s">
        <v>19</v>
      </c>
      <c r="F488" s="29" t="s">
        <v>191</v>
      </c>
      <c r="G488" s="29" t="s">
        <v>19</v>
      </c>
      <c r="H488" s="3" t="s">
        <v>537</v>
      </c>
      <c r="I488" s="4" t="s">
        <v>538</v>
      </c>
      <c r="J488" s="30">
        <f t="shared" si="9"/>
        <v>1524.6</v>
      </c>
      <c r="K488" s="30">
        <v>1524.6</v>
      </c>
      <c r="L488" s="30">
        <v>0</v>
      </c>
      <c r="M488" s="30">
        <f t="shared" si="8"/>
        <v>0</v>
      </c>
      <c r="N488" s="30">
        <v>0</v>
      </c>
      <c r="O488" s="30">
        <v>0</v>
      </c>
      <c r="P488" s="30">
        <v>0</v>
      </c>
      <c r="Q488" s="30"/>
      <c r="R488" s="33" t="s">
        <v>19</v>
      </c>
    </row>
    <row r="489" spans="1:18" s="74" customFormat="1" hidden="1" x14ac:dyDescent="0.2">
      <c r="A489" s="69" t="s">
        <v>2239</v>
      </c>
      <c r="B489" s="70">
        <v>44882</v>
      </c>
      <c r="C489" s="69" t="s">
        <v>17</v>
      </c>
      <c r="D489" s="69" t="s">
        <v>1746</v>
      </c>
      <c r="E489" s="69" t="s">
        <v>19</v>
      </c>
      <c r="F489" s="69" t="s">
        <v>192</v>
      </c>
      <c r="G489" s="69" t="s">
        <v>19</v>
      </c>
      <c r="H489" s="71" t="s">
        <v>193</v>
      </c>
      <c r="I489" s="72" t="s">
        <v>194</v>
      </c>
      <c r="J489" s="72">
        <f t="shared" si="9"/>
        <v>1141.6192000000001</v>
      </c>
      <c r="K489" s="72">
        <v>217.83</v>
      </c>
      <c r="L489" s="72">
        <v>796.37</v>
      </c>
      <c r="M489" s="72">
        <f t="shared" si="8"/>
        <v>127.4192</v>
      </c>
      <c r="N489" s="72">
        <v>0</v>
      </c>
      <c r="O489" s="72">
        <v>0</v>
      </c>
      <c r="P489" s="72">
        <v>0</v>
      </c>
      <c r="Q489" s="72"/>
      <c r="R489" s="73" t="s">
        <v>19</v>
      </c>
    </row>
    <row r="490" spans="1:18" s="74" customFormat="1" hidden="1" x14ac:dyDescent="0.2">
      <c r="A490" s="69" t="s">
        <v>2240</v>
      </c>
      <c r="B490" s="70">
        <v>44882</v>
      </c>
      <c r="C490" s="69" t="s">
        <v>17</v>
      </c>
      <c r="D490" s="69" t="s">
        <v>195</v>
      </c>
      <c r="E490" s="69" t="s">
        <v>19</v>
      </c>
      <c r="F490" s="69" t="s">
        <v>196</v>
      </c>
      <c r="G490" s="69" t="s">
        <v>19</v>
      </c>
      <c r="H490" s="71" t="s">
        <v>197</v>
      </c>
      <c r="I490" s="72" t="s">
        <v>198</v>
      </c>
      <c r="J490" s="72">
        <f t="shared" si="9"/>
        <v>1980</v>
      </c>
      <c r="K490" s="72">
        <v>1980</v>
      </c>
      <c r="L490" s="72">
        <v>0</v>
      </c>
      <c r="M490" s="72">
        <f t="shared" si="8"/>
        <v>0</v>
      </c>
      <c r="N490" s="72">
        <v>0</v>
      </c>
      <c r="O490" s="72">
        <v>0</v>
      </c>
      <c r="P490" s="72">
        <v>0</v>
      </c>
      <c r="Q490" s="72"/>
      <c r="R490" s="73" t="s">
        <v>19</v>
      </c>
    </row>
    <row r="491" spans="1:18" s="31" customFormat="1" hidden="1" x14ac:dyDescent="0.2">
      <c r="A491" s="29" t="s">
        <v>2241</v>
      </c>
      <c r="B491" s="32">
        <v>44882</v>
      </c>
      <c r="C491" s="29" t="s">
        <v>17</v>
      </c>
      <c r="D491" s="29" t="s">
        <v>199</v>
      </c>
      <c r="E491" s="29" t="s">
        <v>19</v>
      </c>
      <c r="F491" s="29" t="s">
        <v>200</v>
      </c>
      <c r="G491" s="29" t="s">
        <v>19</v>
      </c>
      <c r="H491" s="40" t="s">
        <v>112</v>
      </c>
      <c r="I491" s="30" t="s">
        <v>113</v>
      </c>
      <c r="J491" s="30">
        <f t="shared" si="9"/>
        <v>329.72440000000006</v>
      </c>
      <c r="K491" s="30">
        <v>329.72440000000006</v>
      </c>
      <c r="L491" s="30">
        <v>0</v>
      </c>
      <c r="M491" s="30">
        <f t="shared" si="8"/>
        <v>0</v>
      </c>
      <c r="N491" s="30">
        <v>0</v>
      </c>
      <c r="O491" s="30">
        <v>0</v>
      </c>
      <c r="P491" s="30">
        <v>0</v>
      </c>
      <c r="Q491" s="30"/>
      <c r="R491" s="33" t="s">
        <v>19</v>
      </c>
    </row>
    <row r="492" spans="1:18" hidden="1" x14ac:dyDescent="0.2">
      <c r="A492" s="29" t="s">
        <v>2242</v>
      </c>
      <c r="B492" s="32">
        <v>44882</v>
      </c>
      <c r="C492" s="29" t="s">
        <v>1019</v>
      </c>
      <c r="D492" s="29"/>
      <c r="E492" s="29" t="s">
        <v>1520</v>
      </c>
      <c r="F492" s="29" t="s">
        <v>1521</v>
      </c>
      <c r="G492" s="29" t="s">
        <v>199</v>
      </c>
      <c r="H492" s="40" t="s">
        <v>112</v>
      </c>
      <c r="I492" s="30" t="s">
        <v>113</v>
      </c>
      <c r="J492" s="30">
        <f t="shared" si="9"/>
        <v>-96.45</v>
      </c>
      <c r="K492" s="30">
        <v>-96.45</v>
      </c>
      <c r="L492" s="30">
        <v>0</v>
      </c>
      <c r="M492" s="30">
        <f t="shared" si="8"/>
        <v>0</v>
      </c>
      <c r="N492" s="30">
        <v>0</v>
      </c>
      <c r="O492" s="30">
        <v>0</v>
      </c>
      <c r="P492" s="30">
        <v>0</v>
      </c>
      <c r="Q492" s="30"/>
      <c r="R492" s="33" t="s">
        <v>19</v>
      </c>
    </row>
    <row r="493" spans="1:18" hidden="1" x14ac:dyDescent="0.2">
      <c r="A493" s="29" t="s">
        <v>2243</v>
      </c>
      <c r="B493" s="32">
        <v>44882</v>
      </c>
      <c r="C493" s="29" t="s">
        <v>17</v>
      </c>
      <c r="D493" s="29" t="s">
        <v>1736</v>
      </c>
      <c r="E493" s="29" t="s">
        <v>19</v>
      </c>
      <c r="F493" s="29" t="s">
        <v>201</v>
      </c>
      <c r="G493" s="29" t="s">
        <v>19</v>
      </c>
      <c r="H493" s="40" t="s">
        <v>106</v>
      </c>
      <c r="I493" s="30" t="s">
        <v>107</v>
      </c>
      <c r="J493" s="30">
        <f t="shared" si="9"/>
        <v>469.96</v>
      </c>
      <c r="K493" s="30">
        <v>469.96</v>
      </c>
      <c r="L493" s="30">
        <v>0</v>
      </c>
      <c r="M493" s="30">
        <f t="shared" si="8"/>
        <v>0</v>
      </c>
      <c r="N493" s="30">
        <v>0</v>
      </c>
      <c r="O493" s="30">
        <v>0</v>
      </c>
      <c r="P493" s="30">
        <v>0</v>
      </c>
      <c r="Q493" s="30"/>
      <c r="R493" s="33" t="s">
        <v>19</v>
      </c>
    </row>
    <row r="494" spans="1:18" s="31" customFormat="1" hidden="1" x14ac:dyDescent="0.2">
      <c r="A494" s="29" t="s">
        <v>2244</v>
      </c>
      <c r="B494" s="32">
        <v>44882</v>
      </c>
      <c r="C494" s="29" t="s">
        <v>17</v>
      </c>
      <c r="D494" s="29" t="s">
        <v>202</v>
      </c>
      <c r="E494" s="29" t="s">
        <v>19</v>
      </c>
      <c r="F494" s="29" t="s">
        <v>203</v>
      </c>
      <c r="G494" s="29" t="s">
        <v>19</v>
      </c>
      <c r="H494" s="40" t="s">
        <v>119</v>
      </c>
      <c r="I494" s="30" t="s">
        <v>120</v>
      </c>
      <c r="J494" s="30">
        <f t="shared" si="9"/>
        <v>2170.42</v>
      </c>
      <c r="K494" s="30">
        <v>2170.42</v>
      </c>
      <c r="L494" s="30">
        <v>0</v>
      </c>
      <c r="M494" s="30">
        <f t="shared" si="8"/>
        <v>0</v>
      </c>
      <c r="N494" s="30">
        <v>0</v>
      </c>
      <c r="O494" s="30">
        <v>0</v>
      </c>
      <c r="P494" s="30">
        <v>0</v>
      </c>
      <c r="Q494" s="30"/>
      <c r="R494" s="33" t="s">
        <v>19</v>
      </c>
    </row>
    <row r="495" spans="1:18" hidden="1" x14ac:dyDescent="0.2">
      <c r="A495" s="29" t="s">
        <v>2245</v>
      </c>
      <c r="B495" s="32">
        <v>44882</v>
      </c>
      <c r="C495" s="29" t="s">
        <v>17</v>
      </c>
      <c r="D495" s="29" t="s">
        <v>1632</v>
      </c>
      <c r="E495" s="29" t="s">
        <v>19</v>
      </c>
      <c r="F495" s="29" t="s">
        <v>204</v>
      </c>
      <c r="G495" s="29" t="s">
        <v>19</v>
      </c>
      <c r="H495" s="40" t="s">
        <v>62</v>
      </c>
      <c r="I495" s="30" t="s">
        <v>63</v>
      </c>
      <c r="J495" s="30">
        <f t="shared" si="9"/>
        <v>1393.84</v>
      </c>
      <c r="K495" s="30">
        <v>1393.84</v>
      </c>
      <c r="L495" s="30">
        <v>0</v>
      </c>
      <c r="M495" s="30">
        <f t="shared" si="8"/>
        <v>0</v>
      </c>
      <c r="N495" s="30">
        <v>0</v>
      </c>
      <c r="O495" s="30">
        <v>0</v>
      </c>
      <c r="P495" s="30">
        <v>0</v>
      </c>
      <c r="Q495" s="30"/>
      <c r="R495" s="33" t="s">
        <v>19</v>
      </c>
    </row>
    <row r="496" spans="1:18" hidden="1" x14ac:dyDescent="0.2">
      <c r="A496" s="29" t="s">
        <v>2246</v>
      </c>
      <c r="B496" s="32">
        <v>44882</v>
      </c>
      <c r="C496" s="29" t="s">
        <v>17</v>
      </c>
      <c r="D496" s="29" t="s">
        <v>205</v>
      </c>
      <c r="E496" s="29" t="s">
        <v>19</v>
      </c>
      <c r="F496" s="29" t="s">
        <v>206</v>
      </c>
      <c r="G496" s="29" t="s">
        <v>19</v>
      </c>
      <c r="H496" s="40" t="s">
        <v>207</v>
      </c>
      <c r="I496" s="30" t="s">
        <v>208</v>
      </c>
      <c r="J496" s="30">
        <f t="shared" si="9"/>
        <v>3111.9</v>
      </c>
      <c r="K496" s="30">
        <v>3111.9</v>
      </c>
      <c r="L496" s="30">
        <v>0</v>
      </c>
      <c r="M496" s="30">
        <f t="shared" si="8"/>
        <v>0</v>
      </c>
      <c r="N496" s="30">
        <v>0</v>
      </c>
      <c r="O496" s="30">
        <v>0</v>
      </c>
      <c r="P496" s="30">
        <v>0</v>
      </c>
      <c r="Q496" s="30"/>
      <c r="R496" s="33" t="s">
        <v>19</v>
      </c>
    </row>
    <row r="497" spans="1:18" hidden="1" x14ac:dyDescent="0.2">
      <c r="A497" s="29" t="s">
        <v>2247</v>
      </c>
      <c r="B497" s="32">
        <v>44882</v>
      </c>
      <c r="C497" s="29" t="s">
        <v>17</v>
      </c>
      <c r="D497" s="29" t="s">
        <v>997</v>
      </c>
      <c r="E497" s="29"/>
      <c r="F497" s="29" t="s">
        <v>956</v>
      </c>
      <c r="G497" s="29"/>
      <c r="H497" s="3" t="s">
        <v>313</v>
      </c>
      <c r="I497" s="4" t="s">
        <v>314</v>
      </c>
      <c r="J497" s="30">
        <f t="shared" si="9"/>
        <v>386.83079999999995</v>
      </c>
      <c r="K497" s="30">
        <v>386.39</v>
      </c>
      <c r="L497" s="30">
        <v>0.38</v>
      </c>
      <c r="M497" s="30">
        <f t="shared" si="8"/>
        <v>6.08E-2</v>
      </c>
      <c r="N497" s="30">
        <v>0</v>
      </c>
      <c r="O497" s="30">
        <v>0</v>
      </c>
      <c r="P497" s="30">
        <v>0</v>
      </c>
      <c r="Q497" s="30"/>
      <c r="R497" s="33"/>
    </row>
    <row r="498" spans="1:18" s="31" customFormat="1" hidden="1" x14ac:dyDescent="0.2">
      <c r="A498" s="29" t="s">
        <v>2248</v>
      </c>
      <c r="B498" s="32">
        <v>44882</v>
      </c>
      <c r="C498" s="29" t="s">
        <v>17</v>
      </c>
      <c r="D498" s="29" t="s">
        <v>1002</v>
      </c>
      <c r="E498" s="29"/>
      <c r="F498" s="29" t="s">
        <v>956</v>
      </c>
      <c r="G498" s="29"/>
      <c r="H498" s="3" t="s">
        <v>968</v>
      </c>
      <c r="I498" s="4" t="s">
        <v>969</v>
      </c>
      <c r="J498" s="30">
        <f t="shared" si="9"/>
        <v>686.07599999999991</v>
      </c>
      <c r="K498" s="30">
        <v>449.32</v>
      </c>
      <c r="L498" s="30">
        <v>204.1</v>
      </c>
      <c r="M498" s="30">
        <f t="shared" si="8"/>
        <v>32.655999999999999</v>
      </c>
      <c r="N498" s="30">
        <v>0</v>
      </c>
      <c r="O498" s="30">
        <v>0</v>
      </c>
      <c r="P498" s="30">
        <v>0</v>
      </c>
      <c r="Q498" s="30"/>
      <c r="R498" s="33"/>
    </row>
    <row r="499" spans="1:18" s="31" customFormat="1" hidden="1" x14ac:dyDescent="0.2">
      <c r="A499" s="29" t="s">
        <v>2249</v>
      </c>
      <c r="B499" s="32">
        <v>44882</v>
      </c>
      <c r="C499" s="29" t="s">
        <v>17</v>
      </c>
      <c r="D499" s="29" t="s">
        <v>1003</v>
      </c>
      <c r="E499" s="29"/>
      <c r="F499" s="29" t="s">
        <v>956</v>
      </c>
      <c r="G499" s="29"/>
      <c r="H499" s="3" t="s">
        <v>913</v>
      </c>
      <c r="I499" s="4" t="s">
        <v>914</v>
      </c>
      <c r="J499" s="30">
        <f t="shared" si="9"/>
        <v>154.87</v>
      </c>
      <c r="K499" s="30">
        <v>0</v>
      </c>
      <c r="L499" s="30">
        <v>0</v>
      </c>
      <c r="M499" s="30">
        <f t="shared" si="8"/>
        <v>0</v>
      </c>
      <c r="N499" s="30">
        <v>143.4</v>
      </c>
      <c r="O499" s="30">
        <v>11.47</v>
      </c>
      <c r="P499" s="30">
        <v>0</v>
      </c>
      <c r="Q499" s="30"/>
      <c r="R499" s="33"/>
    </row>
    <row r="500" spans="1:18" s="31" customFormat="1" hidden="1" x14ac:dyDescent="0.2">
      <c r="A500" s="29" t="s">
        <v>2250</v>
      </c>
      <c r="B500" s="32">
        <v>44882</v>
      </c>
      <c r="C500" s="29" t="s">
        <v>17</v>
      </c>
      <c r="D500" s="29" t="s">
        <v>998</v>
      </c>
      <c r="E500" s="29"/>
      <c r="F500" s="29" t="s">
        <v>956</v>
      </c>
      <c r="G500" s="29"/>
      <c r="H500" s="40" t="s">
        <v>999</v>
      </c>
      <c r="I500" s="30" t="s">
        <v>1000</v>
      </c>
      <c r="J500" s="30">
        <f t="shared" si="9"/>
        <v>1372.4559999999999</v>
      </c>
      <c r="K500" s="30">
        <v>1224.73</v>
      </c>
      <c r="L500" s="30">
        <v>127.35</v>
      </c>
      <c r="M500" s="30">
        <f t="shared" si="8"/>
        <v>20.376000000000001</v>
      </c>
      <c r="N500" s="30">
        <v>0</v>
      </c>
      <c r="O500" s="30">
        <v>0</v>
      </c>
      <c r="P500" s="30">
        <v>0</v>
      </c>
      <c r="Q500" s="30"/>
      <c r="R500" s="33"/>
    </row>
    <row r="501" spans="1:18" s="31" customFormat="1" hidden="1" x14ac:dyDescent="0.2">
      <c r="A501" s="29" t="s">
        <v>2251</v>
      </c>
      <c r="B501" s="9">
        <v>44883</v>
      </c>
      <c r="C501" s="2" t="s">
        <v>17</v>
      </c>
      <c r="D501" s="1" t="s">
        <v>1692</v>
      </c>
      <c r="E501" s="2"/>
      <c r="F501" s="2" t="s">
        <v>1693</v>
      </c>
      <c r="G501" s="29"/>
      <c r="H501" s="3" t="s">
        <v>616</v>
      </c>
      <c r="I501" s="4" t="s">
        <v>617</v>
      </c>
      <c r="J501" s="30">
        <f t="shared" si="9"/>
        <v>6657.2</v>
      </c>
      <c r="K501" s="30">
        <v>6657.2</v>
      </c>
      <c r="L501" s="30">
        <v>0</v>
      </c>
      <c r="M501" s="30">
        <v>0</v>
      </c>
      <c r="N501" s="30">
        <v>0</v>
      </c>
      <c r="O501" s="30">
        <v>0</v>
      </c>
      <c r="P501" s="30">
        <v>0</v>
      </c>
      <c r="Q501" s="29"/>
    </row>
    <row r="502" spans="1:18" s="31" customFormat="1" hidden="1" x14ac:dyDescent="0.2">
      <c r="A502" s="29" t="s">
        <v>2252</v>
      </c>
      <c r="B502" s="9">
        <v>44883</v>
      </c>
      <c r="C502" s="2" t="s">
        <v>17</v>
      </c>
      <c r="D502" s="1" t="s">
        <v>1616</v>
      </c>
      <c r="E502" s="2"/>
      <c r="F502" s="2" t="s">
        <v>1619</v>
      </c>
      <c r="G502" s="29"/>
      <c r="H502" s="3" t="s">
        <v>669</v>
      </c>
      <c r="I502" s="4" t="s">
        <v>670</v>
      </c>
      <c r="J502" s="30">
        <f t="shared" si="9"/>
        <v>146.85</v>
      </c>
      <c r="K502" s="30">
        <v>146.85</v>
      </c>
      <c r="L502" s="30">
        <v>0</v>
      </c>
      <c r="M502" s="30">
        <v>0</v>
      </c>
      <c r="N502" s="30">
        <v>0</v>
      </c>
      <c r="O502" s="30">
        <v>0</v>
      </c>
      <c r="P502" s="30">
        <v>0</v>
      </c>
      <c r="Q502" s="29"/>
    </row>
    <row r="503" spans="1:18" s="31" customFormat="1" hidden="1" x14ac:dyDescent="0.2">
      <c r="A503" s="29" t="s">
        <v>2253</v>
      </c>
      <c r="B503" s="32">
        <v>44883</v>
      </c>
      <c r="C503" s="29" t="s">
        <v>17</v>
      </c>
      <c r="D503" s="29" t="s">
        <v>993</v>
      </c>
      <c r="E503" s="29" t="s">
        <v>19</v>
      </c>
      <c r="F503" s="29" t="s">
        <v>209</v>
      </c>
      <c r="G503" s="29" t="s">
        <v>19</v>
      </c>
      <c r="H503" s="40" t="s">
        <v>106</v>
      </c>
      <c r="I503" s="30" t="s">
        <v>107</v>
      </c>
      <c r="J503" s="30">
        <f t="shared" si="9"/>
        <v>1904.0483999999999</v>
      </c>
      <c r="K503" s="30">
        <v>949.67</v>
      </c>
      <c r="L503" s="30">
        <v>822.74</v>
      </c>
      <c r="M503" s="30">
        <f t="shared" ref="M503:M516" si="10">+L503*16%</f>
        <v>131.63839999999999</v>
      </c>
      <c r="N503" s="30">
        <v>0</v>
      </c>
      <c r="O503" s="30">
        <v>0</v>
      </c>
      <c r="P503" s="30">
        <v>0</v>
      </c>
      <c r="Q503" s="30"/>
      <c r="R503" s="33" t="s">
        <v>19</v>
      </c>
    </row>
    <row r="504" spans="1:18" s="31" customFormat="1" hidden="1" x14ac:dyDescent="0.2">
      <c r="A504" s="29" t="s">
        <v>2254</v>
      </c>
      <c r="B504" s="32">
        <v>44883</v>
      </c>
      <c r="C504" s="29" t="s">
        <v>17</v>
      </c>
      <c r="D504" s="29" t="s">
        <v>994</v>
      </c>
      <c r="E504" s="29" t="s">
        <v>19</v>
      </c>
      <c r="F504" s="29" t="s">
        <v>210</v>
      </c>
      <c r="G504" s="29" t="s">
        <v>19</v>
      </c>
      <c r="H504" s="40" t="s">
        <v>106</v>
      </c>
      <c r="I504" s="30" t="s">
        <v>107</v>
      </c>
      <c r="J504" s="30">
        <f t="shared" si="9"/>
        <v>293.83999999999997</v>
      </c>
      <c r="K504" s="30">
        <v>293.83999999999997</v>
      </c>
      <c r="L504" s="30">
        <v>0</v>
      </c>
      <c r="M504" s="30">
        <f t="shared" si="10"/>
        <v>0</v>
      </c>
      <c r="N504" s="30">
        <v>0</v>
      </c>
      <c r="O504" s="30">
        <v>0</v>
      </c>
      <c r="P504" s="30">
        <v>0</v>
      </c>
      <c r="Q504" s="30"/>
      <c r="R504" s="33" t="s">
        <v>19</v>
      </c>
    </row>
    <row r="505" spans="1:18" s="31" customFormat="1" hidden="1" x14ac:dyDescent="0.2">
      <c r="A505" s="29" t="s">
        <v>2255</v>
      </c>
      <c r="B505" s="32">
        <v>44883</v>
      </c>
      <c r="C505" s="29" t="s">
        <v>17</v>
      </c>
      <c r="D505" s="29" t="s">
        <v>1001</v>
      </c>
      <c r="E505" s="29"/>
      <c r="F505" s="29" t="s">
        <v>956</v>
      </c>
      <c r="G505" s="29"/>
      <c r="H505" s="40" t="s">
        <v>999</v>
      </c>
      <c r="I505" s="30" t="s">
        <v>1000</v>
      </c>
      <c r="J505" s="30">
        <f t="shared" si="9"/>
        <v>355.23720000000003</v>
      </c>
      <c r="K505" s="30">
        <v>164.8</v>
      </c>
      <c r="L505" s="30">
        <v>164.17</v>
      </c>
      <c r="M505" s="30">
        <f t="shared" si="10"/>
        <v>26.267199999999999</v>
      </c>
      <c r="N505" s="30">
        <v>0</v>
      </c>
      <c r="O505" s="30">
        <v>0</v>
      </c>
      <c r="P505" s="30">
        <v>0</v>
      </c>
      <c r="Q505" s="30"/>
      <c r="R505" s="33"/>
    </row>
    <row r="506" spans="1:18" s="31" customFormat="1" hidden="1" x14ac:dyDescent="0.2">
      <c r="A506" s="29" t="s">
        <v>2256</v>
      </c>
      <c r="B506" s="32">
        <v>44883</v>
      </c>
      <c r="C506" s="29" t="s">
        <v>17</v>
      </c>
      <c r="D506" s="29" t="s">
        <v>995</v>
      </c>
      <c r="E506" s="29" t="s">
        <v>19</v>
      </c>
      <c r="F506" s="29" t="s">
        <v>211</v>
      </c>
      <c r="G506" s="29" t="s">
        <v>19</v>
      </c>
      <c r="H506" s="40" t="s">
        <v>106</v>
      </c>
      <c r="I506" s="30" t="s">
        <v>107</v>
      </c>
      <c r="J506" s="30">
        <f t="shared" si="9"/>
        <v>13607.930400000001</v>
      </c>
      <c r="K506" s="30">
        <v>12194.54</v>
      </c>
      <c r="L506" s="30">
        <v>1218.44</v>
      </c>
      <c r="M506" s="30">
        <f t="shared" si="10"/>
        <v>194.9504</v>
      </c>
      <c r="N506" s="30">
        <v>0</v>
      </c>
      <c r="O506" s="30">
        <v>0</v>
      </c>
      <c r="P506" s="30">
        <v>0</v>
      </c>
      <c r="Q506" s="30"/>
      <c r="R506" s="33" t="s">
        <v>19</v>
      </c>
    </row>
    <row r="507" spans="1:18" s="74" customFormat="1" hidden="1" x14ac:dyDescent="0.2">
      <c r="A507" s="69" t="s">
        <v>2257</v>
      </c>
      <c r="B507" s="70">
        <v>44883</v>
      </c>
      <c r="C507" s="69" t="s">
        <v>17</v>
      </c>
      <c r="D507" s="69" t="s">
        <v>1639</v>
      </c>
      <c r="E507" s="69" t="s">
        <v>19</v>
      </c>
      <c r="F507" s="69" t="s">
        <v>212</v>
      </c>
      <c r="G507" s="69" t="s">
        <v>19</v>
      </c>
      <c r="H507" s="71" t="s">
        <v>51</v>
      </c>
      <c r="I507" s="72" t="s">
        <v>52</v>
      </c>
      <c r="J507" s="72">
        <f t="shared" si="9"/>
        <v>507.1219999999999</v>
      </c>
      <c r="K507" s="72">
        <v>507.1219999999999</v>
      </c>
      <c r="L507" s="72">
        <v>0</v>
      </c>
      <c r="M507" s="72">
        <f t="shared" si="10"/>
        <v>0</v>
      </c>
      <c r="N507" s="72">
        <v>0</v>
      </c>
      <c r="O507" s="72">
        <v>0</v>
      </c>
      <c r="P507" s="72">
        <v>0</v>
      </c>
      <c r="Q507" s="72"/>
      <c r="R507" s="73" t="s">
        <v>19</v>
      </c>
    </row>
    <row r="508" spans="1:18" s="74" customFormat="1" hidden="1" x14ac:dyDescent="0.2">
      <c r="A508" s="69" t="s">
        <v>2258</v>
      </c>
      <c r="B508" s="70">
        <v>44883</v>
      </c>
      <c r="C508" s="69" t="s">
        <v>17</v>
      </c>
      <c r="D508" s="69" t="s">
        <v>213</v>
      </c>
      <c r="E508" s="69" t="s">
        <v>19</v>
      </c>
      <c r="F508" s="69" t="s">
        <v>214</v>
      </c>
      <c r="G508" s="69" t="s">
        <v>19</v>
      </c>
      <c r="H508" s="71" t="s">
        <v>44</v>
      </c>
      <c r="I508" s="72" t="s">
        <v>45</v>
      </c>
      <c r="J508" s="72">
        <f t="shared" si="9"/>
        <v>244.18</v>
      </c>
      <c r="K508" s="72">
        <v>0</v>
      </c>
      <c r="L508" s="72">
        <v>210.5</v>
      </c>
      <c r="M508" s="72">
        <f t="shared" si="10"/>
        <v>33.68</v>
      </c>
      <c r="N508" s="72">
        <v>0</v>
      </c>
      <c r="O508" s="72">
        <v>0</v>
      </c>
      <c r="P508" s="72">
        <v>0</v>
      </c>
      <c r="Q508" s="72"/>
      <c r="R508" s="73" t="s">
        <v>19</v>
      </c>
    </row>
    <row r="509" spans="1:18" s="31" customFormat="1" hidden="1" x14ac:dyDescent="0.2">
      <c r="A509" s="29" t="s">
        <v>2259</v>
      </c>
      <c r="B509" s="32">
        <v>44883</v>
      </c>
      <c r="C509" s="29" t="s">
        <v>17</v>
      </c>
      <c r="D509" s="29" t="s">
        <v>1516</v>
      </c>
      <c r="E509" s="29" t="s">
        <v>19</v>
      </c>
      <c r="F509" s="29" t="s">
        <v>215</v>
      </c>
      <c r="G509" s="29" t="s">
        <v>19</v>
      </c>
      <c r="H509" s="40" t="s">
        <v>55</v>
      </c>
      <c r="I509" s="30" t="s">
        <v>56</v>
      </c>
      <c r="J509" s="30">
        <f t="shared" si="9"/>
        <v>1805.7416000000001</v>
      </c>
      <c r="K509" s="30">
        <v>739.98</v>
      </c>
      <c r="L509" s="30">
        <v>918.76</v>
      </c>
      <c r="M509" s="30">
        <f t="shared" si="10"/>
        <v>147.0016</v>
      </c>
      <c r="N509" s="30">
        <v>0</v>
      </c>
      <c r="O509" s="30">
        <v>0</v>
      </c>
      <c r="P509" s="30">
        <v>0</v>
      </c>
      <c r="Q509" s="30"/>
      <c r="R509" s="33" t="s">
        <v>19</v>
      </c>
    </row>
    <row r="510" spans="1:18" s="31" customFormat="1" hidden="1" x14ac:dyDescent="0.2">
      <c r="A510" s="29" t="s">
        <v>2260</v>
      </c>
      <c r="B510" s="32">
        <v>44884</v>
      </c>
      <c r="C510" s="29" t="s">
        <v>17</v>
      </c>
      <c r="D510" s="29" t="s">
        <v>991</v>
      </c>
      <c r="E510" s="29"/>
      <c r="F510" s="29" t="s">
        <v>956</v>
      </c>
      <c r="G510" s="29"/>
      <c r="H510" s="40" t="s">
        <v>992</v>
      </c>
      <c r="I510" s="30" t="s">
        <v>990</v>
      </c>
      <c r="J510" s="30">
        <f t="shared" si="9"/>
        <v>372</v>
      </c>
      <c r="K510" s="30">
        <v>372</v>
      </c>
      <c r="L510" s="30">
        <v>0</v>
      </c>
      <c r="M510" s="30">
        <f t="shared" si="10"/>
        <v>0</v>
      </c>
      <c r="N510" s="30">
        <v>0</v>
      </c>
      <c r="O510" s="30">
        <v>0</v>
      </c>
      <c r="P510" s="30">
        <v>0</v>
      </c>
      <c r="Q510" s="30"/>
      <c r="R510" s="33"/>
    </row>
    <row r="511" spans="1:18" s="31" customFormat="1" hidden="1" x14ac:dyDescent="0.2">
      <c r="A511" s="29" t="s">
        <v>2261</v>
      </c>
      <c r="B511" s="32">
        <v>44884</v>
      </c>
      <c r="C511" s="29" t="s">
        <v>17</v>
      </c>
      <c r="D511" s="29" t="s">
        <v>988</v>
      </c>
      <c r="E511" s="29"/>
      <c r="F511" s="29" t="s">
        <v>956</v>
      </c>
      <c r="G511" s="29"/>
      <c r="H511" s="40" t="s">
        <v>989</v>
      </c>
      <c r="I511" s="30" t="s">
        <v>990</v>
      </c>
      <c r="J511" s="30">
        <f t="shared" si="9"/>
        <v>1311.86</v>
      </c>
      <c r="K511" s="30">
        <v>1311.86</v>
      </c>
      <c r="L511" s="30">
        <v>0</v>
      </c>
      <c r="M511" s="30">
        <f t="shared" si="10"/>
        <v>0</v>
      </c>
      <c r="N511" s="30">
        <v>0</v>
      </c>
      <c r="O511" s="30">
        <v>0</v>
      </c>
      <c r="P511" s="30">
        <v>0</v>
      </c>
      <c r="Q511" s="30"/>
      <c r="R511" s="33"/>
    </row>
    <row r="512" spans="1:18" s="31" customFormat="1" hidden="1" x14ac:dyDescent="0.2">
      <c r="A512" s="29" t="s">
        <v>2262</v>
      </c>
      <c r="B512" s="32">
        <v>44886</v>
      </c>
      <c r="C512" s="29" t="s">
        <v>17</v>
      </c>
      <c r="D512" s="29" t="s">
        <v>996</v>
      </c>
      <c r="E512" s="29" t="s">
        <v>19</v>
      </c>
      <c r="F512" s="29" t="s">
        <v>216</v>
      </c>
      <c r="G512" s="29" t="s">
        <v>19</v>
      </c>
      <c r="H512" s="3" t="s">
        <v>537</v>
      </c>
      <c r="I512" s="4" t="s">
        <v>538</v>
      </c>
      <c r="J512" s="30">
        <f t="shared" si="9"/>
        <v>2073.1999999999998</v>
      </c>
      <c r="K512" s="30">
        <v>2073.1999999999998</v>
      </c>
      <c r="L512" s="30">
        <v>0</v>
      </c>
      <c r="M512" s="30">
        <f t="shared" si="10"/>
        <v>0</v>
      </c>
      <c r="N512" s="30">
        <v>0</v>
      </c>
      <c r="O512" s="30">
        <v>0</v>
      </c>
      <c r="P512" s="30">
        <v>0</v>
      </c>
      <c r="Q512" s="30"/>
      <c r="R512" s="33" t="s">
        <v>19</v>
      </c>
    </row>
    <row r="513" spans="1:18" s="31" customFormat="1" hidden="1" x14ac:dyDescent="0.2">
      <c r="A513" s="29" t="s">
        <v>2263</v>
      </c>
      <c r="B513" s="32">
        <v>44886</v>
      </c>
      <c r="C513" s="29" t="s">
        <v>17</v>
      </c>
      <c r="D513" s="29" t="s">
        <v>1517</v>
      </c>
      <c r="E513" s="29" t="s">
        <v>19</v>
      </c>
      <c r="F513" s="29" t="s">
        <v>217</v>
      </c>
      <c r="G513" s="29" t="s">
        <v>19</v>
      </c>
      <c r="H513" s="40" t="s">
        <v>55</v>
      </c>
      <c r="I513" s="30" t="s">
        <v>56</v>
      </c>
      <c r="J513" s="30">
        <f t="shared" si="9"/>
        <v>1717.1388400000001</v>
      </c>
      <c r="K513" s="30">
        <v>1094.307</v>
      </c>
      <c r="L513" s="30">
        <v>536.92399999999998</v>
      </c>
      <c r="M513" s="30">
        <f t="shared" si="10"/>
        <v>85.907839999999993</v>
      </c>
      <c r="N513" s="30">
        <v>0</v>
      </c>
      <c r="O513" s="30">
        <v>0</v>
      </c>
      <c r="P513" s="30">
        <v>0</v>
      </c>
      <c r="Q513" s="30"/>
      <c r="R513" s="33" t="s">
        <v>19</v>
      </c>
    </row>
    <row r="514" spans="1:18" hidden="1" x14ac:dyDescent="0.2">
      <c r="A514" s="29" t="s">
        <v>2264</v>
      </c>
      <c r="B514" s="32">
        <v>44886</v>
      </c>
      <c r="C514" s="29" t="s">
        <v>17</v>
      </c>
      <c r="D514" s="29" t="s">
        <v>1614</v>
      </c>
      <c r="E514" s="29" t="s">
        <v>19</v>
      </c>
      <c r="F514" s="29" t="s">
        <v>218</v>
      </c>
      <c r="G514" s="29" t="s">
        <v>19</v>
      </c>
      <c r="H514" s="40" t="s">
        <v>21</v>
      </c>
      <c r="I514" s="30" t="s">
        <v>22</v>
      </c>
      <c r="J514" s="30">
        <f t="shared" si="9"/>
        <v>4983.8123999999998</v>
      </c>
      <c r="K514" s="30">
        <v>4983.8123999999998</v>
      </c>
      <c r="L514" s="30">
        <v>0</v>
      </c>
      <c r="M514" s="30">
        <f t="shared" si="10"/>
        <v>0</v>
      </c>
      <c r="N514" s="30">
        <v>0</v>
      </c>
      <c r="O514" s="30">
        <v>0</v>
      </c>
      <c r="P514" s="30">
        <v>0</v>
      </c>
      <c r="Q514" s="30"/>
      <c r="R514" s="33" t="s">
        <v>19</v>
      </c>
    </row>
    <row r="515" spans="1:18" s="74" customFormat="1" hidden="1" x14ac:dyDescent="0.2">
      <c r="A515" s="69" t="s">
        <v>2265</v>
      </c>
      <c r="B515" s="70">
        <v>44886</v>
      </c>
      <c r="C515" s="69" t="s">
        <v>17</v>
      </c>
      <c r="D515" s="69" t="s">
        <v>1640</v>
      </c>
      <c r="E515" s="69" t="s">
        <v>19</v>
      </c>
      <c r="F515" s="69" t="s">
        <v>219</v>
      </c>
      <c r="G515" s="69" t="s">
        <v>19</v>
      </c>
      <c r="H515" s="71" t="s">
        <v>51</v>
      </c>
      <c r="I515" s="72" t="s">
        <v>52</v>
      </c>
      <c r="J515" s="72">
        <f t="shared" si="9"/>
        <v>224.09</v>
      </c>
      <c r="K515" s="72">
        <v>224.09</v>
      </c>
      <c r="L515" s="72">
        <v>0</v>
      </c>
      <c r="M515" s="72">
        <f t="shared" si="10"/>
        <v>0</v>
      </c>
      <c r="N515" s="72">
        <v>0</v>
      </c>
      <c r="O515" s="72">
        <v>0</v>
      </c>
      <c r="P515" s="72">
        <v>0</v>
      </c>
      <c r="Q515" s="72"/>
      <c r="R515" s="73" t="s">
        <v>19</v>
      </c>
    </row>
    <row r="516" spans="1:18" s="31" customFormat="1" hidden="1" x14ac:dyDescent="0.2">
      <c r="A516" s="29" t="s">
        <v>2266</v>
      </c>
      <c r="B516" s="32">
        <v>44886</v>
      </c>
      <c r="C516" s="29" t="s">
        <v>17</v>
      </c>
      <c r="D516" s="29" t="s">
        <v>982</v>
      </c>
      <c r="E516" s="29"/>
      <c r="F516" s="29" t="s">
        <v>956</v>
      </c>
      <c r="G516" s="29"/>
      <c r="H516" s="3" t="s">
        <v>295</v>
      </c>
      <c r="I516" s="4" t="s">
        <v>296</v>
      </c>
      <c r="J516" s="30">
        <f t="shared" si="9"/>
        <v>787.06</v>
      </c>
      <c r="K516" s="30">
        <v>0</v>
      </c>
      <c r="L516" s="30">
        <v>678.5</v>
      </c>
      <c r="M516" s="30">
        <f t="shared" si="10"/>
        <v>108.56</v>
      </c>
      <c r="N516" s="30">
        <v>0</v>
      </c>
      <c r="O516" s="30">
        <v>0</v>
      </c>
      <c r="P516" s="30">
        <v>0</v>
      </c>
      <c r="Q516" s="30"/>
      <c r="R516" s="33"/>
    </row>
    <row r="517" spans="1:18" hidden="1" x14ac:dyDescent="0.2">
      <c r="A517" s="29" t="s">
        <v>2267</v>
      </c>
      <c r="B517" s="9">
        <v>44887</v>
      </c>
      <c r="C517" s="2" t="s">
        <v>17</v>
      </c>
      <c r="D517" s="1" t="s">
        <v>1620</v>
      </c>
      <c r="E517" s="2"/>
      <c r="F517" s="2" t="s">
        <v>1621</v>
      </c>
      <c r="G517" s="29"/>
      <c r="H517" s="3" t="s">
        <v>669</v>
      </c>
      <c r="I517" s="4" t="s">
        <v>670</v>
      </c>
      <c r="J517" s="30">
        <f t="shared" si="9"/>
        <v>99.7</v>
      </c>
      <c r="K517" s="30">
        <v>99.7</v>
      </c>
      <c r="L517" s="30">
        <v>0</v>
      </c>
      <c r="M517" s="30">
        <v>0</v>
      </c>
      <c r="N517" s="30">
        <v>0</v>
      </c>
      <c r="O517" s="30">
        <v>0</v>
      </c>
      <c r="P517" s="30">
        <v>0</v>
      </c>
      <c r="Q517" s="29"/>
      <c r="R517" s="31"/>
    </row>
    <row r="518" spans="1:18" s="74" customFormat="1" hidden="1" x14ac:dyDescent="0.2">
      <c r="A518" s="69" t="s">
        <v>2268</v>
      </c>
      <c r="B518" s="70">
        <v>44887</v>
      </c>
      <c r="C518" s="69" t="s">
        <v>17</v>
      </c>
      <c r="D518" s="69" t="s">
        <v>220</v>
      </c>
      <c r="E518" s="69" t="s">
        <v>19</v>
      </c>
      <c r="F518" s="69" t="s">
        <v>221</v>
      </c>
      <c r="G518" s="69" t="s">
        <v>19</v>
      </c>
      <c r="H518" s="71" t="s">
        <v>40</v>
      </c>
      <c r="I518" s="72" t="s">
        <v>41</v>
      </c>
      <c r="J518" s="72">
        <f t="shared" si="9"/>
        <v>529.24</v>
      </c>
      <c r="K518" s="72">
        <v>529.24</v>
      </c>
      <c r="L518" s="72">
        <v>0</v>
      </c>
      <c r="M518" s="72">
        <f t="shared" ref="M518:M538" si="11">+L518*16%</f>
        <v>0</v>
      </c>
      <c r="N518" s="72">
        <v>0</v>
      </c>
      <c r="O518" s="72">
        <v>0</v>
      </c>
      <c r="P518" s="72">
        <v>0</v>
      </c>
      <c r="Q518" s="72"/>
      <c r="R518" s="73" t="s">
        <v>19</v>
      </c>
    </row>
    <row r="519" spans="1:18" s="74" customFormat="1" hidden="1" x14ac:dyDescent="0.2">
      <c r="A519" s="69" t="s">
        <v>2269</v>
      </c>
      <c r="B519" s="70">
        <v>44887</v>
      </c>
      <c r="C519" s="69" t="s">
        <v>17</v>
      </c>
      <c r="D519" s="69" t="s">
        <v>222</v>
      </c>
      <c r="E519" s="69" t="s">
        <v>19</v>
      </c>
      <c r="F519" s="69" t="s">
        <v>223</v>
      </c>
      <c r="G519" s="69" t="s">
        <v>19</v>
      </c>
      <c r="H519" s="71" t="s">
        <v>25</v>
      </c>
      <c r="I519" s="72" t="s">
        <v>26</v>
      </c>
      <c r="J519" s="72">
        <f t="shared" si="9"/>
        <v>6436.66</v>
      </c>
      <c r="K519" s="72">
        <v>6436.66</v>
      </c>
      <c r="L519" s="72">
        <v>0</v>
      </c>
      <c r="M519" s="72">
        <f t="shared" si="11"/>
        <v>0</v>
      </c>
      <c r="N519" s="72">
        <v>0</v>
      </c>
      <c r="O519" s="72">
        <v>0</v>
      </c>
      <c r="P519" s="72">
        <v>0</v>
      </c>
      <c r="Q519" s="72"/>
      <c r="R519" s="73" t="s">
        <v>19</v>
      </c>
    </row>
    <row r="520" spans="1:18" s="31" customFormat="1" hidden="1" x14ac:dyDescent="0.2">
      <c r="A520" s="29" t="s">
        <v>2270</v>
      </c>
      <c r="B520" s="32">
        <v>44887</v>
      </c>
      <c r="C520" s="29" t="s">
        <v>17</v>
      </c>
      <c r="D520" s="29" t="s">
        <v>983</v>
      </c>
      <c r="E520" s="29" t="s">
        <v>19</v>
      </c>
      <c r="F520" s="29" t="s">
        <v>224</v>
      </c>
      <c r="G520" s="29" t="s">
        <v>19</v>
      </c>
      <c r="H520" s="40" t="s">
        <v>47</v>
      </c>
      <c r="I520" s="30" t="s">
        <v>48</v>
      </c>
      <c r="J520" s="30">
        <f t="shared" si="9"/>
        <v>1467.5159999999998</v>
      </c>
      <c r="K520" s="30">
        <v>0</v>
      </c>
      <c r="L520" s="30">
        <v>1265.0999999999999</v>
      </c>
      <c r="M520" s="30">
        <f t="shared" si="11"/>
        <v>202.416</v>
      </c>
      <c r="N520" s="30">
        <v>0</v>
      </c>
      <c r="O520" s="30">
        <v>0</v>
      </c>
      <c r="P520" s="30">
        <v>0</v>
      </c>
      <c r="Q520" s="30"/>
      <c r="R520" s="33" t="s">
        <v>19</v>
      </c>
    </row>
    <row r="521" spans="1:18" hidden="1" x14ac:dyDescent="0.2">
      <c r="A521" s="29" t="s">
        <v>2271</v>
      </c>
      <c r="B521" s="32">
        <v>44887</v>
      </c>
      <c r="C521" s="29" t="s">
        <v>17</v>
      </c>
      <c r="D521" s="29" t="s">
        <v>985</v>
      </c>
      <c r="E521" s="29"/>
      <c r="F521" s="29" t="s">
        <v>956</v>
      </c>
      <c r="G521" s="29"/>
      <c r="H521" s="40" t="s">
        <v>986</v>
      </c>
      <c r="I521" s="30" t="s">
        <v>987</v>
      </c>
      <c r="J521" s="30">
        <f t="shared" ref="J521:J542" si="12">+K521+L521+M521+N521+O521</f>
        <v>148.75840000000002</v>
      </c>
      <c r="K521" s="30">
        <v>0</v>
      </c>
      <c r="L521" s="30">
        <v>128.24</v>
      </c>
      <c r="M521" s="30">
        <f t="shared" si="11"/>
        <v>20.518400000000003</v>
      </c>
      <c r="N521" s="30">
        <v>0</v>
      </c>
      <c r="O521" s="30">
        <v>0</v>
      </c>
      <c r="P521" s="30">
        <v>0</v>
      </c>
      <c r="Q521" s="30"/>
      <c r="R521" s="33"/>
    </row>
    <row r="522" spans="1:18" s="31" customFormat="1" hidden="1" x14ac:dyDescent="0.2">
      <c r="A522" s="29" t="s">
        <v>2272</v>
      </c>
      <c r="B522" s="32">
        <v>44887</v>
      </c>
      <c r="C522" s="29" t="s">
        <v>17</v>
      </c>
      <c r="D522" s="29" t="s">
        <v>984</v>
      </c>
      <c r="E522" s="29" t="s">
        <v>19</v>
      </c>
      <c r="F522" s="29" t="s">
        <v>225</v>
      </c>
      <c r="G522" s="29" t="s">
        <v>19</v>
      </c>
      <c r="H522" s="40" t="s">
        <v>47</v>
      </c>
      <c r="I522" s="30" t="s">
        <v>48</v>
      </c>
      <c r="J522" s="30">
        <f t="shared" si="12"/>
        <v>3384.4972000000002</v>
      </c>
      <c r="K522" s="30">
        <v>0</v>
      </c>
      <c r="L522" s="30">
        <v>2917.67</v>
      </c>
      <c r="M522" s="30">
        <f t="shared" si="11"/>
        <v>466.8272</v>
      </c>
      <c r="N522" s="30">
        <v>0</v>
      </c>
      <c r="O522" s="30">
        <v>0</v>
      </c>
      <c r="P522" s="30">
        <v>0</v>
      </c>
      <c r="Q522" s="30"/>
      <c r="R522" s="33" t="s">
        <v>19</v>
      </c>
    </row>
    <row r="523" spans="1:18" s="31" customFormat="1" hidden="1" x14ac:dyDescent="0.2">
      <c r="A523" s="29" t="s">
        <v>2273</v>
      </c>
      <c r="B523" s="32">
        <v>44887</v>
      </c>
      <c r="C523" s="29" t="s">
        <v>1019</v>
      </c>
      <c r="D523" s="29"/>
      <c r="E523" s="29" t="s">
        <v>1598</v>
      </c>
      <c r="F523" s="29" t="s">
        <v>1599</v>
      </c>
      <c r="G523" s="29" t="s">
        <v>161</v>
      </c>
      <c r="H523" s="40" t="s">
        <v>47</v>
      </c>
      <c r="I523" s="30" t="s">
        <v>48</v>
      </c>
      <c r="J523" s="30">
        <f t="shared" si="12"/>
        <v>-13.0732</v>
      </c>
      <c r="K523" s="30">
        <v>0</v>
      </c>
      <c r="L523" s="30">
        <v>-11.27</v>
      </c>
      <c r="M523" s="30">
        <f t="shared" si="11"/>
        <v>-1.8031999999999999</v>
      </c>
      <c r="N523" s="30">
        <v>0</v>
      </c>
      <c r="O523" s="30">
        <v>0</v>
      </c>
      <c r="P523" s="30">
        <v>0</v>
      </c>
      <c r="Q523" s="30"/>
      <c r="R523" s="33" t="s">
        <v>19</v>
      </c>
    </row>
    <row r="524" spans="1:18" s="74" customFormat="1" hidden="1" x14ac:dyDescent="0.2">
      <c r="A524" s="69" t="s">
        <v>2274</v>
      </c>
      <c r="B524" s="70">
        <v>44887</v>
      </c>
      <c r="C524" s="69" t="s">
        <v>17</v>
      </c>
      <c r="D524" s="69" t="s">
        <v>226</v>
      </c>
      <c r="E524" s="69" t="s">
        <v>19</v>
      </c>
      <c r="F524" s="69" t="s">
        <v>227</v>
      </c>
      <c r="G524" s="69" t="s">
        <v>19</v>
      </c>
      <c r="H524" s="71" t="s">
        <v>29</v>
      </c>
      <c r="I524" s="72" t="s">
        <v>30</v>
      </c>
      <c r="J524" s="72">
        <f t="shared" si="12"/>
        <v>274.9896</v>
      </c>
      <c r="K524" s="72">
        <v>0</v>
      </c>
      <c r="L524" s="72">
        <v>237.06</v>
      </c>
      <c r="M524" s="72">
        <f t="shared" si="11"/>
        <v>37.929600000000001</v>
      </c>
      <c r="N524" s="72">
        <v>0</v>
      </c>
      <c r="O524" s="72">
        <v>0</v>
      </c>
      <c r="P524" s="72">
        <v>0</v>
      </c>
      <c r="Q524" s="72"/>
      <c r="R524" s="73" t="s">
        <v>19</v>
      </c>
    </row>
    <row r="525" spans="1:18" s="74" customFormat="1" hidden="1" x14ac:dyDescent="0.2">
      <c r="A525" s="69" t="s">
        <v>2275</v>
      </c>
      <c r="B525" s="70">
        <v>44887</v>
      </c>
      <c r="C525" s="69" t="s">
        <v>1019</v>
      </c>
      <c r="D525" s="69"/>
      <c r="E525" s="69" t="s">
        <v>1743</v>
      </c>
      <c r="F525" s="69" t="s">
        <v>1742</v>
      </c>
      <c r="G525" s="69" t="s">
        <v>1741</v>
      </c>
      <c r="H525" s="71" t="s">
        <v>29</v>
      </c>
      <c r="I525" s="72" t="s">
        <v>30</v>
      </c>
      <c r="J525" s="72">
        <f t="shared" si="12"/>
        <v>-59.526400000000002</v>
      </c>
      <c r="K525" s="72">
        <v>-28.74</v>
      </c>
      <c r="L525" s="72">
        <v>-26.54</v>
      </c>
      <c r="M525" s="72">
        <f t="shared" si="11"/>
        <v>-4.2463999999999995</v>
      </c>
      <c r="N525" s="72">
        <v>0</v>
      </c>
      <c r="O525" s="72">
        <v>0</v>
      </c>
      <c r="P525" s="72">
        <v>0</v>
      </c>
      <c r="Q525" s="72"/>
      <c r="R525" s="73" t="s">
        <v>19</v>
      </c>
    </row>
    <row r="526" spans="1:18" s="74" customFormat="1" hidden="1" x14ac:dyDescent="0.2">
      <c r="A526" s="69" t="s">
        <v>2276</v>
      </c>
      <c r="B526" s="70">
        <v>44887</v>
      </c>
      <c r="C526" s="69" t="s">
        <v>1019</v>
      </c>
      <c r="D526" s="69"/>
      <c r="E526" s="69" t="s">
        <v>1744</v>
      </c>
      <c r="F526" s="69" t="s">
        <v>1745</v>
      </c>
      <c r="G526" s="69" t="s">
        <v>226</v>
      </c>
      <c r="H526" s="71" t="s">
        <v>29</v>
      </c>
      <c r="I526" s="72" t="s">
        <v>30</v>
      </c>
      <c r="J526" s="72">
        <f t="shared" si="12"/>
        <v>-115.36</v>
      </c>
      <c r="K526" s="72">
        <v>-115.36</v>
      </c>
      <c r="L526" s="72">
        <v>0</v>
      </c>
      <c r="M526" s="72">
        <f t="shared" si="11"/>
        <v>0</v>
      </c>
      <c r="N526" s="72">
        <v>0</v>
      </c>
      <c r="O526" s="72">
        <v>0</v>
      </c>
      <c r="P526" s="72">
        <v>0</v>
      </c>
      <c r="Q526" s="72"/>
      <c r="R526" s="73" t="s">
        <v>19</v>
      </c>
    </row>
    <row r="527" spans="1:18" s="74" customFormat="1" hidden="1" x14ac:dyDescent="0.2">
      <c r="A527" s="69" t="s">
        <v>2277</v>
      </c>
      <c r="B527" s="70">
        <v>44888</v>
      </c>
      <c r="C527" s="69" t="s">
        <v>17</v>
      </c>
      <c r="D527" s="69" t="s">
        <v>1641</v>
      </c>
      <c r="E527" s="69" t="s">
        <v>19</v>
      </c>
      <c r="F527" s="69" t="s">
        <v>228</v>
      </c>
      <c r="G527" s="69" t="s">
        <v>19</v>
      </c>
      <c r="H527" s="71" t="s">
        <v>51</v>
      </c>
      <c r="I527" s="72" t="s">
        <v>52</v>
      </c>
      <c r="J527" s="72">
        <f t="shared" si="12"/>
        <v>292.01</v>
      </c>
      <c r="K527" s="72">
        <v>292.01</v>
      </c>
      <c r="L527" s="72">
        <v>0</v>
      </c>
      <c r="M527" s="72">
        <f t="shared" si="11"/>
        <v>0</v>
      </c>
      <c r="N527" s="72">
        <v>0</v>
      </c>
      <c r="O527" s="72">
        <v>0</v>
      </c>
      <c r="P527" s="72">
        <v>0</v>
      </c>
      <c r="Q527" s="72"/>
      <c r="R527" s="73" t="s">
        <v>19</v>
      </c>
    </row>
    <row r="528" spans="1:18" s="74" customFormat="1" hidden="1" x14ac:dyDescent="0.2">
      <c r="A528" s="69" t="s">
        <v>2278</v>
      </c>
      <c r="B528" s="70">
        <v>44888</v>
      </c>
      <c r="C528" s="69" t="s">
        <v>17</v>
      </c>
      <c r="D528" s="69" t="s">
        <v>229</v>
      </c>
      <c r="E528" s="69" t="s">
        <v>19</v>
      </c>
      <c r="F528" s="69" t="s">
        <v>230</v>
      </c>
      <c r="G528" s="69" t="s">
        <v>19</v>
      </c>
      <c r="H528" s="71" t="s">
        <v>231</v>
      </c>
      <c r="I528" s="72" t="s">
        <v>675</v>
      </c>
      <c r="J528" s="72">
        <f t="shared" si="12"/>
        <v>4182.25</v>
      </c>
      <c r="K528" s="72">
        <v>4182.25</v>
      </c>
      <c r="L528" s="72">
        <v>0</v>
      </c>
      <c r="M528" s="72">
        <f t="shared" si="11"/>
        <v>0</v>
      </c>
      <c r="N528" s="72">
        <v>0</v>
      </c>
      <c r="O528" s="72">
        <v>0</v>
      </c>
      <c r="P528" s="72">
        <v>0</v>
      </c>
      <c r="Q528" s="72"/>
      <c r="R528" s="73" t="s">
        <v>19</v>
      </c>
    </row>
    <row r="529" spans="1:18" s="74" customFormat="1" hidden="1" x14ac:dyDescent="0.2">
      <c r="A529" s="69" t="s">
        <v>2279</v>
      </c>
      <c r="B529" s="70">
        <v>44888</v>
      </c>
      <c r="C529" s="69" t="s">
        <v>17</v>
      </c>
      <c r="D529" s="69" t="s">
        <v>232</v>
      </c>
      <c r="E529" s="69" t="s">
        <v>19</v>
      </c>
      <c r="F529" s="69" t="s">
        <v>233</v>
      </c>
      <c r="G529" s="69" t="s">
        <v>19</v>
      </c>
      <c r="H529" s="71" t="s">
        <v>59</v>
      </c>
      <c r="I529" s="72" t="s">
        <v>60</v>
      </c>
      <c r="J529" s="72">
        <f t="shared" si="12"/>
        <v>511.5136</v>
      </c>
      <c r="K529" s="72">
        <v>0</v>
      </c>
      <c r="L529" s="72">
        <v>440.96</v>
      </c>
      <c r="M529" s="72">
        <f t="shared" si="11"/>
        <v>70.553600000000003</v>
      </c>
      <c r="N529" s="72">
        <v>0</v>
      </c>
      <c r="O529" s="72">
        <v>0</v>
      </c>
      <c r="P529" s="72">
        <v>0</v>
      </c>
      <c r="Q529" s="72"/>
      <c r="R529" s="73" t="s">
        <v>19</v>
      </c>
    </row>
    <row r="530" spans="1:18" s="74" customFormat="1" hidden="1" x14ac:dyDescent="0.2">
      <c r="A530" s="69" t="s">
        <v>2280</v>
      </c>
      <c r="B530" s="70">
        <v>44888</v>
      </c>
      <c r="C530" s="69" t="s">
        <v>17</v>
      </c>
      <c r="D530" s="69" t="s">
        <v>234</v>
      </c>
      <c r="E530" s="69" t="s">
        <v>19</v>
      </c>
      <c r="F530" s="69" t="s">
        <v>235</v>
      </c>
      <c r="G530" s="69" t="s">
        <v>19</v>
      </c>
      <c r="H530" s="71" t="s">
        <v>236</v>
      </c>
      <c r="I530" s="72" t="s">
        <v>237</v>
      </c>
      <c r="J530" s="72">
        <f t="shared" si="12"/>
        <v>3134.4243999999999</v>
      </c>
      <c r="K530" s="72">
        <v>-4.5474735088646412E-13</v>
      </c>
      <c r="L530" s="72">
        <v>2702.09</v>
      </c>
      <c r="M530" s="72">
        <f t="shared" si="11"/>
        <v>432.33440000000002</v>
      </c>
      <c r="N530" s="72">
        <v>0</v>
      </c>
      <c r="O530" s="72">
        <v>0</v>
      </c>
      <c r="P530" s="72">
        <v>0</v>
      </c>
      <c r="Q530" s="72"/>
      <c r="R530" s="73" t="s">
        <v>19</v>
      </c>
    </row>
    <row r="531" spans="1:18" s="74" customFormat="1" hidden="1" x14ac:dyDescent="0.2">
      <c r="A531" s="69" t="s">
        <v>2281</v>
      </c>
      <c r="B531" s="70">
        <v>44888</v>
      </c>
      <c r="C531" s="69" t="s">
        <v>17</v>
      </c>
      <c r="D531" s="69" t="s">
        <v>238</v>
      </c>
      <c r="E531" s="69" t="s">
        <v>19</v>
      </c>
      <c r="F531" s="69" t="s">
        <v>239</v>
      </c>
      <c r="G531" s="69" t="s">
        <v>19</v>
      </c>
      <c r="H531" s="71" t="s">
        <v>236</v>
      </c>
      <c r="I531" s="72" t="s">
        <v>237</v>
      </c>
      <c r="J531" s="72">
        <f t="shared" si="12"/>
        <v>7931.9639999999999</v>
      </c>
      <c r="K531" s="72">
        <v>0</v>
      </c>
      <c r="L531" s="72">
        <v>6837.9</v>
      </c>
      <c r="M531" s="72">
        <f t="shared" si="11"/>
        <v>1094.0639999999999</v>
      </c>
      <c r="N531" s="72">
        <v>0</v>
      </c>
      <c r="O531" s="72">
        <v>0</v>
      </c>
      <c r="P531" s="72">
        <v>0</v>
      </c>
      <c r="Q531" s="72"/>
      <c r="R531" s="73" t="s">
        <v>19</v>
      </c>
    </row>
    <row r="532" spans="1:18" s="74" customFormat="1" hidden="1" x14ac:dyDescent="0.2">
      <c r="A532" s="69" t="s">
        <v>2282</v>
      </c>
      <c r="B532" s="70">
        <v>44888</v>
      </c>
      <c r="C532" s="69" t="s">
        <v>17</v>
      </c>
      <c r="D532" s="69" t="s">
        <v>240</v>
      </c>
      <c r="E532" s="69" t="s">
        <v>19</v>
      </c>
      <c r="F532" s="69" t="s">
        <v>241</v>
      </c>
      <c r="G532" s="69" t="s">
        <v>19</v>
      </c>
      <c r="H532" s="71" t="s">
        <v>236</v>
      </c>
      <c r="I532" s="72" t="s">
        <v>237</v>
      </c>
      <c r="J532" s="72">
        <f t="shared" si="12"/>
        <v>1812.442</v>
      </c>
      <c r="K532" s="72">
        <v>0</v>
      </c>
      <c r="L532" s="72">
        <v>1562.45</v>
      </c>
      <c r="M532" s="72">
        <f t="shared" si="11"/>
        <v>249.99200000000002</v>
      </c>
      <c r="N532" s="72">
        <v>0</v>
      </c>
      <c r="O532" s="72">
        <v>0</v>
      </c>
      <c r="P532" s="72">
        <v>0</v>
      </c>
      <c r="Q532" s="72"/>
      <c r="R532" s="73" t="s">
        <v>19</v>
      </c>
    </row>
    <row r="533" spans="1:18" s="31" customFormat="1" hidden="1" x14ac:dyDescent="0.2">
      <c r="A533" s="29" t="s">
        <v>2283</v>
      </c>
      <c r="B533" s="32">
        <v>44889</v>
      </c>
      <c r="C533" s="29" t="s">
        <v>17</v>
      </c>
      <c r="D533" s="29" t="s">
        <v>1642</v>
      </c>
      <c r="E533" s="29"/>
      <c r="F533" s="29" t="s">
        <v>956</v>
      </c>
      <c r="G533" s="29"/>
      <c r="H533" s="3" t="s">
        <v>1703</v>
      </c>
      <c r="I533" s="4" t="s">
        <v>1643</v>
      </c>
      <c r="J533" s="30">
        <f t="shared" si="12"/>
        <v>368.27680000000004</v>
      </c>
      <c r="K533" s="30">
        <v>0</v>
      </c>
      <c r="L533" s="30">
        <v>317.48</v>
      </c>
      <c r="M533" s="30">
        <f t="shared" si="11"/>
        <v>50.796800000000005</v>
      </c>
      <c r="N533" s="30">
        <v>0</v>
      </c>
      <c r="O533" s="30">
        <v>0</v>
      </c>
      <c r="P533" s="30">
        <v>0</v>
      </c>
      <c r="Q533" s="30"/>
      <c r="R533" s="33"/>
    </row>
    <row r="534" spans="1:18" s="74" customFormat="1" hidden="1" x14ac:dyDescent="0.2">
      <c r="A534" s="69" t="s">
        <v>2284</v>
      </c>
      <c r="B534" s="70">
        <v>44889</v>
      </c>
      <c r="C534" s="69" t="s">
        <v>17</v>
      </c>
      <c r="D534" s="69" t="s">
        <v>1648</v>
      </c>
      <c r="E534" s="69" t="s">
        <v>19</v>
      </c>
      <c r="F534" s="69" t="s">
        <v>242</v>
      </c>
      <c r="G534" s="69" t="s">
        <v>19</v>
      </c>
      <c r="H534" s="71" t="s">
        <v>1702</v>
      </c>
      <c r="I534" s="72" t="s">
        <v>78</v>
      </c>
      <c r="J534" s="72">
        <f t="shared" si="12"/>
        <v>572.88</v>
      </c>
      <c r="K534" s="72">
        <v>572.88</v>
      </c>
      <c r="L534" s="72">
        <v>0</v>
      </c>
      <c r="M534" s="72">
        <f t="shared" si="11"/>
        <v>0</v>
      </c>
      <c r="N534" s="72">
        <v>0</v>
      </c>
      <c r="O534" s="72">
        <v>0</v>
      </c>
      <c r="P534" s="72">
        <v>0</v>
      </c>
      <c r="Q534" s="72"/>
      <c r="R534" s="73" t="s">
        <v>19</v>
      </c>
    </row>
    <row r="535" spans="1:18" s="74" customFormat="1" hidden="1" x14ac:dyDescent="0.2">
      <c r="A535" s="69" t="s">
        <v>2285</v>
      </c>
      <c r="B535" s="70">
        <v>44889</v>
      </c>
      <c r="C535" s="69" t="s">
        <v>17</v>
      </c>
      <c r="D535" s="69" t="s">
        <v>243</v>
      </c>
      <c r="E535" s="69" t="s">
        <v>19</v>
      </c>
      <c r="F535" s="69" t="s">
        <v>244</v>
      </c>
      <c r="G535" s="69" t="s">
        <v>19</v>
      </c>
      <c r="H535" s="71" t="s">
        <v>119</v>
      </c>
      <c r="I535" s="72" t="s">
        <v>120</v>
      </c>
      <c r="J535" s="72">
        <f t="shared" si="12"/>
        <v>2462.2399999999998</v>
      </c>
      <c r="K535" s="72">
        <v>2462.2399999999998</v>
      </c>
      <c r="L535" s="72">
        <v>0</v>
      </c>
      <c r="M535" s="72">
        <f t="shared" si="11"/>
        <v>0</v>
      </c>
      <c r="N535" s="72">
        <v>0</v>
      </c>
      <c r="O535" s="72">
        <v>0</v>
      </c>
      <c r="P535" s="72">
        <v>0</v>
      </c>
      <c r="Q535" s="72"/>
      <c r="R535" s="73" t="s">
        <v>19</v>
      </c>
    </row>
    <row r="536" spans="1:18" s="74" customFormat="1" hidden="1" x14ac:dyDescent="0.2">
      <c r="A536" s="69" t="s">
        <v>2286</v>
      </c>
      <c r="B536" s="70">
        <v>44889</v>
      </c>
      <c r="C536" s="69" t="s">
        <v>17</v>
      </c>
      <c r="D536" s="69" t="s">
        <v>245</v>
      </c>
      <c r="E536" s="69" t="s">
        <v>19</v>
      </c>
      <c r="F536" s="69" t="s">
        <v>246</v>
      </c>
      <c r="G536" s="69" t="s">
        <v>19</v>
      </c>
      <c r="H536" s="71" t="s">
        <v>112</v>
      </c>
      <c r="I536" s="72" t="s">
        <v>113</v>
      </c>
      <c r="J536" s="72">
        <f t="shared" si="12"/>
        <v>352.89</v>
      </c>
      <c r="K536" s="72">
        <v>352.89</v>
      </c>
      <c r="L536" s="72">
        <v>0</v>
      </c>
      <c r="M536" s="72">
        <f t="shared" si="11"/>
        <v>0</v>
      </c>
      <c r="N536" s="72">
        <v>0</v>
      </c>
      <c r="O536" s="72">
        <v>0</v>
      </c>
      <c r="P536" s="72">
        <v>0</v>
      </c>
      <c r="Q536" s="72"/>
      <c r="R536" s="73" t="s">
        <v>19</v>
      </c>
    </row>
    <row r="537" spans="1:18" s="74" customFormat="1" hidden="1" x14ac:dyDescent="0.2">
      <c r="A537" s="69" t="s">
        <v>2287</v>
      </c>
      <c r="B537" s="70">
        <v>44889</v>
      </c>
      <c r="C537" s="69" t="s">
        <v>17</v>
      </c>
      <c r="D537" s="69" t="s">
        <v>247</v>
      </c>
      <c r="E537" s="69" t="s">
        <v>19</v>
      </c>
      <c r="F537" s="69" t="s">
        <v>248</v>
      </c>
      <c r="G537" s="69" t="s">
        <v>19</v>
      </c>
      <c r="H537" s="71" t="s">
        <v>249</v>
      </c>
      <c r="I537" s="72" t="s">
        <v>250</v>
      </c>
      <c r="J537" s="72">
        <f t="shared" si="12"/>
        <v>379.9</v>
      </c>
      <c r="K537" s="72">
        <v>0</v>
      </c>
      <c r="L537" s="72">
        <v>327.5</v>
      </c>
      <c r="M537" s="72">
        <f t="shared" si="11"/>
        <v>52.4</v>
      </c>
      <c r="N537" s="72">
        <v>0</v>
      </c>
      <c r="O537" s="72">
        <v>0</v>
      </c>
      <c r="P537" s="72">
        <v>0</v>
      </c>
      <c r="Q537" s="72"/>
      <c r="R537" s="73" t="s">
        <v>19</v>
      </c>
    </row>
    <row r="538" spans="1:18" s="74" customFormat="1" hidden="1" x14ac:dyDescent="0.2">
      <c r="A538" s="69" t="s">
        <v>2288</v>
      </c>
      <c r="B538" s="70">
        <v>44889</v>
      </c>
      <c r="C538" s="69" t="s">
        <v>17</v>
      </c>
      <c r="D538" s="69" t="s">
        <v>251</v>
      </c>
      <c r="E538" s="69" t="s">
        <v>19</v>
      </c>
      <c r="F538" s="69" t="s">
        <v>252</v>
      </c>
      <c r="G538" s="69" t="s">
        <v>19</v>
      </c>
      <c r="H538" s="71" t="s">
        <v>253</v>
      </c>
      <c r="I538" s="72" t="s">
        <v>254</v>
      </c>
      <c r="J538" s="72">
        <f t="shared" si="12"/>
        <v>434.6</v>
      </c>
      <c r="K538" s="72">
        <v>434.6</v>
      </c>
      <c r="L538" s="72">
        <v>0</v>
      </c>
      <c r="M538" s="72">
        <f t="shared" si="11"/>
        <v>0</v>
      </c>
      <c r="N538" s="72">
        <v>0</v>
      </c>
      <c r="O538" s="72">
        <v>0</v>
      </c>
      <c r="P538" s="72">
        <v>0</v>
      </c>
      <c r="Q538" s="72"/>
      <c r="R538" s="73" t="s">
        <v>19</v>
      </c>
    </row>
    <row r="539" spans="1:18" s="31" customFormat="1" hidden="1" x14ac:dyDescent="0.2">
      <c r="A539" s="29" t="s">
        <v>2289</v>
      </c>
      <c r="B539" s="9">
        <v>44890</v>
      </c>
      <c r="C539" s="2" t="s">
        <v>17</v>
      </c>
      <c r="D539" s="1" t="s">
        <v>1622</v>
      </c>
      <c r="E539" s="2"/>
      <c r="F539" s="2" t="s">
        <v>1623</v>
      </c>
      <c r="G539" s="29"/>
      <c r="H539" s="3" t="s">
        <v>1701</v>
      </c>
      <c r="I539" s="4" t="s">
        <v>670</v>
      </c>
      <c r="J539" s="30">
        <f t="shared" si="12"/>
        <v>208</v>
      </c>
      <c r="K539" s="30">
        <v>208</v>
      </c>
      <c r="L539" s="30">
        <v>0</v>
      </c>
      <c r="M539" s="30">
        <v>0</v>
      </c>
      <c r="N539" s="30">
        <v>0</v>
      </c>
      <c r="O539" s="30">
        <v>0</v>
      </c>
      <c r="P539" s="30">
        <v>0</v>
      </c>
      <c r="Q539" s="29"/>
    </row>
    <row r="540" spans="1:18" s="31" customFormat="1" hidden="1" x14ac:dyDescent="0.2">
      <c r="A540" s="29" t="s">
        <v>2290</v>
      </c>
      <c r="B540" s="9">
        <v>44893</v>
      </c>
      <c r="C540" s="2" t="s">
        <v>17</v>
      </c>
      <c r="D540" s="1" t="s">
        <v>1717</v>
      </c>
      <c r="E540" s="2"/>
      <c r="F540" s="2" t="s">
        <v>956</v>
      </c>
      <c r="G540" s="29"/>
      <c r="H540" s="3" t="s">
        <v>1718</v>
      </c>
      <c r="I540" s="4" t="s">
        <v>296</v>
      </c>
      <c r="J540" s="30">
        <f t="shared" si="12"/>
        <v>633.66160000000002</v>
      </c>
      <c r="K540" s="30">
        <v>0</v>
      </c>
      <c r="L540" s="30">
        <v>546.26</v>
      </c>
      <c r="M540" s="30">
        <f>+L540*16%</f>
        <v>87.401600000000002</v>
      </c>
      <c r="N540" s="30">
        <v>0</v>
      </c>
      <c r="O540" s="30">
        <v>0</v>
      </c>
      <c r="P540" s="30">
        <v>0</v>
      </c>
      <c r="Q540" s="29"/>
    </row>
    <row r="541" spans="1:18" s="74" customFormat="1" hidden="1" x14ac:dyDescent="0.2">
      <c r="A541" s="69" t="s">
        <v>2291</v>
      </c>
      <c r="B541" s="70">
        <v>44894</v>
      </c>
      <c r="C541" s="69" t="s">
        <v>17</v>
      </c>
      <c r="D541" s="69" t="s">
        <v>1739</v>
      </c>
      <c r="E541" s="69" t="s">
        <v>19</v>
      </c>
      <c r="F541" s="69" t="s">
        <v>1740</v>
      </c>
      <c r="G541" s="69" t="s">
        <v>19</v>
      </c>
      <c r="H541" s="71" t="s">
        <v>150</v>
      </c>
      <c r="I541" s="72" t="s">
        <v>151</v>
      </c>
      <c r="J541" s="72">
        <f t="shared" si="12"/>
        <v>324</v>
      </c>
      <c r="K541" s="72">
        <v>324</v>
      </c>
      <c r="L541" s="72">
        <v>0</v>
      </c>
      <c r="M541" s="72">
        <f>+L541*16%</f>
        <v>0</v>
      </c>
      <c r="N541" s="72">
        <v>0</v>
      </c>
      <c r="O541" s="72">
        <v>0</v>
      </c>
      <c r="P541" s="72">
        <v>0</v>
      </c>
      <c r="Q541" s="72"/>
      <c r="R541" s="73" t="s">
        <v>19</v>
      </c>
    </row>
    <row r="542" spans="1:18" s="31" customFormat="1" hidden="1" x14ac:dyDescent="0.2">
      <c r="A542" s="29" t="s">
        <v>2292</v>
      </c>
      <c r="B542" s="9">
        <v>44894</v>
      </c>
      <c r="C542" s="2" t="s">
        <v>17</v>
      </c>
      <c r="D542" s="1" t="s">
        <v>1694</v>
      </c>
      <c r="E542" s="2"/>
      <c r="F542" s="2" t="s">
        <v>956</v>
      </c>
      <c r="G542" s="29"/>
      <c r="H542" s="3" t="s">
        <v>1700</v>
      </c>
      <c r="I542" s="4" t="s">
        <v>1695</v>
      </c>
      <c r="J542" s="30">
        <f t="shared" si="12"/>
        <v>25.52</v>
      </c>
      <c r="K542" s="30">
        <v>0</v>
      </c>
      <c r="L542" s="30">
        <v>22</v>
      </c>
      <c r="M542" s="30">
        <f>+L542*16%</f>
        <v>3.52</v>
      </c>
      <c r="N542" s="30">
        <v>0</v>
      </c>
      <c r="O542" s="30">
        <v>0</v>
      </c>
      <c r="P542" s="30">
        <v>0</v>
      </c>
      <c r="Q542" s="29"/>
    </row>
    <row r="543" spans="1:18" x14ac:dyDescent="0.2">
      <c r="B543" s="11"/>
    </row>
    <row r="544" spans="1:18" x14ac:dyDescent="0.2">
      <c r="B544" s="11"/>
      <c r="J544" s="36">
        <f>+SUBTOTAL(9,J7:J542)</f>
        <v>11770.52</v>
      </c>
      <c r="K544" s="36">
        <f t="shared" ref="K544:P544" si="13">+SUBTOTAL(9,K7:K542)</f>
        <v>11770.52</v>
      </c>
      <c r="L544" s="36">
        <f t="shared" si="13"/>
        <v>0</v>
      </c>
      <c r="M544" s="36">
        <f t="shared" si="13"/>
        <v>0</v>
      </c>
      <c r="N544" s="36">
        <f t="shared" si="13"/>
        <v>0</v>
      </c>
      <c r="O544" s="36">
        <f t="shared" si="13"/>
        <v>0</v>
      </c>
      <c r="P544" s="36">
        <f t="shared" si="13"/>
        <v>0</v>
      </c>
    </row>
    <row r="545" spans="1:17" x14ac:dyDescent="0.2">
      <c r="B545" s="11"/>
    </row>
    <row r="546" spans="1:17" s="36" customFormat="1" x14ac:dyDescent="0.2">
      <c r="A546" s="34"/>
      <c r="B546" s="11"/>
      <c r="C546" s="34"/>
      <c r="D546" s="34"/>
      <c r="E546" s="34"/>
      <c r="F546" s="34"/>
      <c r="G546" s="34"/>
      <c r="H546" s="41"/>
      <c r="Q546" s="34"/>
    </row>
    <row r="547" spans="1:17" s="36" customFormat="1" x14ac:dyDescent="0.2">
      <c r="A547" s="34"/>
      <c r="B547" s="11"/>
      <c r="C547" s="34"/>
      <c r="D547" s="34"/>
      <c r="E547" s="34"/>
      <c r="F547" s="34"/>
      <c r="G547" s="34"/>
      <c r="H547" s="41"/>
      <c r="Q547" s="34"/>
    </row>
    <row r="548" spans="1:17" s="36" customFormat="1" x14ac:dyDescent="0.2">
      <c r="A548" s="34"/>
      <c r="B548" s="11"/>
      <c r="C548" s="34"/>
      <c r="D548" s="34"/>
      <c r="E548" s="34"/>
      <c r="F548" s="34"/>
      <c r="G548" s="34"/>
      <c r="H548" s="41"/>
      <c r="Q548" s="34"/>
    </row>
    <row r="549" spans="1:17" s="36" customFormat="1" x14ac:dyDescent="0.2">
      <c r="A549" s="34"/>
      <c r="B549" s="11"/>
      <c r="C549" s="34"/>
      <c r="D549" s="34"/>
      <c r="E549" s="34"/>
      <c r="F549" s="34"/>
      <c r="G549" s="34"/>
      <c r="H549" s="41"/>
      <c r="I549" s="30" t="str">
        <f>+I9&amp;" "&amp;C9&amp;" "&amp;D9&amp;" "&amp;E9&amp;" "&amp;A9</f>
        <v>W &amp; R SERVICIOS C.A. FC 000076  11.1/1</v>
      </c>
      <c r="J549" s="30">
        <v>51847.360000000001</v>
      </c>
      <c r="Q549" s="34"/>
    </row>
    <row r="550" spans="1:17" s="36" customFormat="1" x14ac:dyDescent="0.2">
      <c r="A550" s="34"/>
      <c r="B550" s="11"/>
      <c r="C550" s="34"/>
      <c r="D550" s="34"/>
      <c r="E550" s="34"/>
      <c r="F550" s="34"/>
      <c r="G550" s="34"/>
      <c r="H550" s="41"/>
      <c r="I550" s="30" t="str">
        <f t="shared" ref="I550:I613" si="14">+I10&amp;" "&amp;C10&amp;" "&amp;D10&amp;" "&amp;E10&amp;" "&amp;A10</f>
        <v>W &amp; R SERVICIOS C.A. FC 000122  11.1/2</v>
      </c>
      <c r="J550" s="30">
        <v>48766.400000000001</v>
      </c>
      <c r="Q550" s="34"/>
    </row>
    <row r="551" spans="1:17" s="36" customFormat="1" x14ac:dyDescent="0.2">
      <c r="A551" s="34"/>
      <c r="B551" s="11"/>
      <c r="C551" s="34"/>
      <c r="D551" s="34"/>
      <c r="E551" s="34"/>
      <c r="F551" s="34"/>
      <c r="G551" s="34"/>
      <c r="H551" s="41"/>
      <c r="I551" s="30" t="str">
        <f t="shared" si="14"/>
        <v>W &amp; R SERVICIOS C.A. FC 000135  11.1/3</v>
      </c>
      <c r="J551" s="30">
        <v>74704</v>
      </c>
      <c r="Q551" s="34"/>
    </row>
    <row r="552" spans="1:17" s="36" customFormat="1" x14ac:dyDescent="0.2">
      <c r="A552" s="34"/>
      <c r="B552" s="11"/>
      <c r="C552" s="34"/>
      <c r="D552" s="34"/>
      <c r="E552" s="34"/>
      <c r="F552" s="34"/>
      <c r="G552" s="34"/>
      <c r="H552" s="41"/>
      <c r="I552" s="30" t="str">
        <f t="shared" si="14"/>
        <v>W &amp; R SERVICIOS C.A. FC 000144  11.1/4</v>
      </c>
      <c r="J552" s="30">
        <v>42154.400000000001</v>
      </c>
      <c r="Q552" s="34"/>
    </row>
    <row r="553" spans="1:17" s="36" customFormat="1" x14ac:dyDescent="0.2">
      <c r="A553" s="34"/>
      <c r="B553" s="11"/>
      <c r="C553" s="34"/>
      <c r="D553" s="34"/>
      <c r="E553" s="34"/>
      <c r="F553" s="34"/>
      <c r="G553" s="34"/>
      <c r="H553" s="41"/>
      <c r="I553" s="30" t="str">
        <f t="shared" si="14"/>
        <v>SIILVER EXPRESS CORPORATION, C.A. FC 1222  11.1/5</v>
      </c>
      <c r="J553" s="30">
        <v>625.24</v>
      </c>
      <c r="Q553" s="34"/>
    </row>
    <row r="554" spans="1:17" s="36" customFormat="1" x14ac:dyDescent="0.2">
      <c r="A554" s="34"/>
      <c r="B554" s="11"/>
      <c r="C554" s="34"/>
      <c r="D554" s="34"/>
      <c r="E554" s="34"/>
      <c r="F554" s="34"/>
      <c r="G554" s="34"/>
      <c r="H554" s="41"/>
      <c r="I554" s="30" t="str">
        <f t="shared" si="14"/>
        <v>MULTIELECTRICOS VICTORIA C.A. FC 00000271  11.1/6</v>
      </c>
      <c r="J554" s="30">
        <v>481.32</v>
      </c>
      <c r="Q554" s="34"/>
    </row>
    <row r="555" spans="1:17" s="36" customFormat="1" x14ac:dyDescent="0.2">
      <c r="A555" s="34"/>
      <c r="B555" s="11"/>
      <c r="C555" s="34"/>
      <c r="D555" s="34"/>
      <c r="E555" s="34"/>
      <c r="F555" s="34"/>
      <c r="G555" s="34"/>
      <c r="H555" s="41"/>
      <c r="I555" s="30" t="str">
        <f t="shared" si="14"/>
        <v>RODAMIENTOS PANAMERICA C.A. FC 00000322  11.1/7</v>
      </c>
      <c r="J555" s="30">
        <v>45.6</v>
      </c>
      <c r="Q555" s="34"/>
    </row>
    <row r="556" spans="1:17" s="36" customFormat="1" x14ac:dyDescent="0.2">
      <c r="A556" s="34"/>
      <c r="B556" s="11"/>
      <c r="C556" s="34"/>
      <c r="D556" s="34"/>
      <c r="E556" s="34"/>
      <c r="F556" s="34"/>
      <c r="G556" s="34"/>
      <c r="H556" s="41"/>
      <c r="I556" s="30" t="str">
        <f t="shared" si="14"/>
        <v>GRUPO FERRETERO PROFTOOLS C.A. FC 00006883  11.1/8</v>
      </c>
      <c r="J556" s="30">
        <v>65.39</v>
      </c>
      <c r="Q556" s="34"/>
    </row>
    <row r="557" spans="1:17" s="36" customFormat="1" x14ac:dyDescent="0.2">
      <c r="A557" s="34"/>
      <c r="B557" s="11"/>
      <c r="C557" s="34"/>
      <c r="D557" s="34"/>
      <c r="E557" s="34"/>
      <c r="F557" s="34"/>
      <c r="G557" s="34"/>
      <c r="H557" s="41"/>
      <c r="I557" s="30" t="str">
        <f t="shared" si="14"/>
        <v>INVERSIONES SUMI PAPEL 21, C.A FC 00000240  11.1/9</v>
      </c>
      <c r="J557" s="30">
        <v>3540.73</v>
      </c>
      <c r="Q557" s="34"/>
    </row>
    <row r="558" spans="1:17" s="36" customFormat="1" x14ac:dyDescent="0.2">
      <c r="A558" s="34"/>
      <c r="B558" s="11"/>
      <c r="C558" s="34"/>
      <c r="D558" s="34"/>
      <c r="E558" s="34"/>
      <c r="F558" s="34"/>
      <c r="G558" s="34"/>
      <c r="H558" s="41"/>
      <c r="I558" s="30" t="str">
        <f t="shared" si="14"/>
        <v>MI DIVINO JOJOTO, C.A FC 026974  11.1/10</v>
      </c>
      <c r="J558" s="30">
        <v>2534.0300000000002</v>
      </c>
      <c r="Q558" s="34"/>
    </row>
    <row r="559" spans="1:17" s="36" customFormat="1" x14ac:dyDescent="0.2">
      <c r="A559" s="34"/>
      <c r="B559" s="11"/>
      <c r="C559" s="34"/>
      <c r="D559" s="34"/>
      <c r="E559" s="34"/>
      <c r="F559" s="34"/>
      <c r="G559" s="34"/>
      <c r="H559" s="41"/>
      <c r="I559" s="30" t="str">
        <f t="shared" si="14"/>
        <v>RODAMIENTOS INDUSTRIALES LA RUINA C.A. FC 080876  11.1/11</v>
      </c>
      <c r="J559" s="30">
        <v>98.46</v>
      </c>
      <c r="Q559" s="34"/>
    </row>
    <row r="560" spans="1:17" s="36" customFormat="1" x14ac:dyDescent="0.2">
      <c r="A560" s="34"/>
      <c r="B560" s="11"/>
      <c r="C560" s="34"/>
      <c r="D560" s="34"/>
      <c r="E560" s="34"/>
      <c r="F560" s="34"/>
      <c r="G560" s="34"/>
      <c r="H560" s="41"/>
      <c r="I560" s="30" t="str">
        <f t="shared" si="14"/>
        <v>DISTRIBUIDORA LINEA DAMASCO LAS MERCEDES C. A. FC 00002250  11.1/12</v>
      </c>
      <c r="J560" s="30">
        <v>1596</v>
      </c>
      <c r="Q560" s="34"/>
    </row>
    <row r="561" spans="1:17" s="36" customFormat="1" x14ac:dyDescent="0.2">
      <c r="A561" s="34"/>
      <c r="B561" s="11"/>
      <c r="C561" s="34"/>
      <c r="D561" s="34"/>
      <c r="E561" s="34"/>
      <c r="F561" s="34"/>
      <c r="G561" s="34"/>
      <c r="H561" s="41"/>
      <c r="I561" s="30" t="str">
        <f t="shared" si="14"/>
        <v>LOS ALAMOS 2020 FC 449  11.1/13</v>
      </c>
      <c r="J561" s="30">
        <v>106464.8</v>
      </c>
      <c r="Q561" s="34"/>
    </row>
    <row r="562" spans="1:17" s="36" customFormat="1" x14ac:dyDescent="0.2">
      <c r="A562" s="34"/>
      <c r="B562" s="11"/>
      <c r="C562" s="34"/>
      <c r="D562" s="34"/>
      <c r="E562" s="34"/>
      <c r="F562" s="34"/>
      <c r="G562" s="34"/>
      <c r="H562" s="41"/>
      <c r="I562" s="30" t="str">
        <f t="shared" si="14"/>
        <v>CASH REGISTER AND SYSTEMS,C.A. FC A1612     11.1/14</v>
      </c>
      <c r="J562" s="30">
        <v>8121.8600000000006</v>
      </c>
      <c r="Q562" s="34"/>
    </row>
    <row r="563" spans="1:17" s="36" customFormat="1" x14ac:dyDescent="0.2">
      <c r="A563" s="34"/>
      <c r="B563" s="11"/>
      <c r="C563" s="34"/>
      <c r="D563" s="34"/>
      <c r="E563" s="34"/>
      <c r="F563" s="34"/>
      <c r="G563" s="34"/>
      <c r="H563" s="41"/>
      <c r="I563" s="30" t="str">
        <f t="shared" si="14"/>
        <v>SIILVER EXPRESS CORPORATION, C.A. FC 1240  11.1/15</v>
      </c>
      <c r="J563" s="30">
        <v>613.87</v>
      </c>
      <c r="Q563" s="34"/>
    </row>
    <row r="564" spans="1:17" s="36" customFormat="1" x14ac:dyDescent="0.2">
      <c r="A564" s="34"/>
      <c r="B564" s="11"/>
      <c r="C564" s="34"/>
      <c r="D564" s="34"/>
      <c r="E564" s="34"/>
      <c r="F564" s="34"/>
      <c r="G564" s="34"/>
      <c r="H564" s="41"/>
      <c r="I564" s="30" t="str">
        <f t="shared" si="14"/>
        <v>EXCELSIOR GAMA SUPERMERCADOS, C.A. FC 00019601  11.1/16</v>
      </c>
      <c r="J564" s="30">
        <v>591.87</v>
      </c>
      <c r="Q564" s="34"/>
    </row>
    <row r="565" spans="1:17" s="36" customFormat="1" x14ac:dyDescent="0.2">
      <c r="A565" s="34"/>
      <c r="B565" s="11"/>
      <c r="C565" s="34"/>
      <c r="D565" s="34"/>
      <c r="E565" s="34"/>
      <c r="F565" s="34"/>
      <c r="G565" s="34"/>
      <c r="H565" s="41"/>
      <c r="I565" s="30" t="str">
        <f t="shared" si="14"/>
        <v>IMPORTACIONES Y EXPORTACIONES CASA GRANDE C.A. FC 00002620  11.1/17</v>
      </c>
      <c r="J565" s="30">
        <v>14</v>
      </c>
      <c r="Q565" s="34"/>
    </row>
    <row r="566" spans="1:17" s="36" customFormat="1" x14ac:dyDescent="0.2">
      <c r="A566" s="34"/>
      <c r="B566" s="11"/>
      <c r="C566" s="34"/>
      <c r="D566" s="34"/>
      <c r="E566" s="34"/>
      <c r="F566" s="34"/>
      <c r="G566" s="34"/>
      <c r="H566" s="41"/>
      <c r="I566" s="30" t="str">
        <f t="shared" si="14"/>
        <v>MI DIVINO JOJOTO, C.A FC 027997  11.1/18</v>
      </c>
      <c r="J566" s="30">
        <v>1196.5999999999999</v>
      </c>
      <c r="Q566" s="34"/>
    </row>
    <row r="567" spans="1:17" s="34" customFormat="1" x14ac:dyDescent="0.2">
      <c r="B567" s="11"/>
      <c r="H567" s="41"/>
      <c r="I567" s="30" t="str">
        <f t="shared" si="14"/>
        <v>INVERSIONES FRIOTEQ 2017, C.A. FC 00000608  11.1/19</v>
      </c>
      <c r="J567" s="30">
        <v>370.39</v>
      </c>
      <c r="K567" s="36"/>
      <c r="L567" s="36"/>
      <c r="M567" s="36"/>
      <c r="N567" s="36"/>
      <c r="O567" s="36"/>
      <c r="P567" s="36"/>
    </row>
    <row r="568" spans="1:17" s="34" customFormat="1" x14ac:dyDescent="0.2">
      <c r="B568" s="11"/>
      <c r="H568" s="41"/>
      <c r="I568" s="30" t="str">
        <f t="shared" si="14"/>
        <v>EXCELSIOR GAMA SUPERMERCADOS, C.A. FC 00038281  11.1/20</v>
      </c>
      <c r="J568" s="30">
        <v>569.51</v>
      </c>
      <c r="K568" s="36"/>
      <c r="L568" s="36"/>
      <c r="M568" s="36"/>
      <c r="N568" s="36"/>
      <c r="O568" s="36"/>
      <c r="P568" s="36"/>
    </row>
    <row r="569" spans="1:17" s="34" customFormat="1" x14ac:dyDescent="0.2">
      <c r="B569" s="11"/>
      <c r="H569" s="41"/>
      <c r="I569" s="30" t="str">
        <f t="shared" si="14"/>
        <v>EQUIPOS Y MATERIALES LAS MINAS 7 , C.A. FC 0008022  11.1/21</v>
      </c>
      <c r="J569" s="30">
        <v>180.96</v>
      </c>
      <c r="K569" s="36"/>
      <c r="L569" s="36"/>
      <c r="M569" s="36"/>
      <c r="N569" s="36"/>
      <c r="O569" s="36"/>
      <c r="P569" s="36"/>
    </row>
    <row r="570" spans="1:17" s="34" customFormat="1" x14ac:dyDescent="0.2">
      <c r="B570" s="11"/>
      <c r="H570" s="41"/>
      <c r="I570" s="30" t="str">
        <f t="shared" si="14"/>
        <v>TALLER INDUSTRIAL DAYISKAR C.A. FC 00459  11.1/22</v>
      </c>
      <c r="J570" s="30">
        <v>1767.84</v>
      </c>
      <c r="K570" s="36"/>
      <c r="L570" s="36"/>
      <c r="M570" s="36"/>
      <c r="N570" s="36"/>
      <c r="O570" s="36"/>
      <c r="P570" s="36"/>
    </row>
    <row r="571" spans="1:17" s="34" customFormat="1" x14ac:dyDescent="0.2">
      <c r="B571" s="11"/>
      <c r="H571" s="41"/>
      <c r="I571" s="30" t="str">
        <f t="shared" si="14"/>
        <v>CORPORACION ASIA GOURMET MARKET, C.A. FC 00001955  11.1/23</v>
      </c>
      <c r="J571" s="30">
        <v>90.29</v>
      </c>
      <c r="K571" s="36"/>
      <c r="L571" s="36"/>
      <c r="M571" s="36"/>
      <c r="N571" s="36"/>
      <c r="O571" s="36"/>
      <c r="P571" s="36"/>
    </row>
    <row r="572" spans="1:17" s="34" customFormat="1" x14ac:dyDescent="0.2">
      <c r="B572" s="11"/>
      <c r="H572" s="41"/>
      <c r="I572" s="30" t="str">
        <f t="shared" si="14"/>
        <v>FERRO-TOOL, C.A. FC 00003353  11.1/24</v>
      </c>
      <c r="J572" s="30">
        <v>20.14</v>
      </c>
      <c r="K572" s="36"/>
      <c r="L572" s="36"/>
      <c r="M572" s="36"/>
      <c r="N572" s="36"/>
      <c r="O572" s="36"/>
      <c r="P572" s="36"/>
    </row>
    <row r="573" spans="1:17" s="34" customFormat="1" x14ac:dyDescent="0.2">
      <c r="B573" s="11"/>
      <c r="H573" s="41"/>
      <c r="I573" s="30" t="str">
        <f t="shared" si="14"/>
        <v>EXCELSIOR GAMA SUPERMERCADOS, C.A. FC 00044911  11.1/25</v>
      </c>
      <c r="J573" s="30">
        <v>25.76</v>
      </c>
      <c r="K573" s="36"/>
      <c r="L573" s="36"/>
      <c r="M573" s="36"/>
      <c r="N573" s="36"/>
      <c r="O573" s="36"/>
      <c r="P573" s="36"/>
    </row>
    <row r="574" spans="1:17" s="34" customFormat="1" x14ac:dyDescent="0.2">
      <c r="B574" s="11"/>
      <c r="H574" s="41"/>
      <c r="I574" s="30" t="str">
        <f t="shared" si="14"/>
        <v>MI DIVINO JOJOTO, C.A FC 029547  11.1/26</v>
      </c>
      <c r="J574" s="30">
        <v>2941.85</v>
      </c>
      <c r="K574" s="36"/>
      <c r="L574" s="36"/>
      <c r="M574" s="36"/>
      <c r="N574" s="36"/>
      <c r="O574" s="36"/>
      <c r="P574" s="36"/>
    </row>
    <row r="575" spans="1:17" s="34" customFormat="1" x14ac:dyDescent="0.2">
      <c r="B575" s="11"/>
      <c r="H575" s="41"/>
      <c r="I575" s="30" t="str">
        <f t="shared" si="14"/>
        <v>CORPORACION FERREPLUS, C.A FC 00006463  11.1/27</v>
      </c>
      <c r="J575" s="30">
        <v>237.9</v>
      </c>
      <c r="K575" s="36"/>
      <c r="L575" s="36"/>
      <c r="M575" s="36"/>
      <c r="N575" s="36"/>
      <c r="O575" s="36"/>
      <c r="P575" s="36"/>
    </row>
    <row r="576" spans="1:17" s="34" customFormat="1" x14ac:dyDescent="0.2">
      <c r="B576" s="11"/>
      <c r="H576" s="41"/>
      <c r="I576" s="30" t="str">
        <f t="shared" si="14"/>
        <v>TECNIBALANZAS GUERRA J. G. C. A. FC 00001917  11.1/28</v>
      </c>
      <c r="J576" s="30">
        <v>5543.64</v>
      </c>
      <c r="K576" s="36"/>
      <c r="L576" s="36"/>
      <c r="M576" s="36"/>
      <c r="N576" s="36"/>
      <c r="O576" s="36"/>
      <c r="P576" s="36"/>
    </row>
    <row r="577" spans="2:16" s="34" customFormat="1" x14ac:dyDescent="0.2">
      <c r="B577" s="11"/>
      <c r="H577" s="41"/>
      <c r="I577" s="30" t="str">
        <f t="shared" si="14"/>
        <v>FERRETERIA INDUSTRIAL LA RUINA C.A. FC 587146  11.1/29</v>
      </c>
      <c r="J577" s="30">
        <v>24.82</v>
      </c>
      <c r="K577" s="36"/>
      <c r="L577" s="36"/>
      <c r="M577" s="36"/>
      <c r="N577" s="36"/>
      <c r="O577" s="36"/>
      <c r="P577" s="36"/>
    </row>
    <row r="578" spans="2:16" s="34" customFormat="1" x14ac:dyDescent="0.2">
      <c r="B578" s="11"/>
      <c r="H578" s="41"/>
      <c r="I578" s="30" t="str">
        <f t="shared" si="14"/>
        <v>FERRETERIA EL VAQUIRO C.A. FC 0159  11.1/30</v>
      </c>
      <c r="J578" s="30">
        <v>2070.4499999999998</v>
      </c>
      <c r="K578" s="36"/>
      <c r="L578" s="36"/>
      <c r="M578" s="36"/>
      <c r="N578" s="36"/>
      <c r="O578" s="36"/>
      <c r="P578" s="36"/>
    </row>
    <row r="579" spans="2:16" s="34" customFormat="1" x14ac:dyDescent="0.2">
      <c r="B579" s="11"/>
      <c r="H579" s="41"/>
      <c r="I579" s="30" t="str">
        <f t="shared" si="14"/>
        <v>DISTRIBUIDORA FERREPOLAR C.A. FC 000000852  11.1/31</v>
      </c>
      <c r="J579" s="30">
        <v>7630.77</v>
      </c>
      <c r="K579" s="36"/>
      <c r="L579" s="36"/>
      <c r="M579" s="36"/>
      <c r="N579" s="36"/>
      <c r="O579" s="36"/>
      <c r="P579" s="36"/>
    </row>
    <row r="580" spans="2:16" s="34" customFormat="1" x14ac:dyDescent="0.2">
      <c r="B580" s="11"/>
      <c r="H580" s="41"/>
      <c r="I580" s="30" t="str">
        <f t="shared" si="14"/>
        <v>FERRETERIA EL VAQUIRO C.A. FC 0158  11.1/32</v>
      </c>
      <c r="J580" s="30">
        <v>6672.03</v>
      </c>
      <c r="K580" s="36"/>
      <c r="L580" s="36"/>
      <c r="M580" s="36"/>
      <c r="N580" s="36"/>
      <c r="O580" s="36"/>
      <c r="P580" s="36"/>
    </row>
    <row r="581" spans="2:16" s="34" customFormat="1" x14ac:dyDescent="0.2">
      <c r="B581" s="11"/>
      <c r="H581" s="41"/>
      <c r="I581" s="30" t="str">
        <f t="shared" si="14"/>
        <v>CORPORACION FERREPLUS, C.A FC 00006862  11.1/33</v>
      </c>
      <c r="J581" s="30">
        <v>10.93</v>
      </c>
      <c r="K581" s="36"/>
      <c r="L581" s="36"/>
      <c r="M581" s="36"/>
      <c r="N581" s="36"/>
      <c r="O581" s="36"/>
      <c r="P581" s="36"/>
    </row>
    <row r="582" spans="2:16" s="34" customFormat="1" x14ac:dyDescent="0.2">
      <c r="B582" s="11"/>
      <c r="H582" s="41"/>
      <c r="I582" s="30" t="str">
        <f t="shared" si="14"/>
        <v>GRUPO FERRETERO PROFTOOLS C.A. FC 00007758  11.1/34</v>
      </c>
      <c r="J582" s="30">
        <v>96.28</v>
      </c>
      <c r="K582" s="36"/>
      <c r="L582" s="36"/>
      <c r="M582" s="36"/>
      <c r="N582" s="36"/>
      <c r="O582" s="36"/>
      <c r="P582" s="36"/>
    </row>
    <row r="583" spans="2:16" s="34" customFormat="1" x14ac:dyDescent="0.2">
      <c r="B583" s="11"/>
      <c r="H583" s="41"/>
      <c r="I583" s="30" t="str">
        <f t="shared" si="14"/>
        <v>RODAMIENTOS INDUSTRIALES LA RUINA C.A. FC 080958  11.1/35</v>
      </c>
      <c r="J583" s="30">
        <v>756.29</v>
      </c>
      <c r="K583" s="36"/>
      <c r="L583" s="36"/>
      <c r="M583" s="36"/>
      <c r="N583" s="36"/>
      <c r="O583" s="36"/>
      <c r="P583" s="36"/>
    </row>
    <row r="584" spans="2:16" s="34" customFormat="1" x14ac:dyDescent="0.2">
      <c r="B584" s="11"/>
      <c r="H584" s="41"/>
      <c r="I584" s="30" t="str">
        <f t="shared" si="14"/>
        <v>MATERIALES EL JOCKEY C.A. FC 00000433  11.1/36</v>
      </c>
      <c r="J584" s="30">
        <v>11.47</v>
      </c>
      <c r="K584" s="36"/>
      <c r="L584" s="36"/>
      <c r="M584" s="36"/>
      <c r="N584" s="36"/>
      <c r="O584" s="36"/>
      <c r="P584" s="36"/>
    </row>
    <row r="585" spans="2:16" s="34" customFormat="1" x14ac:dyDescent="0.2">
      <c r="B585" s="11"/>
      <c r="H585" s="41"/>
      <c r="I585" s="30" t="str">
        <f t="shared" si="14"/>
        <v>EQUIPOS Y MATERIALES LAS MINAS 7 , C.A. FC 0008409  11.1/37</v>
      </c>
      <c r="J585" s="30">
        <v>182.7</v>
      </c>
      <c r="K585" s="36"/>
      <c r="L585" s="36"/>
      <c r="M585" s="36"/>
      <c r="N585" s="36"/>
      <c r="O585" s="36"/>
      <c r="P585" s="36"/>
    </row>
    <row r="586" spans="2:16" s="34" customFormat="1" x14ac:dyDescent="0.2">
      <c r="B586" s="11"/>
      <c r="H586" s="41"/>
      <c r="I586" s="30" t="str">
        <f t="shared" si="14"/>
        <v>MICHEL ELECTRONICS, C.A. FC 00004053  11.1/38</v>
      </c>
      <c r="J586" s="30">
        <v>261</v>
      </c>
      <c r="K586" s="36"/>
      <c r="L586" s="36"/>
      <c r="M586" s="36"/>
      <c r="N586" s="36"/>
      <c r="O586" s="36"/>
      <c r="P586" s="36"/>
    </row>
    <row r="587" spans="2:16" s="34" customFormat="1" x14ac:dyDescent="0.2">
      <c r="B587" s="11"/>
      <c r="H587" s="41"/>
      <c r="I587" s="30" t="str">
        <f t="shared" si="14"/>
        <v>CASA HONOR ZH, C.A. FC 00006701  11.1/39</v>
      </c>
      <c r="J587" s="30">
        <v>18</v>
      </c>
      <c r="K587" s="36"/>
      <c r="L587" s="36"/>
      <c r="M587" s="36"/>
      <c r="N587" s="36"/>
      <c r="O587" s="36"/>
      <c r="P587" s="36"/>
    </row>
    <row r="588" spans="2:16" s="34" customFormat="1" x14ac:dyDescent="0.2">
      <c r="B588" s="11"/>
      <c r="H588" s="41"/>
      <c r="I588" s="30" t="str">
        <f t="shared" si="14"/>
        <v>CENTRO FERRETERO FAZZI C.A FC 00008890  11.1/40</v>
      </c>
      <c r="J588" s="30">
        <v>771.4</v>
      </c>
      <c r="K588" s="36"/>
      <c r="L588" s="36"/>
      <c r="M588" s="36"/>
      <c r="N588" s="36"/>
      <c r="O588" s="36"/>
      <c r="P588" s="36"/>
    </row>
    <row r="589" spans="2:16" s="34" customFormat="1" x14ac:dyDescent="0.2">
      <c r="B589" s="11"/>
      <c r="H589" s="41"/>
      <c r="I589" s="30" t="str">
        <f t="shared" si="14"/>
        <v>AUTOMERCADOS FRESCO MARKET AFN, C.A. FC 00023849  11.1/41</v>
      </c>
      <c r="J589" s="30">
        <v>24.9</v>
      </c>
      <c r="K589" s="36"/>
      <c r="L589" s="36"/>
      <c r="M589" s="36"/>
      <c r="N589" s="36"/>
      <c r="O589" s="36"/>
      <c r="P589" s="36"/>
    </row>
    <row r="590" spans="2:16" s="34" customFormat="1" x14ac:dyDescent="0.2">
      <c r="B590" s="11"/>
      <c r="H590" s="41"/>
      <c r="I590" s="30" t="str">
        <f t="shared" si="14"/>
        <v>W &amp; R SERVICIOS C.A. FC 000148  11.1/42</v>
      </c>
      <c r="J590" s="30">
        <v>47392.959999999999</v>
      </c>
      <c r="K590" s="36"/>
      <c r="L590" s="36"/>
      <c r="M590" s="36"/>
      <c r="N590" s="36"/>
      <c r="O590" s="36"/>
      <c r="P590" s="36"/>
    </row>
    <row r="591" spans="2:16" s="34" customFormat="1" x14ac:dyDescent="0.2">
      <c r="B591" s="11"/>
      <c r="H591" s="41"/>
      <c r="I591" s="30" t="str">
        <f t="shared" si="14"/>
        <v>IMPORTACIONES Y EXPORTACIONES CASA GRANDE C.A. FC 00002772  11.1/43</v>
      </c>
      <c r="J591" s="30">
        <v>632.5</v>
      </c>
      <c r="K591" s="36"/>
      <c r="L591" s="36"/>
      <c r="M591" s="36"/>
      <c r="N591" s="36"/>
      <c r="O591" s="36"/>
      <c r="P591" s="36"/>
    </row>
    <row r="592" spans="2:16" s="34" customFormat="1" x14ac:dyDescent="0.2">
      <c r="B592" s="11"/>
      <c r="H592" s="41"/>
      <c r="I592" s="30" t="str">
        <f t="shared" si="14"/>
        <v>BOULEVARD CARNES Y LICORES, C.A FC 00005950  11.1/44</v>
      </c>
      <c r="J592" s="30">
        <v>1722.5700000000002</v>
      </c>
      <c r="K592" s="36"/>
      <c r="L592" s="36"/>
      <c r="M592" s="36"/>
      <c r="N592" s="36"/>
      <c r="O592" s="36"/>
      <c r="P592" s="36"/>
    </row>
    <row r="593" spans="2:16" s="34" customFormat="1" x14ac:dyDescent="0.2">
      <c r="B593" s="11"/>
      <c r="H593" s="41"/>
      <c r="I593" s="30" t="str">
        <f t="shared" si="14"/>
        <v>MI DIVINO JOJOTO, C.A FC 031275  11.1/45</v>
      </c>
      <c r="J593" s="30">
        <v>330.6</v>
      </c>
      <c r="K593" s="36"/>
      <c r="L593" s="36"/>
      <c r="M593" s="36"/>
      <c r="N593" s="36"/>
      <c r="O593" s="36"/>
      <c r="P593" s="36"/>
    </row>
    <row r="594" spans="2:16" s="34" customFormat="1" x14ac:dyDescent="0.2">
      <c r="B594" s="11"/>
      <c r="H594" s="41"/>
      <c r="I594" s="30" t="str">
        <f t="shared" si="14"/>
        <v>EXCELSIOR GAMA SUPERMERCADOS, C.A. FC 00036336  11.1/46</v>
      </c>
      <c r="J594" s="30">
        <v>241.88</v>
      </c>
      <c r="K594" s="36"/>
      <c r="L594" s="36"/>
      <c r="M594" s="36"/>
      <c r="N594" s="36"/>
      <c r="O594" s="36"/>
      <c r="P594" s="36"/>
    </row>
    <row r="595" spans="2:16" s="34" customFormat="1" x14ac:dyDescent="0.2">
      <c r="B595" s="11"/>
      <c r="H595" s="41"/>
      <c r="I595" s="30" t="str">
        <f t="shared" si="14"/>
        <v>INVERSIONES FRIOTEQ 2017, C.A. FC 00000893  11.1/47</v>
      </c>
      <c r="J595" s="30">
        <v>1149.28</v>
      </c>
      <c r="K595" s="36"/>
      <c r="L595" s="36"/>
      <c r="M595" s="36"/>
      <c r="N595" s="36"/>
      <c r="O595" s="36"/>
      <c r="P595" s="36"/>
    </row>
    <row r="596" spans="2:16" s="34" customFormat="1" x14ac:dyDescent="0.2">
      <c r="B596" s="11"/>
      <c r="H596" s="41"/>
      <c r="I596" s="30" t="str">
        <f t="shared" si="14"/>
        <v>RODAMIENTOS PANAMERICA C.A. FC 00000382  11.1/48</v>
      </c>
      <c r="J596" s="30">
        <v>82.17</v>
      </c>
      <c r="K596" s="36"/>
      <c r="L596" s="36"/>
      <c r="M596" s="36"/>
      <c r="N596" s="36"/>
      <c r="O596" s="36"/>
      <c r="P596" s="36"/>
    </row>
    <row r="597" spans="2:16" s="34" customFormat="1" x14ac:dyDescent="0.2">
      <c r="B597" s="11"/>
      <c r="H597" s="41"/>
      <c r="I597" s="30" t="str">
        <f t="shared" si="14"/>
        <v>INVERSIONES Y SERVICIOS VARGAS 1916 C.A. FC 00003008  11.1/49</v>
      </c>
      <c r="J597" s="30">
        <v>109.99</v>
      </c>
      <c r="K597" s="36"/>
      <c r="L597" s="36"/>
      <c r="M597" s="36"/>
      <c r="N597" s="36"/>
      <c r="O597" s="36"/>
      <c r="P597" s="36"/>
    </row>
    <row r="598" spans="2:16" s="34" customFormat="1" x14ac:dyDescent="0.2">
      <c r="B598" s="11"/>
      <c r="H598" s="41"/>
      <c r="I598" s="30" t="str">
        <f t="shared" si="14"/>
        <v>PC SHOP DE VENEZUELA, C.A. FC 00018752  11.1/50</v>
      </c>
      <c r="J598" s="30">
        <v>734.11</v>
      </c>
      <c r="K598" s="36"/>
      <c r="L598" s="36"/>
      <c r="M598" s="36"/>
      <c r="N598" s="36"/>
      <c r="O598" s="36"/>
      <c r="P598" s="36"/>
    </row>
    <row r="599" spans="2:16" s="34" customFormat="1" x14ac:dyDescent="0.2">
      <c r="B599" s="11"/>
      <c r="H599" s="41"/>
      <c r="I599" s="30" t="str">
        <f t="shared" si="14"/>
        <v>TORNO MIRANDA KM 21, C.A. FC 000471  11.1/51</v>
      </c>
      <c r="J599" s="30">
        <v>1354.88</v>
      </c>
      <c r="K599" s="36"/>
      <c r="L599" s="36"/>
      <c r="M599" s="36"/>
      <c r="N599" s="36"/>
      <c r="O599" s="36"/>
      <c r="P599" s="36"/>
    </row>
    <row r="600" spans="2:16" s="34" customFormat="1" x14ac:dyDescent="0.2">
      <c r="B600" s="11"/>
      <c r="H600" s="41"/>
      <c r="I600" s="30" t="str">
        <f t="shared" si="14"/>
        <v>SIILVER EXPRESS CORPORATION, C.A. FC 1264  11.1/52</v>
      </c>
      <c r="J600" s="30">
        <v>1067.6599999999999</v>
      </c>
      <c r="K600" s="36"/>
      <c r="L600" s="36"/>
      <c r="M600" s="36"/>
      <c r="N600" s="36"/>
      <c r="O600" s="36"/>
      <c r="P600" s="36"/>
    </row>
    <row r="601" spans="2:16" s="34" customFormat="1" x14ac:dyDescent="0.2">
      <c r="B601" s="11"/>
      <c r="H601" s="41"/>
      <c r="I601" s="30" t="str">
        <f t="shared" si="14"/>
        <v>GLOBAL SERVICES TAGUALPA, C.A FC 00000534  11.1/53</v>
      </c>
      <c r="J601" s="30">
        <v>66474.959999999992</v>
      </c>
      <c r="K601" s="36"/>
      <c r="L601" s="36"/>
      <c r="M601" s="36"/>
      <c r="N601" s="36"/>
      <c r="O601" s="36"/>
      <c r="P601" s="36"/>
    </row>
    <row r="602" spans="2:16" s="34" customFormat="1" x14ac:dyDescent="0.2">
      <c r="B602" s="11"/>
      <c r="H602" s="41"/>
      <c r="I602" s="30" t="str">
        <f t="shared" si="14"/>
        <v>CORPORACION FERREPLUS, C.A FC 00007291  11.1/54</v>
      </c>
      <c r="J602" s="30">
        <v>5.57</v>
      </c>
      <c r="K602" s="36"/>
      <c r="L602" s="36"/>
      <c r="M602" s="36"/>
      <c r="N602" s="36"/>
      <c r="O602" s="36"/>
      <c r="P602" s="36"/>
    </row>
    <row r="603" spans="2:16" s="34" customFormat="1" x14ac:dyDescent="0.2">
      <c r="B603" s="11"/>
      <c r="H603" s="41"/>
      <c r="I603" s="30" t="str">
        <f t="shared" si="14"/>
        <v>CORPORACION FERREPLUS, C.A FC 00007330  11.1/55</v>
      </c>
      <c r="J603" s="30">
        <v>4.9499999999999993</v>
      </c>
      <c r="K603" s="36"/>
      <c r="L603" s="36"/>
      <c r="M603" s="36"/>
      <c r="N603" s="36"/>
      <c r="O603" s="36"/>
      <c r="P603" s="36"/>
    </row>
    <row r="604" spans="2:16" s="34" customFormat="1" x14ac:dyDescent="0.2">
      <c r="B604" s="11"/>
      <c r="H604" s="41"/>
      <c r="I604" s="30" t="str">
        <f t="shared" si="14"/>
        <v>INVERSIONES RODADEJO , C.A. FC 000010762  11.1/56</v>
      </c>
      <c r="J604" s="30">
        <v>43.72</v>
      </c>
      <c r="K604" s="36"/>
      <c r="L604" s="36"/>
      <c r="M604" s="36"/>
      <c r="N604" s="36"/>
      <c r="O604" s="36"/>
      <c r="P604" s="36"/>
    </row>
    <row r="605" spans="2:16" s="34" customFormat="1" x14ac:dyDescent="0.2">
      <c r="B605" s="11"/>
      <c r="H605" s="41"/>
      <c r="I605" s="30" t="str">
        <f t="shared" si="14"/>
        <v>COMERCIALIZADORA DE SUMINISTROS R.B.V., C.A. FC 000020  11.1/57</v>
      </c>
      <c r="J605" s="30">
        <v>2877.1200000000003</v>
      </c>
      <c r="K605" s="36"/>
      <c r="L605" s="36"/>
      <c r="M605" s="36"/>
      <c r="N605" s="36"/>
      <c r="O605" s="36"/>
      <c r="P605" s="36"/>
    </row>
    <row r="606" spans="2:16" s="34" customFormat="1" x14ac:dyDescent="0.2">
      <c r="B606" s="11"/>
      <c r="H606" s="41"/>
      <c r="I606" s="30" t="str">
        <f t="shared" si="14"/>
        <v>FABRICA DE ETIQUETAS FLEXOROLLS, C.A. FC 00003180  11.1/58</v>
      </c>
      <c r="J606" s="30">
        <v>6267.83</v>
      </c>
      <c r="K606" s="36"/>
      <c r="L606" s="36"/>
      <c r="M606" s="36"/>
      <c r="N606" s="36"/>
      <c r="O606" s="36"/>
      <c r="P606" s="36"/>
    </row>
    <row r="607" spans="2:16" s="34" customFormat="1" x14ac:dyDescent="0.2">
      <c r="B607" s="11"/>
      <c r="H607" s="41"/>
      <c r="I607" s="30" t="str">
        <f t="shared" si="14"/>
        <v>INVERSIONES Y SERVICIOS VARGAS 1916 C.A. FC 00003010  11.1/59</v>
      </c>
      <c r="J607" s="30">
        <v>165.89</v>
      </c>
      <c r="K607" s="36"/>
      <c r="L607" s="36"/>
      <c r="M607" s="36"/>
      <c r="N607" s="36"/>
      <c r="O607" s="36"/>
      <c r="P607" s="36"/>
    </row>
    <row r="608" spans="2:16" s="34" customFormat="1" x14ac:dyDescent="0.2">
      <c r="B608" s="11"/>
      <c r="H608" s="41"/>
      <c r="I608" s="30" t="str">
        <f t="shared" si="14"/>
        <v>BOULEVARD CARNES Y LICORES, C.A FC 00006029  11.1/60</v>
      </c>
      <c r="J608" s="30">
        <v>929.55000000000007</v>
      </c>
      <c r="K608" s="36"/>
      <c r="L608" s="36"/>
      <c r="M608" s="36"/>
      <c r="N608" s="36"/>
      <c r="O608" s="36"/>
      <c r="P608" s="36"/>
    </row>
    <row r="609" spans="2:16" s="34" customFormat="1" x14ac:dyDescent="0.2">
      <c r="B609" s="11"/>
      <c r="H609" s="41"/>
      <c r="I609" s="30" t="str">
        <f t="shared" si="14"/>
        <v>CREACIONES RIVALCID LOS TEQUES, C.A. FC 2011192  11.1/61</v>
      </c>
      <c r="J609" s="30">
        <v>277.01</v>
      </c>
      <c r="K609" s="36"/>
      <c r="L609" s="36"/>
      <c r="M609" s="36"/>
      <c r="N609" s="36"/>
      <c r="O609" s="36"/>
      <c r="P609" s="36"/>
    </row>
    <row r="610" spans="2:16" s="34" customFormat="1" x14ac:dyDescent="0.2">
      <c r="B610" s="11"/>
      <c r="H610" s="41"/>
      <c r="I610" s="30" t="str">
        <f t="shared" si="14"/>
        <v>REPRESENTACIONES SUPLICENTRO, C.A. FC 00025723  11.1/62</v>
      </c>
      <c r="J610" s="30">
        <v>6323.3899999999994</v>
      </c>
      <c r="K610" s="36"/>
      <c r="L610" s="36"/>
      <c r="M610" s="36"/>
      <c r="N610" s="36"/>
      <c r="O610" s="36"/>
      <c r="P610" s="36"/>
    </row>
    <row r="611" spans="2:16" s="34" customFormat="1" x14ac:dyDescent="0.2">
      <c r="B611" s="11"/>
      <c r="H611" s="41"/>
      <c r="I611" s="30" t="str">
        <f t="shared" si="14"/>
        <v>MI DIVINO JOJOTO, C.A FC 031798  11.1/63</v>
      </c>
      <c r="J611" s="30">
        <v>497.7</v>
      </c>
      <c r="K611" s="36"/>
      <c r="L611" s="36"/>
      <c r="M611" s="36"/>
      <c r="N611" s="36"/>
      <c r="O611" s="36"/>
      <c r="P611" s="36"/>
    </row>
    <row r="612" spans="2:16" s="34" customFormat="1" x14ac:dyDescent="0.2">
      <c r="B612" s="11"/>
      <c r="H612" s="41"/>
      <c r="I612" s="30" t="str">
        <f t="shared" si="14"/>
        <v>EXCELSIOR GAMA SUPERMERCADOS, C.A. FC 00041723  11.1/64</v>
      </c>
      <c r="J612" s="30">
        <v>136.69</v>
      </c>
      <c r="K612" s="36"/>
      <c r="L612" s="36"/>
      <c r="M612" s="36"/>
      <c r="N612" s="36"/>
      <c r="O612" s="36"/>
      <c r="P612" s="36"/>
    </row>
    <row r="613" spans="2:16" s="34" customFormat="1" x14ac:dyDescent="0.2">
      <c r="B613" s="11"/>
      <c r="H613" s="41"/>
      <c r="I613" s="30" t="str">
        <f t="shared" si="14"/>
        <v>COMERCIAL HL LUCKY, C.A FC 00074803  11.1/65</v>
      </c>
      <c r="J613" s="30">
        <v>187</v>
      </c>
      <c r="K613" s="36"/>
      <c r="L613" s="36"/>
      <c r="M613" s="36"/>
      <c r="N613" s="36"/>
      <c r="O613" s="36"/>
      <c r="P613" s="36"/>
    </row>
    <row r="614" spans="2:16" s="34" customFormat="1" x14ac:dyDescent="0.2">
      <c r="B614" s="11"/>
      <c r="H614" s="41"/>
      <c r="I614" s="30" t="str">
        <f t="shared" ref="I614:I677" si="15">+I74&amp;" "&amp;C74&amp;" "&amp;D74&amp;" "&amp;E74&amp;" "&amp;A74</f>
        <v>TEJIDOS MARBELLA LOS TEQUES S.A. FC A005607  11.1/66</v>
      </c>
      <c r="J614" s="30">
        <v>105.22</v>
      </c>
      <c r="K614" s="36"/>
      <c r="L614" s="36"/>
      <c r="M614" s="36"/>
      <c r="N614" s="36"/>
      <c r="O614" s="36"/>
      <c r="P614" s="36"/>
    </row>
    <row r="615" spans="2:16" s="34" customFormat="1" x14ac:dyDescent="0.2">
      <c r="B615" s="11"/>
      <c r="H615" s="41"/>
      <c r="I615" s="30" t="str">
        <f t="shared" si="15"/>
        <v>FERRETERIA Y MATERIALES CANTOLAGO C.A. FC 00016200  11.1/67</v>
      </c>
      <c r="J615" s="30">
        <v>28.65</v>
      </c>
      <c r="K615" s="36"/>
      <c r="L615" s="36"/>
      <c r="M615" s="36"/>
      <c r="N615" s="36"/>
      <c r="O615" s="36"/>
      <c r="P615" s="36"/>
    </row>
    <row r="616" spans="2:16" s="34" customFormat="1" x14ac:dyDescent="0.2">
      <c r="B616" s="11"/>
      <c r="H616" s="41"/>
      <c r="I616" s="30" t="str">
        <f t="shared" si="15"/>
        <v>BOULEVARD CARNES Y LICORES, C.A FC 00006096  11.1/68</v>
      </c>
      <c r="J616" s="30">
        <v>1605.24</v>
      </c>
      <c r="K616" s="36"/>
      <c r="L616" s="36"/>
      <c r="M616" s="36"/>
      <c r="N616" s="36"/>
      <c r="O616" s="36"/>
      <c r="P616" s="36"/>
    </row>
    <row r="617" spans="2:16" s="34" customFormat="1" x14ac:dyDescent="0.2">
      <c r="B617" s="11"/>
      <c r="H617" s="41"/>
      <c r="I617" s="30" t="str">
        <f t="shared" si="15"/>
        <v>FERRETERIA Y MATERIALES CANTOLAGO C.A. FC 00016453  11.1/69</v>
      </c>
      <c r="J617" s="30">
        <v>23.900000000000002</v>
      </c>
      <c r="K617" s="36"/>
      <c r="L617" s="36"/>
      <c r="M617" s="36"/>
      <c r="N617" s="36"/>
      <c r="O617" s="36"/>
      <c r="P617" s="36"/>
    </row>
    <row r="618" spans="2:16" s="34" customFormat="1" x14ac:dyDescent="0.2">
      <c r="B618" s="11"/>
      <c r="H618" s="41"/>
      <c r="I618" s="30" t="str">
        <f t="shared" si="15"/>
        <v>EXCELSIOR GAMA SUPERMERCADOS, C.A. FC 00042220  11.1/70</v>
      </c>
      <c r="J618" s="30">
        <v>1187.4600000000003</v>
      </c>
      <c r="K618" s="36"/>
      <c r="L618" s="36"/>
      <c r="M618" s="36"/>
      <c r="N618" s="36"/>
      <c r="O618" s="36"/>
      <c r="P618" s="36"/>
    </row>
    <row r="619" spans="2:16" s="34" customFormat="1" x14ac:dyDescent="0.2">
      <c r="B619" s="11"/>
      <c r="H619" s="41"/>
      <c r="I619" s="30" t="str">
        <f t="shared" si="15"/>
        <v>BOULEVARD CARNES Y LICORES, C.A FC 00006129  11.1/71</v>
      </c>
      <c r="J619" s="30">
        <v>259.06</v>
      </c>
      <c r="K619" s="36"/>
      <c r="L619" s="36"/>
      <c r="M619" s="36"/>
      <c r="N619" s="36"/>
      <c r="O619" s="36"/>
      <c r="P619" s="36"/>
    </row>
    <row r="620" spans="2:16" s="34" customFormat="1" x14ac:dyDescent="0.2">
      <c r="B620" s="11"/>
      <c r="H620" s="41"/>
      <c r="I620" s="30" t="str">
        <f t="shared" si="15"/>
        <v>BOULEVARD CARNES Y LICORES, C.A FC 00006134  11.1/72</v>
      </c>
      <c r="J620" s="30">
        <v>33</v>
      </c>
      <c r="K620" s="36"/>
      <c r="L620" s="36"/>
      <c r="M620" s="36"/>
      <c r="N620" s="36"/>
      <c r="O620" s="36"/>
      <c r="P620" s="36"/>
    </row>
    <row r="621" spans="2:16" s="34" customFormat="1" x14ac:dyDescent="0.2">
      <c r="B621" s="11"/>
      <c r="H621" s="41"/>
      <c r="I621" s="30" t="str">
        <f t="shared" si="15"/>
        <v>COMERCIALIZADORA GIGABI, C.A. FC 00006016  11.1/73</v>
      </c>
      <c r="J621" s="30">
        <v>3823.08</v>
      </c>
      <c r="K621" s="36"/>
      <c r="L621" s="36"/>
      <c r="M621" s="36"/>
      <c r="N621" s="36"/>
      <c r="O621" s="36"/>
      <c r="P621" s="36"/>
    </row>
    <row r="622" spans="2:16" s="34" customFormat="1" x14ac:dyDescent="0.2">
      <c r="B622" s="11"/>
      <c r="H622" s="41"/>
      <c r="I622" s="30" t="str">
        <f t="shared" si="15"/>
        <v>DISTRIBUIDORA PAW C.A FC 00009448  11.1/74</v>
      </c>
      <c r="J622" s="30">
        <v>190.02</v>
      </c>
      <c r="K622" s="36"/>
      <c r="L622" s="36"/>
      <c r="M622" s="36"/>
      <c r="N622" s="36"/>
      <c r="O622" s="36"/>
      <c r="P622" s="36"/>
    </row>
    <row r="623" spans="2:16" s="34" customFormat="1" x14ac:dyDescent="0.2">
      <c r="B623" s="11"/>
      <c r="H623" s="41"/>
      <c r="I623" s="30" t="str">
        <f t="shared" si="15"/>
        <v>FERRETERIA EPA C.A. FC 00055961  11.1/75</v>
      </c>
      <c r="J623" s="30">
        <v>2305.4700000000003</v>
      </c>
      <c r="K623" s="36"/>
      <c r="L623" s="36"/>
      <c r="M623" s="36"/>
      <c r="N623" s="36"/>
      <c r="O623" s="36"/>
      <c r="P623" s="36"/>
    </row>
    <row r="624" spans="2:16" s="34" customFormat="1" x14ac:dyDescent="0.2">
      <c r="B624" s="11"/>
      <c r="H624" s="41"/>
      <c r="I624" s="30" t="str">
        <f t="shared" si="15"/>
        <v>BOULEVARD CARNES Y LICORES, C.A FC 00006220  11.1/76</v>
      </c>
      <c r="J624" s="30">
        <v>415.74</v>
      </c>
      <c r="K624" s="36"/>
      <c r="L624" s="36"/>
      <c r="M624" s="36"/>
      <c r="N624" s="36"/>
      <c r="O624" s="36"/>
      <c r="P624" s="36"/>
    </row>
    <row r="625" spans="2:16" s="34" customFormat="1" x14ac:dyDescent="0.2">
      <c r="B625" s="11"/>
      <c r="H625" s="41"/>
      <c r="I625" s="30" t="str">
        <f t="shared" si="15"/>
        <v>EXCELSIOR GAMA SUPERMERCADOS, C.A. FC 00048804  11.1/77</v>
      </c>
      <c r="J625" s="30">
        <v>229.07</v>
      </c>
      <c r="K625" s="36"/>
      <c r="L625" s="36"/>
      <c r="M625" s="36"/>
      <c r="N625" s="36"/>
      <c r="O625" s="36"/>
      <c r="P625" s="36"/>
    </row>
    <row r="626" spans="2:16" s="34" customFormat="1" x14ac:dyDescent="0.2">
      <c r="B626" s="11"/>
      <c r="H626" s="41"/>
      <c r="I626" s="30" t="str">
        <f t="shared" si="15"/>
        <v>INDUSTRIAS MAROS, C.A. FC 00098709  11.1/78</v>
      </c>
      <c r="J626" s="30">
        <v>100.73</v>
      </c>
      <c r="K626" s="36"/>
      <c r="L626" s="36"/>
      <c r="M626" s="36"/>
      <c r="N626" s="36"/>
      <c r="O626" s="36"/>
      <c r="P626" s="36"/>
    </row>
    <row r="627" spans="2:16" s="34" customFormat="1" x14ac:dyDescent="0.2">
      <c r="B627" s="11"/>
      <c r="H627" s="41"/>
      <c r="I627" s="30" t="str">
        <f t="shared" si="15"/>
        <v>INDUSTRIAS MAROS, C.A. FC 00098710  11.1/79</v>
      </c>
      <c r="J627" s="30">
        <v>325.7</v>
      </c>
      <c r="K627" s="36"/>
      <c r="L627" s="36"/>
      <c r="M627" s="36"/>
      <c r="N627" s="36"/>
      <c r="O627" s="36"/>
      <c r="P627" s="36"/>
    </row>
    <row r="628" spans="2:16" s="34" customFormat="1" x14ac:dyDescent="0.2">
      <c r="B628" s="11"/>
      <c r="H628" s="41"/>
      <c r="I628" s="30" t="str">
        <f t="shared" si="15"/>
        <v>COMERCIAL DIVER COMPRAS, C.A. FC 00002465  11.1/80</v>
      </c>
      <c r="J628" s="30">
        <v>56.81</v>
      </c>
      <c r="K628" s="36"/>
      <c r="L628" s="36"/>
      <c r="M628" s="36"/>
      <c r="N628" s="36"/>
      <c r="O628" s="36"/>
      <c r="P628" s="36"/>
    </row>
    <row r="629" spans="2:16" s="34" customFormat="1" x14ac:dyDescent="0.2">
      <c r="B629" s="11"/>
      <c r="H629" s="41"/>
      <c r="I629" s="30" t="str">
        <f t="shared" si="15"/>
        <v>COMERCIAL HL LUCKY, C.A FC 00002803  11.1/81</v>
      </c>
      <c r="J629" s="30">
        <v>405.35999999999996</v>
      </c>
      <c r="K629" s="36"/>
      <c r="L629" s="36"/>
      <c r="M629" s="36"/>
      <c r="N629" s="36"/>
      <c r="O629" s="36"/>
      <c r="P629" s="36"/>
    </row>
    <row r="630" spans="2:16" s="34" customFormat="1" x14ac:dyDescent="0.2">
      <c r="B630" s="11"/>
      <c r="H630" s="41"/>
      <c r="I630" s="30" t="str">
        <f t="shared" si="15"/>
        <v>BOULEVARD CARNES Y LICORES, C.A FC 00006279  11.1/82</v>
      </c>
      <c r="J630" s="30">
        <v>662.36</v>
      </c>
      <c r="K630" s="36"/>
      <c r="L630" s="36"/>
      <c r="M630" s="36"/>
      <c r="N630" s="36"/>
      <c r="O630" s="36"/>
      <c r="P630" s="36"/>
    </row>
    <row r="631" spans="2:16" s="34" customFormat="1" x14ac:dyDescent="0.2">
      <c r="B631" s="11"/>
      <c r="H631" s="41"/>
      <c r="I631" s="30" t="str">
        <f t="shared" si="15"/>
        <v>TEQUEÑOS Y PASAPALOS LA BOTANA,CA FC 00016400  11.1/83</v>
      </c>
      <c r="J631" s="30">
        <v>391.49</v>
      </c>
      <c r="K631" s="36"/>
      <c r="L631" s="36"/>
      <c r="M631" s="36"/>
      <c r="N631" s="36"/>
      <c r="O631" s="36"/>
      <c r="P631" s="36"/>
    </row>
    <row r="632" spans="2:16" s="34" customFormat="1" x14ac:dyDescent="0.2">
      <c r="B632" s="11"/>
      <c r="H632" s="41"/>
      <c r="I632" s="30" t="str">
        <f t="shared" si="15"/>
        <v>EXCELSIOR GAMA SUPERMERCADOS, C.A. FC 00049232  11.1/84</v>
      </c>
      <c r="J632" s="30">
        <v>822.93</v>
      </c>
      <c r="K632" s="36"/>
      <c r="L632" s="36"/>
      <c r="M632" s="36"/>
      <c r="N632" s="36"/>
      <c r="O632" s="36"/>
      <c r="P632" s="36"/>
    </row>
    <row r="633" spans="2:16" s="34" customFormat="1" x14ac:dyDescent="0.2">
      <c r="B633" s="11"/>
      <c r="H633" s="41"/>
      <c r="I633" s="30" t="str">
        <f t="shared" si="15"/>
        <v>MI DIVINO JOJOTO, C.A FC 032981  11.1/85</v>
      </c>
      <c r="J633" s="30">
        <v>505.8</v>
      </c>
      <c r="K633" s="36"/>
      <c r="L633" s="36"/>
      <c r="M633" s="36"/>
      <c r="N633" s="36"/>
      <c r="O633" s="36"/>
      <c r="P633" s="36"/>
    </row>
    <row r="634" spans="2:16" s="34" customFormat="1" x14ac:dyDescent="0.2">
      <c r="B634" s="11"/>
      <c r="H634" s="41"/>
      <c r="I634" s="30" t="str">
        <f t="shared" si="15"/>
        <v>DISEMACA, C.A FC 11056  11.1/86</v>
      </c>
      <c r="J634" s="30">
        <v>2398.3200000000002</v>
      </c>
      <c r="K634" s="36"/>
      <c r="L634" s="36"/>
      <c r="M634" s="36"/>
      <c r="N634" s="36"/>
      <c r="O634" s="36"/>
      <c r="P634" s="36"/>
    </row>
    <row r="635" spans="2:16" s="34" customFormat="1" x14ac:dyDescent="0.2">
      <c r="B635" s="11"/>
      <c r="H635" s="41"/>
      <c r="I635" s="30" t="str">
        <f t="shared" si="15"/>
        <v>TORNILLOS MITAMBA C.A. FC 001255  11.1/87</v>
      </c>
      <c r="J635" s="30">
        <v>38.78</v>
      </c>
      <c r="K635" s="36"/>
      <c r="L635" s="36"/>
      <c r="M635" s="36"/>
      <c r="N635" s="36"/>
      <c r="O635" s="36"/>
      <c r="P635" s="36"/>
    </row>
    <row r="636" spans="2:16" s="34" customFormat="1" x14ac:dyDescent="0.2">
      <c r="B636" s="11"/>
      <c r="H636" s="41"/>
      <c r="I636" s="30" t="str">
        <f t="shared" si="15"/>
        <v>LACTEOS R.D. C.A. FC 00074555  11.1/88</v>
      </c>
      <c r="J636" s="30">
        <v>5778.77</v>
      </c>
      <c r="K636" s="36"/>
      <c r="L636" s="36"/>
      <c r="M636" s="36"/>
      <c r="N636" s="36"/>
      <c r="O636" s="36"/>
      <c r="P636" s="36"/>
    </row>
    <row r="637" spans="2:16" s="34" customFormat="1" x14ac:dyDescent="0.2">
      <c r="B637" s="11"/>
      <c r="H637" s="41"/>
      <c r="I637" s="30" t="str">
        <f t="shared" si="15"/>
        <v>BOULEVARD CARNES Y LICORES, C.A FC 00006398  11.1/89</v>
      </c>
      <c r="J637" s="30">
        <v>1864.03</v>
      </c>
      <c r="K637" s="36"/>
      <c r="L637" s="36"/>
      <c r="M637" s="36"/>
      <c r="N637" s="36"/>
      <c r="O637" s="36"/>
      <c r="P637" s="36"/>
    </row>
    <row r="638" spans="2:16" s="34" customFormat="1" x14ac:dyDescent="0.2">
      <c r="B638" s="11"/>
      <c r="H638" s="41"/>
      <c r="I638" s="30" t="str">
        <f t="shared" si="15"/>
        <v>AUTOMERCADO EXPRESS 2707, C.A. FC 00038112  11.1/90</v>
      </c>
      <c r="J638" s="30">
        <v>821.2</v>
      </c>
      <c r="K638" s="36"/>
      <c r="L638" s="36"/>
      <c r="M638" s="36"/>
      <c r="N638" s="36"/>
      <c r="O638" s="36"/>
      <c r="P638" s="36"/>
    </row>
    <row r="639" spans="2:16" s="34" customFormat="1" x14ac:dyDescent="0.2">
      <c r="B639" s="11"/>
      <c r="H639" s="41"/>
      <c r="I639" s="30" t="str">
        <f t="shared" si="15"/>
        <v>EXCELSIOR GAMA SUPERMERCADOS, C.A. FC 00062885  11.1/91</v>
      </c>
      <c r="J639" s="30">
        <v>383.18</v>
      </c>
      <c r="K639" s="36"/>
      <c r="L639" s="36"/>
      <c r="M639" s="36"/>
      <c r="N639" s="36"/>
      <c r="O639" s="36"/>
      <c r="P639" s="36"/>
    </row>
    <row r="640" spans="2:16" s="34" customFormat="1" x14ac:dyDescent="0.2">
      <c r="B640" s="11"/>
      <c r="H640" s="41"/>
      <c r="I640" s="30" t="str">
        <f t="shared" si="15"/>
        <v>COMERCIAL HL LUCKY, C.A FC 00003517  11.1/92</v>
      </c>
      <c r="J640" s="30">
        <v>326.60000000000002</v>
      </c>
      <c r="K640" s="36"/>
      <c r="L640" s="36"/>
      <c r="M640" s="36"/>
      <c r="N640" s="36"/>
      <c r="O640" s="36"/>
      <c r="P640" s="36"/>
    </row>
    <row r="641" spans="2:16" s="34" customFormat="1" x14ac:dyDescent="0.2">
      <c r="B641" s="11"/>
      <c r="H641" s="41"/>
      <c r="I641" s="30" t="str">
        <f t="shared" si="15"/>
        <v>BOULEVARD CARNES Y LICORES, C.A FC 00006434  11.1/93</v>
      </c>
      <c r="J641" s="30">
        <v>1310.47</v>
      </c>
      <c r="K641" s="36"/>
      <c r="L641" s="36"/>
      <c r="M641" s="36"/>
      <c r="N641" s="36"/>
      <c r="O641" s="36"/>
      <c r="P641" s="36"/>
    </row>
    <row r="642" spans="2:16" s="34" customFormat="1" x14ac:dyDescent="0.2">
      <c r="B642" s="11"/>
      <c r="H642" s="41"/>
      <c r="I642" s="30" t="str">
        <f t="shared" si="15"/>
        <v>MI DIVINO JOJOTO, C.A FC 033318  11.1/94</v>
      </c>
      <c r="J642" s="30">
        <v>883.5</v>
      </c>
      <c r="K642" s="36"/>
      <c r="L642" s="36"/>
      <c r="M642" s="36"/>
      <c r="N642" s="36"/>
      <c r="O642" s="36"/>
      <c r="P642" s="36"/>
    </row>
    <row r="643" spans="2:16" s="34" customFormat="1" x14ac:dyDescent="0.2">
      <c r="B643" s="11"/>
      <c r="H643" s="41"/>
      <c r="I643" s="30" t="str">
        <f t="shared" si="15"/>
        <v>MI DIVINO JOJOTO, C.A FC 033321  11.1/95</v>
      </c>
      <c r="J643" s="30">
        <v>11.4</v>
      </c>
      <c r="K643" s="36"/>
      <c r="L643" s="36"/>
      <c r="M643" s="36"/>
      <c r="N643" s="36"/>
      <c r="O643" s="36"/>
      <c r="P643" s="36"/>
    </row>
    <row r="644" spans="2:16" s="34" customFormat="1" x14ac:dyDescent="0.2">
      <c r="B644" s="11"/>
      <c r="H644" s="41"/>
      <c r="I644" s="30" t="str">
        <f t="shared" si="15"/>
        <v>AUTOMERCADO EXPRESS 2707, C.A. FC 00050089  11.1/96</v>
      </c>
      <c r="J644" s="30">
        <v>111.35000000000001</v>
      </c>
      <c r="K644" s="36"/>
      <c r="L644" s="36"/>
      <c r="M644" s="36"/>
      <c r="N644" s="36"/>
      <c r="O644" s="36"/>
      <c r="P644" s="36"/>
    </row>
    <row r="645" spans="2:16" s="34" customFormat="1" x14ac:dyDescent="0.2">
      <c r="B645" s="11"/>
      <c r="H645" s="41"/>
      <c r="I645" s="30" t="str">
        <f t="shared" si="15"/>
        <v>EXCELSIOR GAMA SUPERMERCADOS, C.A. FC 00062148  11.1/97</v>
      </c>
      <c r="J645" s="30">
        <v>343.04</v>
      </c>
      <c r="K645" s="36"/>
      <c r="L645" s="36"/>
      <c r="M645" s="36"/>
      <c r="N645" s="36"/>
      <c r="O645" s="36"/>
      <c r="P645" s="36"/>
    </row>
    <row r="646" spans="2:16" s="34" customFormat="1" x14ac:dyDescent="0.2">
      <c r="B646" s="11"/>
      <c r="H646" s="41"/>
      <c r="I646" s="30" t="str">
        <f t="shared" si="15"/>
        <v>CENTRO DE DISTRIBUCIONES FRANCIS C.A. FC A246911  11.1/98</v>
      </c>
      <c r="J646" s="30">
        <v>583.18000000000006</v>
      </c>
      <c r="K646" s="36"/>
      <c r="L646" s="36"/>
      <c r="M646" s="36"/>
      <c r="N646" s="36"/>
      <c r="O646" s="36"/>
      <c r="P646" s="36"/>
    </row>
    <row r="647" spans="2:16" s="34" customFormat="1" x14ac:dyDescent="0.2">
      <c r="B647" s="11"/>
      <c r="H647" s="41"/>
      <c r="I647" s="30" t="str">
        <f t="shared" si="15"/>
        <v>BOULEVARD CARNES Y LICORES, C.A FC 00006457  11.1/99</v>
      </c>
      <c r="J647" s="30">
        <v>57.4</v>
      </c>
      <c r="K647" s="36"/>
      <c r="L647" s="36"/>
      <c r="M647" s="36"/>
      <c r="N647" s="36"/>
      <c r="O647" s="36"/>
      <c r="P647" s="36"/>
    </row>
    <row r="648" spans="2:16" s="34" customFormat="1" x14ac:dyDescent="0.2">
      <c r="B648" s="11"/>
      <c r="H648" s="41"/>
      <c r="I648" s="30" t="str">
        <f t="shared" si="15"/>
        <v>BOULEVARD CARNES Y LICORES, C.A FC 00006533  11.1/100</v>
      </c>
      <c r="J648" s="30">
        <v>782.75</v>
      </c>
      <c r="K648" s="36"/>
      <c r="L648" s="36"/>
      <c r="M648" s="36"/>
      <c r="N648" s="36"/>
      <c r="O648" s="36"/>
      <c r="P648" s="36"/>
    </row>
    <row r="649" spans="2:16" s="34" customFormat="1" x14ac:dyDescent="0.2">
      <c r="B649" s="11"/>
      <c r="H649" s="41"/>
      <c r="I649" s="30" t="str">
        <f t="shared" si="15"/>
        <v>DISTRIBUIDORA DIFRITZ, C.A. FC 00035027  11.1/101</v>
      </c>
      <c r="J649" s="30">
        <v>4522.22</v>
      </c>
      <c r="K649" s="36"/>
      <c r="L649" s="36"/>
      <c r="M649" s="36"/>
      <c r="N649" s="36"/>
      <c r="O649" s="36"/>
      <c r="P649" s="36"/>
    </row>
    <row r="650" spans="2:16" s="34" customFormat="1" x14ac:dyDescent="0.2">
      <c r="B650" s="11"/>
      <c r="H650" s="41"/>
      <c r="I650" s="30" t="str">
        <f t="shared" si="15"/>
        <v>AUTOMERCADO EXPRESS 2707, C.A. FC 00058305  11.1/102</v>
      </c>
      <c r="J650" s="30">
        <v>582.61</v>
      </c>
      <c r="K650" s="36"/>
      <c r="L650" s="36"/>
      <c r="M650" s="36"/>
      <c r="N650" s="36"/>
      <c r="O650" s="36"/>
      <c r="P650" s="36"/>
    </row>
    <row r="651" spans="2:16" s="34" customFormat="1" x14ac:dyDescent="0.2">
      <c r="B651" s="11"/>
      <c r="H651" s="41"/>
      <c r="I651" s="30" t="str">
        <f t="shared" si="15"/>
        <v>COMERCIALIZADORA 1108, C.A FC 00162102  11.1/103</v>
      </c>
      <c r="J651" s="30">
        <v>1290.03</v>
      </c>
      <c r="K651" s="36"/>
      <c r="L651" s="36"/>
      <c r="M651" s="36"/>
      <c r="N651" s="36"/>
      <c r="O651" s="36"/>
      <c r="P651" s="36"/>
    </row>
    <row r="652" spans="2:16" s="34" customFormat="1" x14ac:dyDescent="0.2">
      <c r="B652" s="11"/>
      <c r="H652" s="41"/>
      <c r="I652" s="30" t="str">
        <f t="shared" si="15"/>
        <v>COMERCIALIZADORA 1108, C.A FC 00191902  11.1/104</v>
      </c>
      <c r="J652" s="30">
        <v>120.32000000000001</v>
      </c>
      <c r="K652" s="36"/>
      <c r="L652" s="36"/>
      <c r="M652" s="36"/>
      <c r="N652" s="36"/>
      <c r="O652" s="36"/>
      <c r="P652" s="36"/>
    </row>
    <row r="653" spans="2:16" s="34" customFormat="1" x14ac:dyDescent="0.2">
      <c r="B653" s="11"/>
      <c r="H653" s="41"/>
      <c r="I653" s="30" t="str">
        <f t="shared" si="15"/>
        <v>ASOC.CULTURAL LOS HIPOCAMPITOS CTRO.DE FORM.INTEGRAL FC 00114592  11.1/105</v>
      </c>
      <c r="J653" s="30">
        <v>2298.2399999999998</v>
      </c>
      <c r="K653" s="36"/>
      <c r="L653" s="36"/>
      <c r="M653" s="36"/>
      <c r="N653" s="36"/>
      <c r="O653" s="36"/>
      <c r="P653" s="36"/>
    </row>
    <row r="654" spans="2:16" s="34" customFormat="1" x14ac:dyDescent="0.2">
      <c r="B654" s="11"/>
      <c r="H654" s="41"/>
      <c r="I654" s="30" t="str">
        <f t="shared" si="15"/>
        <v>ASOC.CULTURAL LOS HIPOCAMPITOS CTRO.DE FORM.INTEGRAL FC 00114593  11.1/106</v>
      </c>
      <c r="J654" s="30">
        <v>1016.97</v>
      </c>
      <c r="K654" s="36"/>
      <c r="L654" s="36"/>
      <c r="M654" s="36"/>
      <c r="N654" s="36"/>
      <c r="O654" s="36"/>
      <c r="P654" s="36"/>
    </row>
    <row r="655" spans="2:16" s="34" customFormat="1" x14ac:dyDescent="0.2">
      <c r="B655" s="11"/>
      <c r="H655" s="41"/>
      <c r="I655" s="30" t="str">
        <f t="shared" si="15"/>
        <v>INVERSIONES FRIOTEQ 2017, C.A. FC 00001318  11.1/107</v>
      </c>
      <c r="J655" s="30">
        <v>1088.97</v>
      </c>
      <c r="K655" s="36"/>
      <c r="L655" s="36"/>
      <c r="M655" s="36"/>
      <c r="N655" s="36"/>
      <c r="O655" s="36"/>
      <c r="P655" s="36"/>
    </row>
    <row r="656" spans="2:16" s="34" customFormat="1" x14ac:dyDescent="0.2">
      <c r="B656" s="11"/>
      <c r="H656" s="41"/>
      <c r="I656" s="30" t="str">
        <f t="shared" si="15"/>
        <v>ANITA BOHN BREUER FC 002650  11.1/108</v>
      </c>
      <c r="J656" s="30">
        <v>1079.55</v>
      </c>
      <c r="K656" s="36"/>
      <c r="L656" s="36"/>
      <c r="M656" s="36"/>
      <c r="N656" s="36"/>
      <c r="O656" s="36"/>
      <c r="P656" s="36"/>
    </row>
    <row r="657" spans="2:16" s="34" customFormat="1" x14ac:dyDescent="0.2">
      <c r="B657" s="11"/>
      <c r="H657" s="41"/>
      <c r="I657" s="30" t="str">
        <f t="shared" si="15"/>
        <v>ANITA BOHN BREUER FC 002607  11.1/109</v>
      </c>
      <c r="J657" s="30">
        <v>412.38</v>
      </c>
      <c r="K657" s="36"/>
      <c r="L657" s="36"/>
      <c r="M657" s="36"/>
      <c r="N657" s="36"/>
      <c r="O657" s="36"/>
      <c r="P657" s="36"/>
    </row>
    <row r="658" spans="2:16" s="34" customFormat="1" x14ac:dyDescent="0.2">
      <c r="B658" s="11"/>
      <c r="H658" s="41"/>
      <c r="I658" s="30" t="str">
        <f t="shared" si="15"/>
        <v>FERREPLOMERIA TIRRENIO FETIPLOM C.A. FC 00045735  11.1/110</v>
      </c>
      <c r="J658" s="30">
        <v>12.989999999999998</v>
      </c>
      <c r="K658" s="36"/>
      <c r="L658" s="36"/>
      <c r="M658" s="36"/>
      <c r="N658" s="36"/>
      <c r="O658" s="36"/>
      <c r="P658" s="36"/>
    </row>
    <row r="659" spans="2:16" s="34" customFormat="1" x14ac:dyDescent="0.2">
      <c r="B659" s="11"/>
      <c r="H659" s="41"/>
      <c r="I659" s="30" t="str">
        <f t="shared" si="15"/>
        <v>AGRO AVICOLA EL BARBECHO , C.A. FC 000003172  11.1/111</v>
      </c>
      <c r="J659" s="30">
        <v>37.89</v>
      </c>
      <c r="K659" s="36"/>
      <c r="L659" s="36"/>
      <c r="M659" s="36"/>
      <c r="N659" s="36"/>
      <c r="O659" s="36"/>
      <c r="P659" s="36"/>
    </row>
    <row r="660" spans="2:16" s="34" customFormat="1" x14ac:dyDescent="0.2">
      <c r="B660" s="11"/>
      <c r="H660" s="41"/>
      <c r="I660" s="30" t="str">
        <f t="shared" si="15"/>
        <v>MI DIVINO JOJOTO, C.A FC 033897  11.1/112</v>
      </c>
      <c r="J660" s="30">
        <v>699.38</v>
      </c>
      <c r="K660" s="36"/>
      <c r="L660" s="36"/>
      <c r="M660" s="36"/>
      <c r="N660" s="36"/>
      <c r="O660" s="36"/>
      <c r="P660" s="36"/>
    </row>
    <row r="661" spans="2:16" s="34" customFormat="1" x14ac:dyDescent="0.2">
      <c r="B661" s="11"/>
      <c r="H661" s="41"/>
      <c r="I661" s="30" t="str">
        <f t="shared" si="15"/>
        <v>AUTOMERCADO EXPRESS 2707, C.A. FC 00038787  11.1/113</v>
      </c>
      <c r="J661" s="30">
        <v>2611.48</v>
      </c>
      <c r="K661" s="36"/>
      <c r="L661" s="36"/>
      <c r="M661" s="36"/>
      <c r="N661" s="36"/>
      <c r="O661" s="36"/>
      <c r="P661" s="36"/>
    </row>
    <row r="662" spans="2:16" s="34" customFormat="1" x14ac:dyDescent="0.2">
      <c r="B662" s="11"/>
      <c r="H662" s="41"/>
      <c r="I662" s="30" t="str">
        <f t="shared" si="15"/>
        <v>PLATANERA LOS CASTAÑOS C.A. FC N00516  11.1/114</v>
      </c>
      <c r="J662" s="30">
        <v>803.88</v>
      </c>
      <c r="K662" s="36"/>
      <c r="L662" s="36"/>
      <c r="M662" s="36"/>
      <c r="N662" s="36"/>
      <c r="O662" s="36"/>
      <c r="P662" s="36"/>
    </row>
    <row r="663" spans="2:16" s="34" customFormat="1" x14ac:dyDescent="0.2">
      <c r="B663" s="11"/>
      <c r="H663" s="41"/>
      <c r="I663" s="30" t="str">
        <f t="shared" si="15"/>
        <v>BOULEVARD CARNES Y LICORES, C.A FC 00006606  11.1/115</v>
      </c>
      <c r="J663" s="30">
        <v>725.48</v>
      </c>
      <c r="K663" s="36"/>
      <c r="L663" s="36"/>
      <c r="M663" s="36"/>
      <c r="N663" s="36"/>
      <c r="O663" s="36"/>
      <c r="P663" s="36"/>
    </row>
    <row r="664" spans="2:16" s="34" customFormat="1" x14ac:dyDescent="0.2">
      <c r="B664" s="11"/>
      <c r="H664" s="41"/>
      <c r="I664" s="30" t="str">
        <f t="shared" si="15"/>
        <v>EXCELSIOR GAMA SUPERMERCADOS, C.A. FC 00017712  11.1/116</v>
      </c>
      <c r="J664" s="30">
        <v>812.4799999999999</v>
      </c>
      <c r="K664" s="36"/>
      <c r="L664" s="36"/>
      <c r="M664" s="36"/>
      <c r="N664" s="36"/>
      <c r="O664" s="36"/>
      <c r="P664" s="36"/>
    </row>
    <row r="665" spans="2:16" s="34" customFormat="1" x14ac:dyDescent="0.2">
      <c r="B665" s="11"/>
      <c r="H665" s="41"/>
      <c r="I665" s="30" t="str">
        <f t="shared" si="15"/>
        <v>COMERCIALIZADORA 1108, C.A FC 00155222  11.1/117</v>
      </c>
      <c r="J665" s="30">
        <v>323.65999999999997</v>
      </c>
      <c r="K665" s="36"/>
      <c r="L665" s="36"/>
      <c r="M665" s="36"/>
      <c r="N665" s="36"/>
      <c r="O665" s="36"/>
      <c r="P665" s="36"/>
    </row>
    <row r="666" spans="2:16" s="34" customFormat="1" x14ac:dyDescent="0.2">
      <c r="B666" s="11"/>
      <c r="H666" s="41"/>
      <c r="I666" s="30" t="str">
        <f t="shared" si="15"/>
        <v>BOULEVARD CARNES Y LICORES, C.A FC 00006664  11.1/118</v>
      </c>
      <c r="J666" s="30">
        <v>583.16999999999996</v>
      </c>
      <c r="K666" s="36"/>
      <c r="L666" s="36"/>
      <c r="M666" s="36"/>
      <c r="N666" s="36"/>
      <c r="O666" s="36"/>
      <c r="P666" s="36"/>
    </row>
    <row r="667" spans="2:16" s="34" customFormat="1" x14ac:dyDescent="0.2">
      <c r="B667" s="11"/>
      <c r="H667" s="41"/>
      <c r="I667" s="30" t="str">
        <f t="shared" si="15"/>
        <v>AUTOMERCADO EXPRESS 2707, C.A. FC 00040391  11.1/119</v>
      </c>
      <c r="J667" s="30">
        <v>323.49</v>
      </c>
      <c r="K667" s="36"/>
      <c r="L667" s="36"/>
      <c r="M667" s="36"/>
      <c r="N667" s="36"/>
      <c r="O667" s="36"/>
      <c r="P667" s="36"/>
    </row>
    <row r="668" spans="2:16" s="34" customFormat="1" x14ac:dyDescent="0.2">
      <c r="B668" s="11"/>
      <c r="H668" s="41"/>
      <c r="I668" s="30" t="str">
        <f t="shared" si="15"/>
        <v>COMERCIALIZADORA 1108, C.A FC 00179621  11.1/120</v>
      </c>
      <c r="J668" s="30">
        <v>101.34</v>
      </c>
      <c r="K668" s="36"/>
      <c r="L668" s="36"/>
      <c r="M668" s="36"/>
      <c r="N668" s="36"/>
      <c r="O668" s="36"/>
      <c r="P668" s="36"/>
    </row>
    <row r="669" spans="2:16" s="34" customFormat="1" x14ac:dyDescent="0.2">
      <c r="B669" s="11"/>
      <c r="H669" s="41"/>
      <c r="I669" s="30" t="str">
        <f t="shared" si="15"/>
        <v>GRAN MERCADO FLORESTAN, C.A. FC 00016065  11.1/121</v>
      </c>
      <c r="J669" s="30">
        <v>438.28999999999996</v>
      </c>
      <c r="K669" s="36"/>
      <c r="L669" s="36"/>
      <c r="M669" s="36"/>
      <c r="N669" s="36"/>
      <c r="O669" s="36"/>
      <c r="P669" s="36"/>
    </row>
    <row r="670" spans="2:16" s="34" customFormat="1" x14ac:dyDescent="0.2">
      <c r="B670" s="11"/>
      <c r="H670" s="41"/>
      <c r="I670" s="30" t="str">
        <f t="shared" si="15"/>
        <v>CANTERAS CURA C.A. FC 000646  11.1/122</v>
      </c>
      <c r="J670" s="30">
        <v>738.56000000000006</v>
      </c>
      <c r="K670" s="36"/>
      <c r="L670" s="36"/>
      <c r="M670" s="36"/>
      <c r="N670" s="36"/>
      <c r="O670" s="36"/>
      <c r="P670" s="36"/>
    </row>
    <row r="671" spans="2:16" s="34" customFormat="1" x14ac:dyDescent="0.2">
      <c r="B671" s="11"/>
      <c r="H671" s="41"/>
      <c r="I671" s="30" t="str">
        <f t="shared" si="15"/>
        <v>BOULEVARD CARNES Y LICORES, C.A FC 00006753  11.1/123</v>
      </c>
      <c r="J671" s="30">
        <v>297.25</v>
      </c>
      <c r="K671" s="36"/>
      <c r="L671" s="36"/>
      <c r="M671" s="36"/>
      <c r="N671" s="36"/>
      <c r="O671" s="36"/>
      <c r="P671" s="36"/>
    </row>
    <row r="672" spans="2:16" s="34" customFormat="1" x14ac:dyDescent="0.2">
      <c r="B672" s="11"/>
      <c r="H672" s="41"/>
      <c r="I672" s="30" t="str">
        <f t="shared" si="15"/>
        <v>FERRETERIA EL ALBAÑIL, C.A. FC 00009335  11.1/124</v>
      </c>
      <c r="J672" s="30">
        <v>152.89000000000001</v>
      </c>
      <c r="K672" s="36"/>
      <c r="L672" s="36"/>
      <c r="M672" s="36"/>
      <c r="N672" s="36"/>
      <c r="O672" s="36"/>
      <c r="P672" s="36"/>
    </row>
    <row r="673" spans="2:16" s="34" customFormat="1" x14ac:dyDescent="0.2">
      <c r="B673" s="11"/>
      <c r="H673" s="41"/>
      <c r="I673" s="30" t="str">
        <f t="shared" si="15"/>
        <v>AUTOMERCADO EXPRESS 2707, C.A. FC 00040564  11.1/125</v>
      </c>
      <c r="J673" s="30">
        <v>67.739999999999995</v>
      </c>
      <c r="K673" s="36"/>
      <c r="L673" s="36"/>
      <c r="M673" s="36"/>
      <c r="N673" s="36"/>
      <c r="O673" s="36"/>
      <c r="P673" s="36"/>
    </row>
    <row r="674" spans="2:16" s="34" customFormat="1" x14ac:dyDescent="0.2">
      <c r="B674" s="11"/>
      <c r="H674" s="41"/>
      <c r="I674" s="30" t="str">
        <f t="shared" si="15"/>
        <v>EXCELSIOR GAMA SUPERMERCADOS, C.A. FC 00064351  11.1/126</v>
      </c>
      <c r="J674" s="30">
        <v>155.66999999999999</v>
      </c>
      <c r="K674" s="36"/>
      <c r="L674" s="36"/>
      <c r="M674" s="36"/>
      <c r="N674" s="36"/>
      <c r="O674" s="36"/>
      <c r="P674" s="36"/>
    </row>
    <row r="675" spans="2:16" s="34" customFormat="1" x14ac:dyDescent="0.2">
      <c r="B675" s="11"/>
      <c r="H675" s="41"/>
      <c r="I675" s="30" t="str">
        <f t="shared" si="15"/>
        <v>MI DIVINO JOJOTO, C.A FC 034335  11.1/127</v>
      </c>
      <c r="J675" s="30">
        <v>800.4</v>
      </c>
      <c r="K675" s="36"/>
      <c r="L675" s="36"/>
      <c r="M675" s="36"/>
      <c r="N675" s="36"/>
      <c r="O675" s="36"/>
      <c r="P675" s="36"/>
    </row>
    <row r="676" spans="2:16" s="34" customFormat="1" x14ac:dyDescent="0.2">
      <c r="B676" s="11"/>
      <c r="H676" s="41"/>
      <c r="I676" s="30" t="str">
        <f t="shared" si="15"/>
        <v>SOLUCIONES INTEGRALES DH &amp; HD 17, C.A. FC 000208  11.1/128</v>
      </c>
      <c r="J676" s="30">
        <v>3658.62</v>
      </c>
      <c r="K676" s="36"/>
      <c r="L676" s="36"/>
      <c r="M676" s="36"/>
      <c r="N676" s="36"/>
      <c r="O676" s="36"/>
      <c r="P676" s="36"/>
    </row>
    <row r="677" spans="2:16" s="34" customFormat="1" x14ac:dyDescent="0.2">
      <c r="B677" s="11"/>
      <c r="H677" s="41"/>
      <c r="I677" s="30" t="str">
        <f t="shared" si="15"/>
        <v>BOULEVARD CARNES Y LICORES, C.A FC 00006787  11.1/129</v>
      </c>
      <c r="J677" s="30">
        <v>507.9</v>
      </c>
      <c r="K677" s="36"/>
      <c r="L677" s="36"/>
      <c r="M677" s="36"/>
      <c r="N677" s="36"/>
      <c r="O677" s="36"/>
      <c r="P677" s="36"/>
    </row>
    <row r="678" spans="2:16" s="34" customFormat="1" x14ac:dyDescent="0.2">
      <c r="B678" s="11"/>
      <c r="H678" s="41"/>
      <c r="I678" s="30" t="str">
        <f t="shared" ref="I678:I741" si="16">+I138&amp;" "&amp;C138&amp;" "&amp;D138&amp;" "&amp;E138&amp;" "&amp;A138</f>
        <v>AUTOMERCADO EXPRESS 2707, C.A. FC 00051221  11.1/130</v>
      </c>
      <c r="J678" s="30">
        <v>938.9</v>
      </c>
      <c r="K678" s="36"/>
      <c r="L678" s="36"/>
      <c r="M678" s="36"/>
      <c r="N678" s="36"/>
      <c r="O678" s="36"/>
      <c r="P678" s="36"/>
    </row>
    <row r="679" spans="2:16" s="34" customFormat="1" x14ac:dyDescent="0.2">
      <c r="B679" s="11"/>
      <c r="H679" s="41"/>
      <c r="I679" s="30" t="str">
        <f t="shared" si="16"/>
        <v>ANITA BOHN BREUER FC 002690  11.1/131</v>
      </c>
      <c r="J679" s="30">
        <v>420.93</v>
      </c>
      <c r="K679" s="36"/>
      <c r="L679" s="36"/>
      <c r="M679" s="36"/>
      <c r="N679" s="36"/>
      <c r="O679" s="36"/>
      <c r="P679" s="36"/>
    </row>
    <row r="680" spans="2:16" s="34" customFormat="1" x14ac:dyDescent="0.2">
      <c r="B680" s="11"/>
      <c r="H680" s="41"/>
      <c r="I680" s="30" t="str">
        <f t="shared" si="16"/>
        <v>BOULEVARD CARNES Y LICORES, C.A FC 00006909  11.1/132</v>
      </c>
      <c r="J680" s="30">
        <v>168.47</v>
      </c>
      <c r="K680" s="36"/>
      <c r="L680" s="36"/>
      <c r="M680" s="36"/>
      <c r="N680" s="36"/>
      <c r="O680" s="36"/>
      <c r="P680" s="36"/>
    </row>
    <row r="681" spans="2:16" s="34" customFormat="1" x14ac:dyDescent="0.2">
      <c r="B681" s="11"/>
      <c r="H681" s="41"/>
      <c r="I681" s="30" t="str">
        <f t="shared" si="16"/>
        <v>AUTOMERCADO EXPRESS 2707, C.A. FC 00059326  11.1/133</v>
      </c>
      <c r="J681" s="30">
        <v>252.54</v>
      </c>
      <c r="K681" s="36"/>
      <c r="L681" s="36"/>
      <c r="M681" s="36"/>
      <c r="N681" s="36"/>
      <c r="O681" s="36"/>
      <c r="P681" s="36"/>
    </row>
    <row r="682" spans="2:16" s="34" customFormat="1" x14ac:dyDescent="0.2">
      <c r="B682" s="11"/>
      <c r="H682" s="41"/>
      <c r="I682" s="30" t="str">
        <f t="shared" si="16"/>
        <v>PLUMROSE LATINOAMERICANA, C.A FC L118082644  11.1/134</v>
      </c>
      <c r="J682" s="30">
        <v>8800.2799999999988</v>
      </c>
      <c r="K682" s="36"/>
      <c r="L682" s="36"/>
      <c r="M682" s="36"/>
      <c r="N682" s="36"/>
      <c r="O682" s="36"/>
      <c r="P682" s="36"/>
    </row>
    <row r="683" spans="2:16" s="34" customFormat="1" x14ac:dyDescent="0.2">
      <c r="B683" s="11"/>
      <c r="H683" s="41"/>
      <c r="I683" s="30" t="str">
        <f t="shared" si="16"/>
        <v>PLUMROSE LATINOAMERICANA, C.A FC L118085868  11.1/135</v>
      </c>
      <c r="J683" s="30">
        <v>10429.513599999998</v>
      </c>
      <c r="K683" s="36"/>
      <c r="L683" s="36"/>
      <c r="M683" s="36"/>
      <c r="N683" s="36"/>
      <c r="O683" s="36"/>
      <c r="P683" s="36"/>
    </row>
    <row r="684" spans="2:16" s="34" customFormat="1" x14ac:dyDescent="0.2">
      <c r="B684" s="11"/>
      <c r="H684" s="41"/>
      <c r="I684" s="30" t="str">
        <f t="shared" si="16"/>
        <v>MATERIALES CARABOBO, C.A. FC 00002430  11.1/136</v>
      </c>
      <c r="J684" s="30">
        <v>3467.12</v>
      </c>
      <c r="K684" s="36"/>
      <c r="L684" s="36"/>
      <c r="M684" s="36"/>
      <c r="N684" s="36"/>
      <c r="O684" s="36"/>
      <c r="P684" s="36"/>
    </row>
    <row r="685" spans="2:16" s="34" customFormat="1" x14ac:dyDescent="0.2">
      <c r="B685" s="11"/>
      <c r="H685" s="41"/>
      <c r="I685" s="30" t="str">
        <f t="shared" si="16"/>
        <v>CENTRO FERRETERO FAZZI C.A FC 00010191  11.1/137</v>
      </c>
      <c r="J685" s="30">
        <v>702.06999999999994</v>
      </c>
      <c r="K685" s="36"/>
      <c r="L685" s="36"/>
      <c r="M685" s="36"/>
      <c r="N685" s="36"/>
      <c r="O685" s="36"/>
      <c r="P685" s="36"/>
    </row>
    <row r="686" spans="2:16" s="34" customFormat="1" x14ac:dyDescent="0.2">
      <c r="B686" s="11"/>
      <c r="H686" s="41"/>
      <c r="I686" s="30" t="str">
        <f t="shared" si="16"/>
        <v>INVERSIONES O.N.E.S 16, C.A FC 00005849  11.1/138</v>
      </c>
      <c r="J686" s="30">
        <v>65.78</v>
      </c>
      <c r="K686" s="36"/>
      <c r="L686" s="36"/>
      <c r="M686" s="36"/>
      <c r="N686" s="36"/>
      <c r="O686" s="36"/>
      <c r="P686" s="36"/>
    </row>
    <row r="687" spans="2:16" s="34" customFormat="1" x14ac:dyDescent="0.2">
      <c r="B687" s="11"/>
      <c r="H687" s="41"/>
      <c r="I687" s="30" t="str">
        <f t="shared" si="16"/>
        <v>BOULEVARD CARNES Y LICORES, C.A FC 00006994  11.1/139</v>
      </c>
      <c r="J687" s="30">
        <v>403.5</v>
      </c>
      <c r="K687" s="36"/>
      <c r="L687" s="36"/>
      <c r="M687" s="36"/>
      <c r="N687" s="36"/>
      <c r="O687" s="36"/>
      <c r="P687" s="36"/>
    </row>
    <row r="688" spans="2:16" s="34" customFormat="1" x14ac:dyDescent="0.2">
      <c r="B688" s="11"/>
      <c r="H688" s="41"/>
      <c r="I688" s="30" t="str">
        <f t="shared" si="16"/>
        <v>BOULEVARD CARNES Y LICORES, C.A FC 00006999  11.1/140</v>
      </c>
      <c r="J688" s="30">
        <v>52</v>
      </c>
      <c r="K688" s="36"/>
      <c r="L688" s="36"/>
      <c r="M688" s="36"/>
      <c r="N688" s="36"/>
      <c r="O688" s="36"/>
      <c r="P688" s="36"/>
    </row>
    <row r="689" spans="2:16" s="34" customFormat="1" x14ac:dyDescent="0.2">
      <c r="B689" s="11"/>
      <c r="H689" s="41"/>
      <c r="I689" s="30" t="str">
        <f t="shared" si="16"/>
        <v>AUTOMERCADO EXPRESS 2707, C.A. FC 00039881  11.1/141</v>
      </c>
      <c r="J689" s="30">
        <v>81.62</v>
      </c>
      <c r="K689" s="36"/>
      <c r="L689" s="36"/>
      <c r="M689" s="36"/>
      <c r="N689" s="36"/>
      <c r="O689" s="36"/>
      <c r="P689" s="36"/>
    </row>
    <row r="690" spans="2:16" s="34" customFormat="1" x14ac:dyDescent="0.2">
      <c r="B690" s="11"/>
      <c r="H690" s="41"/>
      <c r="I690" s="30" t="str">
        <f t="shared" si="16"/>
        <v>EXCELSIOR GAMA SUPERMERCADOS, C.A. FC 00044672  11.1/142</v>
      </c>
      <c r="J690" s="30">
        <v>140.45999999999998</v>
      </c>
      <c r="K690" s="36"/>
      <c r="L690" s="36"/>
      <c r="M690" s="36"/>
      <c r="N690" s="36"/>
      <c r="O690" s="36"/>
      <c r="P690" s="36"/>
    </row>
    <row r="691" spans="2:16" s="34" customFormat="1" x14ac:dyDescent="0.2">
      <c r="B691" s="11"/>
      <c r="H691" s="41"/>
      <c r="I691" s="30" t="str">
        <f t="shared" si="16"/>
        <v>AUTOMERCADO EXPRESS 2707, C.A. FC 00051849  11.1/143</v>
      </c>
      <c r="J691" s="30">
        <v>166.95</v>
      </c>
      <c r="K691" s="36"/>
      <c r="L691" s="36"/>
      <c r="M691" s="36"/>
      <c r="N691" s="36"/>
      <c r="O691" s="36"/>
      <c r="P691" s="36"/>
    </row>
    <row r="692" spans="2:16" s="34" customFormat="1" x14ac:dyDescent="0.2">
      <c r="B692" s="11"/>
      <c r="H692" s="41"/>
      <c r="I692" s="30" t="str">
        <f t="shared" si="16"/>
        <v>ARENERA BLANCARENA C.A FC 00033455  11.1/144</v>
      </c>
      <c r="J692" s="30">
        <v>3102.49</v>
      </c>
      <c r="K692" s="36"/>
      <c r="L692" s="36"/>
      <c r="M692" s="36"/>
      <c r="N692" s="36"/>
      <c r="O692" s="36"/>
      <c r="P692" s="36"/>
    </row>
    <row r="693" spans="2:16" s="34" customFormat="1" x14ac:dyDescent="0.2">
      <c r="B693" s="11"/>
      <c r="H693" s="41"/>
      <c r="I693" s="30" t="str">
        <f t="shared" si="16"/>
        <v>MI DIVINO JOJOTO, C.A FC 035499  11.1/145</v>
      </c>
      <c r="J693" s="30">
        <v>418.6</v>
      </c>
      <c r="K693" s="36"/>
      <c r="L693" s="36"/>
      <c r="M693" s="36"/>
      <c r="N693" s="36"/>
      <c r="O693" s="36"/>
      <c r="P693" s="36"/>
    </row>
    <row r="694" spans="2:16" s="34" customFormat="1" x14ac:dyDescent="0.2">
      <c r="B694" s="11"/>
      <c r="H694" s="41"/>
      <c r="I694" s="30" t="str">
        <f t="shared" si="16"/>
        <v>INVERSIONES FRIOTEQ 2017, C.A. FC 00001633  11.1/146</v>
      </c>
      <c r="J694" s="30">
        <v>659.81999999999994</v>
      </c>
      <c r="K694" s="36"/>
      <c r="L694" s="36"/>
      <c r="M694" s="36"/>
      <c r="N694" s="36"/>
      <c r="O694" s="36"/>
      <c r="P694" s="36"/>
    </row>
    <row r="695" spans="2:16" s="34" customFormat="1" x14ac:dyDescent="0.2">
      <c r="B695" s="11"/>
      <c r="H695" s="41"/>
      <c r="I695" s="30" t="str">
        <f t="shared" si="16"/>
        <v>DISTRIBUIDORA HALU,C.A. FC 00001070  11.1/147</v>
      </c>
      <c r="J695" s="30">
        <v>275.47000000000003</v>
      </c>
      <c r="K695" s="36"/>
      <c r="L695" s="36"/>
      <c r="M695" s="36"/>
      <c r="N695" s="36"/>
      <c r="O695" s="36"/>
      <c r="P695" s="36"/>
    </row>
    <row r="696" spans="2:16" s="34" customFormat="1" x14ac:dyDescent="0.2">
      <c r="B696" s="11"/>
      <c r="H696" s="41"/>
      <c r="I696" s="30" t="str">
        <f t="shared" si="16"/>
        <v>ANITA BOHN BREUER FC 002734  11.1/148</v>
      </c>
      <c r="J696" s="30">
        <v>863.29</v>
      </c>
      <c r="K696" s="36"/>
      <c r="L696" s="36"/>
      <c r="M696" s="36"/>
      <c r="N696" s="36"/>
      <c r="O696" s="36"/>
      <c r="P696" s="36"/>
    </row>
    <row r="697" spans="2:16" s="34" customFormat="1" x14ac:dyDescent="0.2">
      <c r="B697" s="11"/>
      <c r="H697" s="41"/>
      <c r="I697" s="30" t="str">
        <f t="shared" si="16"/>
        <v>AUTOMERCADO EXPRESS 2707, C.A. FC 00040094  11.1/149</v>
      </c>
      <c r="J697" s="30">
        <v>1318.35</v>
      </c>
      <c r="K697" s="36"/>
      <c r="L697" s="36"/>
      <c r="M697" s="36"/>
      <c r="N697" s="36"/>
      <c r="O697" s="36"/>
      <c r="P697" s="36"/>
    </row>
    <row r="698" spans="2:16" s="34" customFormat="1" x14ac:dyDescent="0.2">
      <c r="B698" s="11"/>
      <c r="H698" s="41"/>
      <c r="I698" s="30" t="str">
        <f t="shared" si="16"/>
        <v>CAUCHOS Y ACCESORIOS 4X4, C.A. FC 00000189  11.1/150</v>
      </c>
      <c r="J698" s="30">
        <v>494.5</v>
      </c>
      <c r="K698" s="36"/>
      <c r="L698" s="36"/>
      <c r="M698" s="36"/>
      <c r="N698" s="36"/>
      <c r="O698" s="36"/>
      <c r="P698" s="36"/>
    </row>
    <row r="699" spans="2:16" s="34" customFormat="1" x14ac:dyDescent="0.2">
      <c r="B699" s="11"/>
      <c r="H699" s="41"/>
      <c r="I699" s="30" t="str">
        <f t="shared" si="16"/>
        <v>AUTOMERCADO EXPRESS 2707, C.A. FC 00059936  11.1/151</v>
      </c>
      <c r="J699" s="30">
        <v>3113.59</v>
      </c>
      <c r="K699" s="36"/>
      <c r="L699" s="36"/>
      <c r="M699" s="36"/>
      <c r="N699" s="36"/>
      <c r="O699" s="36"/>
      <c r="P699" s="36"/>
    </row>
    <row r="700" spans="2:16" s="34" customFormat="1" x14ac:dyDescent="0.2">
      <c r="B700" s="11"/>
      <c r="H700" s="41"/>
      <c r="I700" s="30" t="str">
        <f t="shared" si="16"/>
        <v>COMERCIAL HL LUCKY, C.A FC 00000127  11.1/152</v>
      </c>
      <c r="J700" s="30">
        <v>417.38</v>
      </c>
      <c r="K700" s="36"/>
      <c r="L700" s="36"/>
      <c r="M700" s="36"/>
      <c r="N700" s="36"/>
      <c r="O700" s="36"/>
      <c r="P700" s="36"/>
    </row>
    <row r="701" spans="2:16" s="34" customFormat="1" x14ac:dyDescent="0.2">
      <c r="B701" s="11"/>
      <c r="H701" s="41"/>
      <c r="I701" s="30" t="str">
        <f t="shared" si="16"/>
        <v>BOULEVARD CARNES Y LICORES, C.A FC 00007153  11.1/153</v>
      </c>
      <c r="J701" s="30">
        <v>889.61</v>
      </c>
      <c r="K701" s="36"/>
      <c r="L701" s="36"/>
      <c r="M701" s="36"/>
      <c r="N701" s="36"/>
      <c r="O701" s="36"/>
      <c r="P701" s="36"/>
    </row>
    <row r="702" spans="2:16" s="34" customFormat="1" x14ac:dyDescent="0.2">
      <c r="B702" s="11"/>
      <c r="H702" s="41"/>
      <c r="I702" s="30" t="str">
        <f t="shared" si="16"/>
        <v>MI DIVINO JOJOTO, C.A FC 035914  11.1/154</v>
      </c>
      <c r="J702" s="30">
        <v>526.15</v>
      </c>
      <c r="K702" s="36"/>
      <c r="L702" s="36"/>
      <c r="M702" s="36"/>
      <c r="N702" s="36"/>
      <c r="O702" s="36"/>
      <c r="P702" s="36"/>
    </row>
    <row r="703" spans="2:16" s="34" customFormat="1" x14ac:dyDescent="0.2">
      <c r="B703" s="11"/>
      <c r="H703" s="41"/>
      <c r="I703" s="30" t="str">
        <f t="shared" si="16"/>
        <v>AUTOMERCADO EXPRESS 2707, C.A. FC 00041407  11.1/155</v>
      </c>
      <c r="J703" s="30">
        <v>332.24</v>
      </c>
      <c r="K703" s="36"/>
      <c r="L703" s="36"/>
      <c r="M703" s="36"/>
      <c r="N703" s="36"/>
      <c r="O703" s="36"/>
      <c r="P703" s="36"/>
    </row>
    <row r="704" spans="2:16" s="34" customFormat="1" x14ac:dyDescent="0.2">
      <c r="B704" s="11"/>
      <c r="H704" s="41"/>
      <c r="I704" s="30" t="str">
        <f t="shared" si="16"/>
        <v>EXCELSIOR GAMA SUPERMERCADOS, C.A. FC 00062854  11.1/156</v>
      </c>
      <c r="J704" s="30">
        <v>431.13</v>
      </c>
      <c r="K704" s="36"/>
      <c r="L704" s="36"/>
      <c r="M704" s="36"/>
      <c r="N704" s="36"/>
      <c r="O704" s="36"/>
      <c r="P704" s="36"/>
    </row>
    <row r="705" spans="2:16" s="34" customFormat="1" x14ac:dyDescent="0.2">
      <c r="B705" s="11"/>
      <c r="H705" s="41"/>
      <c r="I705" s="30" t="str">
        <f t="shared" si="16"/>
        <v>DURACENTRO CAPITAL, C.A. FC 000127946  11.1/157</v>
      </c>
      <c r="J705" s="30">
        <v>2693.4700000000003</v>
      </c>
      <c r="K705" s="36"/>
      <c r="L705" s="36"/>
      <c r="M705" s="36"/>
      <c r="N705" s="36"/>
      <c r="O705" s="36"/>
      <c r="P705" s="36"/>
    </row>
    <row r="706" spans="2:16" s="34" customFormat="1" x14ac:dyDescent="0.2">
      <c r="B706" s="11"/>
      <c r="H706" s="41"/>
      <c r="I706" s="30" t="str">
        <f t="shared" si="16"/>
        <v>IMPORTACIONES Y EXPORTACIONES CASA GRANDE C.A. FC 00003053  11.1/158</v>
      </c>
      <c r="J706" s="30">
        <v>701.99</v>
      </c>
      <c r="K706" s="36"/>
      <c r="L706" s="36"/>
      <c r="M706" s="36"/>
      <c r="N706" s="36"/>
      <c r="O706" s="36"/>
      <c r="P706" s="36"/>
    </row>
    <row r="707" spans="2:16" s="34" customFormat="1" x14ac:dyDescent="0.2">
      <c r="B707" s="11"/>
      <c r="H707" s="41"/>
      <c r="I707" s="30" t="str">
        <f t="shared" si="16"/>
        <v>ALIMENTOS SERIMAR, C.A. FC 007471  11.1/159</v>
      </c>
      <c r="J707" s="30">
        <v>340.76</v>
      </c>
      <c r="K707" s="36"/>
      <c r="L707" s="36"/>
      <c r="M707" s="36"/>
      <c r="N707" s="36"/>
      <c r="O707" s="36"/>
      <c r="P707" s="36"/>
    </row>
    <row r="708" spans="2:16" s="34" customFormat="1" x14ac:dyDescent="0.2">
      <c r="B708" s="11"/>
      <c r="H708" s="41"/>
      <c r="I708" s="30" t="str">
        <f t="shared" si="16"/>
        <v>INVERSIONES MACOCEM, C.A. FC 00009114  11.1/160</v>
      </c>
      <c r="J708" s="30">
        <v>162.35000000000002</v>
      </c>
      <c r="K708" s="36"/>
      <c r="L708" s="36"/>
      <c r="M708" s="36"/>
      <c r="N708" s="36"/>
      <c r="O708" s="36"/>
      <c r="P708" s="36"/>
    </row>
    <row r="709" spans="2:16" s="34" customFormat="1" x14ac:dyDescent="0.2">
      <c r="B709" s="11"/>
      <c r="H709" s="41"/>
      <c r="I709" s="30" t="str">
        <f t="shared" si="16"/>
        <v>DISTRIBUIDORA HALU,C.A. FC 001072  11.1/161</v>
      </c>
      <c r="J709" s="30">
        <v>674.68</v>
      </c>
      <c r="K709" s="36"/>
      <c r="L709" s="36"/>
      <c r="M709" s="36"/>
      <c r="N709" s="36"/>
      <c r="O709" s="36"/>
      <c r="P709" s="36"/>
    </row>
    <row r="710" spans="2:16" s="34" customFormat="1" x14ac:dyDescent="0.2">
      <c r="B710" s="11"/>
      <c r="H710" s="41"/>
      <c r="I710" s="30" t="str">
        <f t="shared" si="16"/>
        <v xml:space="preserve"> INVERSIONES BEV´LUCMI, C.A. FC 00000219  11.1/162</v>
      </c>
      <c r="J710" s="30">
        <v>4766.8</v>
      </c>
      <c r="K710" s="36"/>
      <c r="L710" s="36"/>
      <c r="M710" s="36"/>
      <c r="N710" s="36"/>
      <c r="O710" s="36"/>
      <c r="P710" s="36"/>
    </row>
    <row r="711" spans="2:16" s="34" customFormat="1" x14ac:dyDescent="0.2">
      <c r="B711" s="11"/>
      <c r="H711" s="41"/>
      <c r="I711" s="30" t="str">
        <f t="shared" si="16"/>
        <v>ANITA BOHN BREUER FC 002775  11.1/163</v>
      </c>
      <c r="J711" s="30">
        <v>598.39</v>
      </c>
      <c r="K711" s="36"/>
      <c r="L711" s="36"/>
      <c r="M711" s="36"/>
      <c r="N711" s="36"/>
      <c r="O711" s="36"/>
      <c r="P711" s="36"/>
    </row>
    <row r="712" spans="2:16" s="34" customFormat="1" x14ac:dyDescent="0.2">
      <c r="B712" s="11"/>
      <c r="H712" s="41"/>
      <c r="I712" s="30" t="str">
        <f t="shared" si="16"/>
        <v>BOULEVARD CARNES Y LICORES, C.A FC 00007230  11.1/164</v>
      </c>
      <c r="J712" s="30">
        <v>657.5</v>
      </c>
      <c r="K712" s="36"/>
      <c r="L712" s="36"/>
      <c r="M712" s="36"/>
      <c r="N712" s="36"/>
      <c r="O712" s="36"/>
      <c r="P712" s="36"/>
    </row>
    <row r="713" spans="2:16" s="34" customFormat="1" x14ac:dyDescent="0.2">
      <c r="B713" s="11"/>
      <c r="H713" s="41"/>
      <c r="I713" s="30" t="str">
        <f t="shared" si="16"/>
        <v>FERRO-TOOL, C.A. FC 00016686  11.1/165</v>
      </c>
      <c r="J713" s="30">
        <v>287.90000000000003</v>
      </c>
      <c r="K713" s="36"/>
      <c r="L713" s="36"/>
      <c r="M713" s="36"/>
      <c r="N713" s="36"/>
      <c r="O713" s="36"/>
      <c r="P713" s="36"/>
    </row>
    <row r="714" spans="2:16" s="34" customFormat="1" x14ac:dyDescent="0.2">
      <c r="B714" s="11"/>
      <c r="H714" s="41"/>
      <c r="I714" s="30" t="str">
        <f t="shared" si="16"/>
        <v>INVERSIONES YAKARTA 20-20, C.A. FC 00019204  11.1/166</v>
      </c>
      <c r="J714" s="30">
        <v>280.45</v>
      </c>
      <c r="K714" s="36"/>
      <c r="L714" s="36"/>
      <c r="M714" s="36"/>
      <c r="N714" s="36"/>
      <c r="O714" s="36"/>
      <c r="P714" s="36"/>
    </row>
    <row r="715" spans="2:16" s="34" customFormat="1" x14ac:dyDescent="0.2">
      <c r="B715" s="11"/>
      <c r="H715" s="41"/>
      <c r="I715" s="30" t="str">
        <f t="shared" si="16"/>
        <v>AUTOMERCADO EXPRESS 2707, C.A. FC 00028598  11.1/167</v>
      </c>
      <c r="J715" s="30">
        <v>423.82</v>
      </c>
      <c r="K715" s="36"/>
      <c r="L715" s="36"/>
      <c r="M715" s="36"/>
      <c r="N715" s="36"/>
      <c r="O715" s="36"/>
      <c r="P715" s="36"/>
    </row>
    <row r="716" spans="2:16" s="34" customFormat="1" x14ac:dyDescent="0.2">
      <c r="B716" s="11"/>
      <c r="H716" s="41"/>
      <c r="I716" s="30" t="str">
        <f t="shared" si="16"/>
        <v>EXCELSIOR GAMA SUPERMERCADOS, C.A. FC 00045633  11.1/168</v>
      </c>
      <c r="J716" s="30">
        <v>214.98000000000002</v>
      </c>
      <c r="K716" s="36"/>
      <c r="L716" s="36"/>
      <c r="M716" s="36"/>
      <c r="N716" s="36"/>
      <c r="O716" s="36"/>
      <c r="P716" s="36"/>
    </row>
    <row r="717" spans="2:16" s="34" customFormat="1" x14ac:dyDescent="0.2">
      <c r="B717" s="11"/>
      <c r="H717" s="41"/>
      <c r="I717" s="30" t="str">
        <f t="shared" si="16"/>
        <v>DISTRIBUIDORA HALU,C.A. FC 001104  11.1/169</v>
      </c>
      <c r="J717" s="30">
        <v>881.34</v>
      </c>
      <c r="K717" s="36"/>
      <c r="L717" s="36"/>
      <c r="M717" s="36"/>
      <c r="N717" s="36"/>
      <c r="O717" s="36"/>
      <c r="P717" s="36"/>
    </row>
    <row r="718" spans="2:16" s="34" customFormat="1" x14ac:dyDescent="0.2">
      <c r="B718" s="11"/>
      <c r="H718" s="41"/>
      <c r="I718" s="30" t="str">
        <f t="shared" si="16"/>
        <v>FERRO-TOOL, C.A. FC 00016693  11.1/170</v>
      </c>
      <c r="J718" s="30">
        <v>49.04</v>
      </c>
      <c r="K718" s="36"/>
      <c r="L718" s="36"/>
      <c r="M718" s="36"/>
      <c r="N718" s="36"/>
      <c r="O718" s="36"/>
      <c r="P718" s="36"/>
    </row>
    <row r="719" spans="2:16" s="34" customFormat="1" x14ac:dyDescent="0.2">
      <c r="B719" s="11"/>
      <c r="H719" s="41"/>
      <c r="I719" s="30" t="str">
        <f t="shared" si="16"/>
        <v>INDUSTRIAS MAROS, C.A. FC D000871   11.1/171</v>
      </c>
      <c r="J719" s="30">
        <v>1256.5899999999999</v>
      </c>
      <c r="K719" s="36"/>
      <c r="L719" s="36"/>
      <c r="M719" s="36"/>
      <c r="N719" s="36"/>
      <c r="O719" s="36"/>
      <c r="P719" s="36"/>
    </row>
    <row r="720" spans="2:16" s="34" customFormat="1" x14ac:dyDescent="0.2">
      <c r="B720" s="11"/>
      <c r="H720" s="41"/>
      <c r="I720" s="30" t="str">
        <f t="shared" si="16"/>
        <v>INDUSTRIAS MAROS, C.A. FC D000872  11.1/172</v>
      </c>
      <c r="J720" s="30">
        <v>1188.57</v>
      </c>
      <c r="K720" s="36"/>
      <c r="L720" s="36"/>
      <c r="M720" s="36"/>
      <c r="N720" s="36"/>
      <c r="O720" s="36"/>
      <c r="P720" s="36"/>
    </row>
    <row r="721" spans="2:16" s="34" customFormat="1" x14ac:dyDescent="0.2">
      <c r="B721" s="11"/>
      <c r="H721" s="41"/>
      <c r="I721" s="30" t="str">
        <f t="shared" si="16"/>
        <v>INDUSTRIAS MAROS, C.A. FC D000873  11.1/173</v>
      </c>
      <c r="J721" s="30">
        <v>263.29000000000002</v>
      </c>
      <c r="K721" s="36"/>
      <c r="L721" s="36"/>
      <c r="M721" s="36"/>
      <c r="N721" s="36"/>
      <c r="O721" s="36"/>
      <c r="P721" s="36"/>
    </row>
    <row r="722" spans="2:16" s="34" customFormat="1" x14ac:dyDescent="0.2">
      <c r="B722" s="11"/>
      <c r="H722" s="41"/>
      <c r="I722" s="30" t="str">
        <f t="shared" si="16"/>
        <v>INDUSTRIAS MAROS, C.A. FC D000874  11.1/174</v>
      </c>
      <c r="J722" s="30">
        <v>112.84</v>
      </c>
      <c r="K722" s="36"/>
      <c r="L722" s="36"/>
      <c r="M722" s="36"/>
      <c r="N722" s="36"/>
      <c r="O722" s="36"/>
      <c r="P722" s="36"/>
    </row>
    <row r="723" spans="2:16" s="34" customFormat="1" x14ac:dyDescent="0.2">
      <c r="B723" s="11"/>
      <c r="H723" s="41"/>
      <c r="I723" s="30" t="str">
        <f t="shared" si="16"/>
        <v>AUTOMERCADO EXPRESS 2707, C.A. FC 00040656  11.1/175</v>
      </c>
      <c r="J723" s="30">
        <v>438.45</v>
      </c>
      <c r="K723" s="36"/>
      <c r="L723" s="36"/>
      <c r="M723" s="36"/>
      <c r="N723" s="36"/>
      <c r="O723" s="36"/>
      <c r="P723" s="36"/>
    </row>
    <row r="724" spans="2:16" s="34" customFormat="1" x14ac:dyDescent="0.2">
      <c r="B724" s="11"/>
      <c r="H724" s="41"/>
      <c r="I724" s="30" t="str">
        <f t="shared" si="16"/>
        <v>EXCELSIOR GAMA SUPERMERCADOS, C.A. FC 00054956  11.1/176</v>
      </c>
      <c r="J724" s="30">
        <v>1596.18</v>
      </c>
      <c r="K724" s="36"/>
      <c r="L724" s="36"/>
      <c r="M724" s="36"/>
      <c r="N724" s="36"/>
      <c r="O724" s="36"/>
      <c r="P724" s="36"/>
    </row>
    <row r="725" spans="2:16" s="34" customFormat="1" x14ac:dyDescent="0.2">
      <c r="B725" s="11"/>
      <c r="H725" s="41"/>
      <c r="I725" s="30" t="str">
        <f t="shared" si="16"/>
        <v>MI DIVINO JOJOTO, C.A FC 036437  11.1/177</v>
      </c>
      <c r="J725" s="30">
        <v>1017.9</v>
      </c>
      <c r="K725" s="36"/>
      <c r="L725" s="36"/>
      <c r="M725" s="36"/>
      <c r="N725" s="36"/>
      <c r="O725" s="36"/>
      <c r="P725" s="36"/>
    </row>
    <row r="726" spans="2:16" s="34" customFormat="1" x14ac:dyDescent="0.2">
      <c r="B726" s="11"/>
      <c r="H726" s="41"/>
      <c r="I726" s="30" t="str">
        <f t="shared" si="16"/>
        <v>BOULEVARD CARNES Y LICORES, C.A FC 00007314  11.1/178</v>
      </c>
      <c r="J726" s="30">
        <v>375</v>
      </c>
      <c r="K726" s="36"/>
      <c r="L726" s="36"/>
      <c r="M726" s="36"/>
      <c r="N726" s="36"/>
      <c r="O726" s="36"/>
      <c r="P726" s="36"/>
    </row>
    <row r="727" spans="2:16" s="34" customFormat="1" x14ac:dyDescent="0.2">
      <c r="B727" s="11"/>
      <c r="H727" s="41"/>
      <c r="I727" s="30" t="str">
        <f t="shared" si="16"/>
        <v>BOULEVARD CARNES Y LICORES, C.A FC 00007341  11.1/179</v>
      </c>
      <c r="J727" s="30">
        <v>392.36</v>
      </c>
      <c r="K727" s="36"/>
      <c r="L727" s="36"/>
      <c r="M727" s="36"/>
      <c r="N727" s="36"/>
      <c r="O727" s="36"/>
      <c r="P727" s="36"/>
    </row>
    <row r="728" spans="2:16" s="34" customFormat="1" x14ac:dyDescent="0.2">
      <c r="B728" s="11"/>
      <c r="H728" s="41"/>
      <c r="I728" s="30" t="str">
        <f t="shared" si="16"/>
        <v>SUPERMERCADO RIBERA BRABA S.R.L FC 00036717  11.1/180</v>
      </c>
      <c r="J728" s="30">
        <v>22.34</v>
      </c>
      <c r="K728" s="36"/>
      <c r="L728" s="36"/>
      <c r="M728" s="36"/>
      <c r="N728" s="36"/>
      <c r="O728" s="36"/>
      <c r="P728" s="36"/>
    </row>
    <row r="729" spans="2:16" s="34" customFormat="1" x14ac:dyDescent="0.2">
      <c r="B729" s="11"/>
      <c r="H729" s="41"/>
      <c r="I729" s="30" t="str">
        <f t="shared" si="16"/>
        <v>ALIMENTOS SERIMAR, C.A. FC 007650  11.1/181</v>
      </c>
      <c r="J729" s="30">
        <v>284.25</v>
      </c>
      <c r="K729" s="36"/>
      <c r="L729" s="36"/>
      <c r="M729" s="36"/>
      <c r="N729" s="36"/>
      <c r="O729" s="36"/>
      <c r="P729" s="36"/>
    </row>
    <row r="730" spans="2:16" s="34" customFormat="1" x14ac:dyDescent="0.2">
      <c r="B730" s="11"/>
      <c r="H730" s="41"/>
      <c r="I730" s="30" t="str">
        <f t="shared" si="16"/>
        <v>AGRICOLA CAMBANA, C.A. FC D04761  11.1/182</v>
      </c>
      <c r="J730" s="30">
        <v>156.97999999999999</v>
      </c>
      <c r="K730" s="36"/>
      <c r="L730" s="36"/>
      <c r="M730" s="36"/>
      <c r="N730" s="36"/>
      <c r="O730" s="36"/>
      <c r="P730" s="36"/>
    </row>
    <row r="731" spans="2:16" s="34" customFormat="1" x14ac:dyDescent="0.2">
      <c r="B731" s="11"/>
      <c r="H731" s="41"/>
      <c r="I731" s="30" t="str">
        <f t="shared" si="16"/>
        <v>PC SHOP DE VENEZUELA, C.A. FC 00019589  11.1/183</v>
      </c>
      <c r="J731" s="30">
        <v>140.80000000000001</v>
      </c>
      <c r="K731" s="36"/>
      <c r="L731" s="36"/>
      <c r="M731" s="36"/>
      <c r="N731" s="36"/>
      <c r="O731" s="36"/>
      <c r="P731" s="36"/>
    </row>
    <row r="732" spans="2:16" s="34" customFormat="1" x14ac:dyDescent="0.2">
      <c r="B732" s="11"/>
      <c r="H732" s="41"/>
      <c r="I732" s="30" t="str">
        <f t="shared" si="16"/>
        <v>DISTRIBUIDORA HEMENEMAR. 92 SRL FC 00021694  11.1/184</v>
      </c>
      <c r="J732" s="30">
        <v>1281.0999999999999</v>
      </c>
      <c r="K732" s="36"/>
      <c r="L732" s="36"/>
      <c r="M732" s="36"/>
      <c r="N732" s="36"/>
      <c r="O732" s="36"/>
      <c r="P732" s="36"/>
    </row>
    <row r="733" spans="2:16" s="34" customFormat="1" x14ac:dyDescent="0.2">
      <c r="B733" s="11"/>
      <c r="H733" s="41"/>
      <c r="I733" s="30" t="str">
        <f t="shared" si="16"/>
        <v>DISTRIBUIDORA HEMENEMAR. 92 SRL FC 00021695  11.1/185</v>
      </c>
      <c r="J733" s="30">
        <v>637.70000000000005</v>
      </c>
      <c r="K733" s="36"/>
      <c r="L733" s="36"/>
      <c r="M733" s="36"/>
      <c r="N733" s="36"/>
      <c r="O733" s="36"/>
      <c r="P733" s="36"/>
    </row>
    <row r="734" spans="2:16" s="34" customFormat="1" x14ac:dyDescent="0.2">
      <c r="B734" s="11"/>
      <c r="H734" s="41"/>
      <c r="I734" s="30" t="str">
        <f t="shared" si="16"/>
        <v>MAYOR DE CHARCUTERIA Y ALIMENTOS FRANCIS C.A. FC 105076  11.1/186</v>
      </c>
      <c r="J734" s="30">
        <v>2704.95</v>
      </c>
      <c r="K734" s="36"/>
      <c r="L734" s="36"/>
      <c r="M734" s="36"/>
      <c r="N734" s="36"/>
      <c r="O734" s="36"/>
      <c r="P734" s="36"/>
    </row>
    <row r="735" spans="2:16" s="34" customFormat="1" x14ac:dyDescent="0.2">
      <c r="B735" s="11"/>
      <c r="H735" s="41"/>
      <c r="I735" s="30" t="str">
        <f t="shared" si="16"/>
        <v>CENTRO DE DISTRIBUCIONES FRANCIS C.A. FC A249651   11.1/187</v>
      </c>
      <c r="J735" s="30">
        <v>1464.1100000000001</v>
      </c>
      <c r="K735" s="36"/>
      <c r="L735" s="36"/>
      <c r="M735" s="36"/>
      <c r="N735" s="36"/>
      <c r="O735" s="36"/>
      <c r="P735" s="36"/>
    </row>
    <row r="736" spans="2:16" s="34" customFormat="1" x14ac:dyDescent="0.2">
      <c r="B736" s="11"/>
      <c r="H736" s="41"/>
      <c r="I736" s="30" t="str">
        <f t="shared" si="16"/>
        <v>DISTRIBUIDORA HALU,C.A. FC 001105  11.1/188</v>
      </c>
      <c r="J736" s="30">
        <v>933.54</v>
      </c>
      <c r="K736" s="36"/>
      <c r="L736" s="36"/>
      <c r="M736" s="36"/>
      <c r="N736" s="36"/>
      <c r="O736" s="36"/>
      <c r="P736" s="36"/>
    </row>
    <row r="737" spans="2:16" s="34" customFormat="1" x14ac:dyDescent="0.2">
      <c r="B737" s="11"/>
      <c r="H737" s="41"/>
      <c r="I737" s="30" t="str">
        <f t="shared" si="16"/>
        <v>ANITA BOHN BREUER FC 002820  11.1/189</v>
      </c>
      <c r="J737" s="30">
        <v>1222.6300000000001</v>
      </c>
      <c r="K737" s="36"/>
      <c r="L737" s="36"/>
      <c r="M737" s="36"/>
      <c r="N737" s="36"/>
      <c r="O737" s="36"/>
      <c r="P737" s="36"/>
    </row>
    <row r="738" spans="2:16" s="34" customFormat="1" x14ac:dyDescent="0.2">
      <c r="B738" s="11"/>
      <c r="H738" s="41"/>
      <c r="I738" s="30" t="str">
        <f t="shared" si="16"/>
        <v>DOMINGO ANTONIO MARQUEZ VIERA FC 4208  11.1/190</v>
      </c>
      <c r="J738" s="30">
        <v>157.80000000000001</v>
      </c>
      <c r="K738" s="36"/>
      <c r="L738" s="36"/>
      <c r="M738" s="36"/>
      <c r="N738" s="36"/>
      <c r="O738" s="36"/>
      <c r="P738" s="36"/>
    </row>
    <row r="739" spans="2:16" s="34" customFormat="1" x14ac:dyDescent="0.2">
      <c r="B739" s="11"/>
      <c r="H739" s="41"/>
      <c r="I739" s="30" t="str">
        <f t="shared" si="16"/>
        <v>BOULEVARD CARNES Y LICORES, C.A FC 00007409  11.1/191</v>
      </c>
      <c r="J739" s="30">
        <v>1537.66</v>
      </c>
      <c r="K739" s="36"/>
      <c r="L739" s="36"/>
      <c r="M739" s="36"/>
      <c r="N739" s="36"/>
      <c r="O739" s="36"/>
      <c r="P739" s="36"/>
    </row>
    <row r="740" spans="2:16" s="34" customFormat="1" x14ac:dyDescent="0.2">
      <c r="B740" s="11"/>
      <c r="H740" s="41"/>
      <c r="I740" s="30" t="str">
        <f t="shared" si="16"/>
        <v>DISTRIBUIDORA GRESALBERT C.A. FC 011150  11.1/192</v>
      </c>
      <c r="J740" s="30">
        <v>2104.35</v>
      </c>
      <c r="K740" s="36"/>
      <c r="L740" s="36"/>
      <c r="M740" s="36"/>
      <c r="N740" s="36"/>
      <c r="O740" s="36"/>
      <c r="P740" s="36"/>
    </row>
    <row r="741" spans="2:16" s="34" customFormat="1" x14ac:dyDescent="0.2">
      <c r="B741" s="11"/>
      <c r="H741" s="41"/>
      <c r="I741" s="30" t="str">
        <f t="shared" si="16"/>
        <v>EXCELSIOR GAMA SUPERMERCADOS, C.A. FC 00035101  11.1/193</v>
      </c>
      <c r="J741" s="30">
        <v>297.09999999999997</v>
      </c>
      <c r="K741" s="36"/>
      <c r="L741" s="36"/>
      <c r="M741" s="36"/>
      <c r="N741" s="36"/>
      <c r="O741" s="36"/>
      <c r="P741" s="36"/>
    </row>
    <row r="742" spans="2:16" s="34" customFormat="1" x14ac:dyDescent="0.2">
      <c r="B742" s="11"/>
      <c r="H742" s="41"/>
      <c r="I742" s="30" t="str">
        <f t="shared" ref="I742:I805" si="17">+I202&amp;" "&amp;C202&amp;" "&amp;D202&amp;" "&amp;E202&amp;" "&amp;A202</f>
        <v>AUTOMERCADO EXPRESS 2707, C.A. FC 00041961  11.1/194</v>
      </c>
      <c r="J742" s="30">
        <v>1447.75</v>
      </c>
      <c r="K742" s="36"/>
      <c r="L742" s="36"/>
      <c r="M742" s="36"/>
      <c r="N742" s="36"/>
      <c r="O742" s="36"/>
      <c r="P742" s="36"/>
    </row>
    <row r="743" spans="2:16" s="34" customFormat="1" x14ac:dyDescent="0.2">
      <c r="B743" s="11"/>
      <c r="H743" s="41"/>
      <c r="I743" s="30" t="str">
        <f t="shared" si="17"/>
        <v>COMERCIALIZADORA EL VERDUGO C.A. NC 0 43492 11.1/195</v>
      </c>
      <c r="J743" s="30">
        <v>-24.5</v>
      </c>
      <c r="K743" s="36"/>
      <c r="L743" s="36"/>
      <c r="M743" s="36"/>
      <c r="N743" s="36"/>
      <c r="O743" s="36"/>
      <c r="P743" s="36"/>
    </row>
    <row r="744" spans="2:16" s="34" customFormat="1" x14ac:dyDescent="0.2">
      <c r="B744" s="11"/>
      <c r="H744" s="41"/>
      <c r="I744" s="30" t="str">
        <f t="shared" si="17"/>
        <v>CORPORACION ASIA GOURMET MARKET, C.A. FC 00003086  11.1/196</v>
      </c>
      <c r="J744" s="30">
        <v>479.20000000000005</v>
      </c>
      <c r="K744" s="36"/>
      <c r="L744" s="36"/>
      <c r="M744" s="36"/>
      <c r="N744" s="36"/>
      <c r="O744" s="36"/>
      <c r="P744" s="36"/>
    </row>
    <row r="745" spans="2:16" s="34" customFormat="1" x14ac:dyDescent="0.2">
      <c r="B745" s="11"/>
      <c r="H745" s="41"/>
      <c r="I745" s="30" t="str">
        <f t="shared" si="17"/>
        <v>BOULEVARD CARNES Y LICORES, C.A FC 00007500  11.1/197</v>
      </c>
      <c r="J745" s="30">
        <v>755.13</v>
      </c>
      <c r="K745" s="36"/>
      <c r="L745" s="36"/>
      <c r="M745" s="36"/>
      <c r="N745" s="36"/>
      <c r="O745" s="36"/>
      <c r="P745" s="36"/>
    </row>
    <row r="746" spans="2:16" s="34" customFormat="1" x14ac:dyDescent="0.2">
      <c r="B746" s="11"/>
      <c r="H746" s="41"/>
      <c r="I746" s="30" t="str">
        <f t="shared" si="17"/>
        <v>DISTRIBUIDORA JHEANDAN C.A. FC 11626  11.1/198</v>
      </c>
      <c r="J746" s="30">
        <v>236.64</v>
      </c>
      <c r="K746" s="36"/>
      <c r="L746" s="36"/>
      <c r="M746" s="36"/>
      <c r="N746" s="36"/>
      <c r="O746" s="36"/>
      <c r="P746" s="36"/>
    </row>
    <row r="747" spans="2:16" s="34" customFormat="1" x14ac:dyDescent="0.2">
      <c r="B747" s="11"/>
      <c r="H747" s="41"/>
      <c r="I747" s="30" t="str">
        <f t="shared" si="17"/>
        <v>EXCELSIOR GAMA SUPERMERCADOS, C.A. FC 00040762  11.1/199</v>
      </c>
      <c r="J747" s="30">
        <v>41.559999999999995</v>
      </c>
      <c r="K747" s="36"/>
      <c r="L747" s="36"/>
      <c r="M747" s="36"/>
      <c r="N747" s="36"/>
      <c r="O747" s="36"/>
      <c r="P747" s="36"/>
    </row>
    <row r="748" spans="2:16" s="34" customFormat="1" x14ac:dyDescent="0.2">
      <c r="B748" s="11"/>
      <c r="H748" s="41"/>
      <c r="I748" s="30" t="str">
        <f t="shared" si="17"/>
        <v>AUTOMERCADO EXPRESS 2707, C.A. FC 00041088  11.1/200</v>
      </c>
      <c r="J748" s="30">
        <v>1348.29</v>
      </c>
      <c r="K748" s="36"/>
      <c r="L748" s="36"/>
      <c r="M748" s="36"/>
      <c r="N748" s="36"/>
      <c r="O748" s="36"/>
      <c r="P748" s="36"/>
    </row>
    <row r="749" spans="2:16" s="34" customFormat="1" x14ac:dyDescent="0.2">
      <c r="B749" s="11"/>
      <c r="H749" s="41"/>
      <c r="I749" s="30" t="str">
        <f t="shared" si="17"/>
        <v>MATADERO MAELLA C.A. FC 0000178536  11.1/201</v>
      </c>
      <c r="J749" s="30">
        <v>1247.21</v>
      </c>
      <c r="K749" s="36"/>
      <c r="L749" s="36"/>
      <c r="M749" s="36"/>
      <c r="N749" s="36"/>
      <c r="O749" s="36"/>
      <c r="P749" s="36"/>
    </row>
    <row r="750" spans="2:16" s="34" customFormat="1" x14ac:dyDescent="0.2">
      <c r="B750" s="11"/>
      <c r="H750" s="41"/>
      <c r="I750" s="30" t="str">
        <f t="shared" si="17"/>
        <v>ALIMENTOS SERIMAR, C.A. FC 007892  11.1/202</v>
      </c>
      <c r="J750" s="30">
        <v>309.60000000000002</v>
      </c>
      <c r="K750" s="36"/>
      <c r="L750" s="36"/>
      <c r="M750" s="36"/>
      <c r="N750" s="36"/>
      <c r="O750" s="36"/>
      <c r="P750" s="36"/>
    </row>
    <row r="751" spans="2:16" s="34" customFormat="1" x14ac:dyDescent="0.2">
      <c r="B751" s="11"/>
      <c r="H751" s="41"/>
      <c r="I751" s="30" t="str">
        <f t="shared" si="17"/>
        <v>FERRE MILENIUM, C.A. FC 00028129  11.1/203</v>
      </c>
      <c r="J751" s="30">
        <v>555.79999999999995</v>
      </c>
      <c r="K751" s="36"/>
      <c r="L751" s="36"/>
      <c r="M751" s="36"/>
      <c r="N751" s="36"/>
      <c r="O751" s="36"/>
      <c r="P751" s="36"/>
    </row>
    <row r="752" spans="2:16" s="34" customFormat="1" x14ac:dyDescent="0.2">
      <c r="B752" s="11"/>
      <c r="H752" s="41"/>
      <c r="I752" s="30" t="str">
        <f t="shared" si="17"/>
        <v>SUPER MERCADO PORTSYRVEN 2019, C.A. FC 000530  11.1/204</v>
      </c>
      <c r="J752" s="30">
        <v>109.62</v>
      </c>
      <c r="K752" s="36"/>
      <c r="L752" s="36"/>
      <c r="M752" s="36"/>
      <c r="N752" s="36"/>
      <c r="O752" s="36"/>
      <c r="P752" s="36"/>
    </row>
    <row r="753" spans="2:16" s="34" customFormat="1" x14ac:dyDescent="0.2">
      <c r="B753" s="11"/>
      <c r="H753" s="41"/>
      <c r="I753" s="30" t="str">
        <f t="shared" si="17"/>
        <v>INVERSIONES FRIOTEQ 2017, C.A. FC 00001736  11.1/205</v>
      </c>
      <c r="J753" s="30">
        <v>74.239999999999995</v>
      </c>
      <c r="K753" s="36"/>
      <c r="L753" s="36"/>
      <c r="M753" s="36"/>
      <c r="N753" s="36"/>
      <c r="O753" s="36"/>
      <c r="P753" s="36"/>
    </row>
    <row r="754" spans="2:16" s="34" customFormat="1" x14ac:dyDescent="0.2">
      <c r="B754" s="11"/>
      <c r="H754" s="41"/>
      <c r="I754" s="30" t="str">
        <f t="shared" si="17"/>
        <v>DISTRIBUIDORA MATHYFRED, C.A FC 4082  11.1/206</v>
      </c>
      <c r="J754" s="30">
        <v>304.71000000000004</v>
      </c>
      <c r="K754" s="36"/>
      <c r="L754" s="36"/>
      <c r="M754" s="36"/>
      <c r="N754" s="36"/>
      <c r="O754" s="36"/>
      <c r="P754" s="36"/>
    </row>
    <row r="755" spans="2:16" s="34" customFormat="1" x14ac:dyDescent="0.2">
      <c r="B755" s="11"/>
      <c r="H755" s="41"/>
      <c r="I755" s="30" t="str">
        <f t="shared" si="17"/>
        <v>DISTRIBUIDORA HALU,C.A. FC 001124  11.1/207</v>
      </c>
      <c r="J755" s="30">
        <v>991.11</v>
      </c>
      <c r="K755" s="36"/>
      <c r="L755" s="36"/>
      <c r="M755" s="36"/>
      <c r="N755" s="36"/>
      <c r="O755" s="36"/>
      <c r="P755" s="36"/>
    </row>
    <row r="756" spans="2:16" s="34" customFormat="1" x14ac:dyDescent="0.2">
      <c r="B756" s="11"/>
      <c r="H756" s="41"/>
      <c r="I756" s="30" t="str">
        <f t="shared" si="17"/>
        <v>ANITA BOHN BREUER FC 002859  11.1/208</v>
      </c>
      <c r="J756" s="30">
        <v>1096.77</v>
      </c>
      <c r="K756" s="36"/>
      <c r="L756" s="36"/>
      <c r="M756" s="36"/>
      <c r="N756" s="36"/>
      <c r="O756" s="36"/>
      <c r="P756" s="36"/>
    </row>
    <row r="757" spans="2:16" s="34" customFormat="1" x14ac:dyDescent="0.2">
      <c r="B757" s="11"/>
      <c r="H757" s="41"/>
      <c r="I757" s="30" t="str">
        <f t="shared" si="17"/>
        <v>BOULEVARD CARNES Y LICORES, C.A FC 00007549  11.1/209</v>
      </c>
      <c r="J757" s="30">
        <v>257.05</v>
      </c>
      <c r="K757" s="36"/>
      <c r="L757" s="36"/>
      <c r="M757" s="36"/>
      <c r="N757" s="36"/>
      <c r="O757" s="36"/>
      <c r="P757" s="36"/>
    </row>
    <row r="758" spans="2:16" s="34" customFormat="1" x14ac:dyDescent="0.2">
      <c r="B758" s="11"/>
      <c r="H758" s="41"/>
      <c r="I758" s="30" t="str">
        <f t="shared" si="17"/>
        <v>DISTRIBUIDORA DIFRITZ, C.A. FC 00035224  11.1/210</v>
      </c>
      <c r="J758" s="30">
        <v>6491.81</v>
      </c>
      <c r="K758" s="36"/>
      <c r="L758" s="36"/>
      <c r="M758" s="36"/>
      <c r="N758" s="36"/>
      <c r="O758" s="36"/>
      <c r="P758" s="36"/>
    </row>
    <row r="759" spans="2:16" s="34" customFormat="1" x14ac:dyDescent="0.2">
      <c r="B759" s="11"/>
      <c r="H759" s="41"/>
      <c r="I759" s="30" t="str">
        <f t="shared" si="17"/>
        <v>MI DIVINO JOJOTO, C.A FC 037370  11.1/211</v>
      </c>
      <c r="J759" s="30">
        <v>949.62</v>
      </c>
      <c r="K759" s="36"/>
      <c r="L759" s="36"/>
      <c r="M759" s="36"/>
      <c r="N759" s="36"/>
      <c r="O759" s="36"/>
      <c r="P759" s="36"/>
    </row>
    <row r="760" spans="2:16" s="34" customFormat="1" x14ac:dyDescent="0.2">
      <c r="B760" s="11"/>
      <c r="H760" s="41"/>
      <c r="I760" s="30" t="str">
        <f t="shared" si="17"/>
        <v>AUTOMERCADO EXPRESS 2707, C.A. FC 00053312  11.1/212</v>
      </c>
      <c r="J760" s="30">
        <v>571.04999999999995</v>
      </c>
      <c r="K760" s="36"/>
      <c r="L760" s="36"/>
      <c r="M760" s="36"/>
      <c r="N760" s="36"/>
      <c r="O760" s="36"/>
      <c r="P760" s="36"/>
    </row>
    <row r="761" spans="2:16" s="34" customFormat="1" x14ac:dyDescent="0.2">
      <c r="B761" s="11"/>
      <c r="H761" s="41"/>
      <c r="I761" s="30" t="str">
        <f t="shared" si="17"/>
        <v>DISTRIBUIDORA JHEANDAN C.A. FC 11634  11.1/213</v>
      </c>
      <c r="J761" s="30">
        <v>239.42000000000002</v>
      </c>
      <c r="K761" s="36"/>
      <c r="L761" s="36"/>
      <c r="M761" s="36"/>
      <c r="N761" s="36"/>
      <c r="O761" s="36"/>
      <c r="P761" s="36"/>
    </row>
    <row r="762" spans="2:16" s="34" customFormat="1" x14ac:dyDescent="0.2">
      <c r="B762" s="11"/>
      <c r="H762" s="41"/>
      <c r="I762" s="30" t="str">
        <f t="shared" si="17"/>
        <v>C.A. SUCESORA DE JOSE PUIG &amp; CIA FC 1547788  11.1/214</v>
      </c>
      <c r="J762" s="30">
        <v>2575.2199999999998</v>
      </c>
      <c r="K762" s="36"/>
      <c r="L762" s="36"/>
      <c r="M762" s="36"/>
      <c r="N762" s="36"/>
      <c r="O762" s="36"/>
      <c r="P762" s="36"/>
    </row>
    <row r="763" spans="2:16" s="34" customFormat="1" x14ac:dyDescent="0.2">
      <c r="B763" s="11"/>
      <c r="H763" s="41"/>
      <c r="I763" s="30" t="str">
        <f t="shared" si="17"/>
        <v>BOULEVARD CARNES Y LICORES, C.A FC 00007630  11.1/215</v>
      </c>
      <c r="J763" s="30">
        <v>620.02</v>
      </c>
      <c r="K763" s="36"/>
      <c r="L763" s="36"/>
      <c r="M763" s="36"/>
      <c r="N763" s="36"/>
      <c r="O763" s="36"/>
      <c r="P763" s="36"/>
    </row>
    <row r="764" spans="2:16" s="34" customFormat="1" x14ac:dyDescent="0.2">
      <c r="B764" s="11"/>
      <c r="H764" s="41"/>
      <c r="I764" s="30" t="str">
        <f t="shared" si="17"/>
        <v>COMERCIALIZADORA GLOBAL ALIMENTOS C.A. FC 00008958  11.1/216</v>
      </c>
      <c r="J764" s="30">
        <v>1666.24</v>
      </c>
      <c r="K764" s="36"/>
      <c r="L764" s="36"/>
      <c r="M764" s="36"/>
      <c r="N764" s="36"/>
      <c r="O764" s="36"/>
      <c r="P764" s="36"/>
    </row>
    <row r="765" spans="2:16" s="34" customFormat="1" x14ac:dyDescent="0.2">
      <c r="B765" s="11"/>
      <c r="H765" s="41"/>
      <c r="I765" s="30" t="str">
        <f t="shared" si="17"/>
        <v>AUTOMERCADO EXPRESS 2707, C.A. FC 00053529  11.1/217</v>
      </c>
      <c r="J765" s="30">
        <v>2526.5500000000002</v>
      </c>
      <c r="K765" s="36"/>
      <c r="L765" s="36"/>
      <c r="M765" s="36"/>
      <c r="N765" s="36"/>
      <c r="O765" s="36"/>
      <c r="P765" s="36"/>
    </row>
    <row r="766" spans="2:16" s="34" customFormat="1" x14ac:dyDescent="0.2">
      <c r="B766" s="11"/>
      <c r="H766" s="41"/>
      <c r="I766" s="30" t="str">
        <f t="shared" si="17"/>
        <v>MATADERO MAELLA C.A. FC 0000178676  11.1/218</v>
      </c>
      <c r="J766" s="30">
        <v>1336.54</v>
      </c>
      <c r="K766" s="36"/>
      <c r="L766" s="36"/>
      <c r="M766" s="36"/>
      <c r="N766" s="36"/>
      <c r="O766" s="36"/>
      <c r="P766" s="36"/>
    </row>
    <row r="767" spans="2:16" s="34" customFormat="1" x14ac:dyDescent="0.2">
      <c r="B767" s="11"/>
      <c r="H767" s="41"/>
      <c r="I767" s="30" t="str">
        <f t="shared" si="17"/>
        <v>ALIMENTOS SERIMAR, C.A. FC 008196  11.1/219</v>
      </c>
      <c r="J767" s="30">
        <v>649.58000000000004</v>
      </c>
      <c r="K767" s="36"/>
      <c r="L767" s="36"/>
      <c r="M767" s="36"/>
      <c r="N767" s="36"/>
      <c r="O767" s="36"/>
      <c r="P767" s="36"/>
    </row>
    <row r="768" spans="2:16" s="34" customFormat="1" x14ac:dyDescent="0.2">
      <c r="B768" s="11"/>
      <c r="H768" s="41"/>
      <c r="I768" s="30" t="str">
        <f t="shared" si="17"/>
        <v>AUTOMERCADO EXPRESS 2707, C.A. FC 00053594  11.1/220</v>
      </c>
      <c r="J768" s="30">
        <v>1333.68</v>
      </c>
      <c r="K768" s="36"/>
      <c r="L768" s="36"/>
      <c r="M768" s="36"/>
      <c r="N768" s="36"/>
      <c r="O768" s="36"/>
      <c r="P768" s="36"/>
    </row>
    <row r="769" spans="2:16" s="34" customFormat="1" x14ac:dyDescent="0.2">
      <c r="B769" s="11"/>
      <c r="H769" s="41"/>
      <c r="I769" s="30" t="str">
        <f t="shared" si="17"/>
        <v>DISTRIBUIDORA MATHYFRED, C.A FC 4098  11.1/221</v>
      </c>
      <c r="J769" s="30">
        <v>306.24</v>
      </c>
      <c r="K769" s="36"/>
      <c r="L769" s="36"/>
      <c r="M769" s="36"/>
      <c r="N769" s="36"/>
      <c r="O769" s="36"/>
      <c r="P769" s="36"/>
    </row>
    <row r="770" spans="2:16" s="34" customFormat="1" x14ac:dyDescent="0.2">
      <c r="B770" s="11"/>
      <c r="H770" s="41"/>
      <c r="I770" s="30" t="str">
        <f t="shared" si="17"/>
        <v>DISTRIBUIDORA HEMENEMAR. 92 SRL FC 00021733  11.1/222</v>
      </c>
      <c r="J770" s="30">
        <v>846.4</v>
      </c>
      <c r="K770" s="36"/>
      <c r="L770" s="36"/>
      <c r="M770" s="36"/>
      <c r="N770" s="36"/>
      <c r="O770" s="36"/>
      <c r="P770" s="36"/>
    </row>
    <row r="771" spans="2:16" s="34" customFormat="1" x14ac:dyDescent="0.2">
      <c r="B771" s="11"/>
      <c r="H771" s="41"/>
      <c r="I771" s="30" t="str">
        <f t="shared" si="17"/>
        <v>DISTRIBUIDORA HEMENEMAR. 92 SRL FC 00021734  11.1/223</v>
      </c>
      <c r="J771" s="30">
        <v>334.06</v>
      </c>
      <c r="K771" s="36"/>
      <c r="L771" s="36"/>
      <c r="M771" s="36"/>
      <c r="N771" s="36"/>
      <c r="O771" s="36"/>
      <c r="P771" s="36"/>
    </row>
    <row r="772" spans="2:16" s="34" customFormat="1" x14ac:dyDescent="0.2">
      <c r="B772" s="11"/>
      <c r="H772" s="41"/>
      <c r="I772" s="30" t="str">
        <f t="shared" si="17"/>
        <v>DISTRIBUCIONES DIPROCHER C A FC A500216631  11.1/224</v>
      </c>
      <c r="J772" s="30">
        <v>1047.03</v>
      </c>
      <c r="K772" s="36"/>
      <c r="L772" s="36"/>
      <c r="M772" s="36"/>
      <c r="N772" s="36"/>
      <c r="O772" s="36"/>
      <c r="P772" s="36"/>
    </row>
    <row r="773" spans="2:16" s="34" customFormat="1" x14ac:dyDescent="0.2">
      <c r="B773" s="11"/>
      <c r="H773" s="41"/>
      <c r="I773" s="30" t="str">
        <f t="shared" si="17"/>
        <v>DISTRIBUCIONES DIPROCHER C A FC A500216632  11.1/225</v>
      </c>
      <c r="J773" s="30">
        <v>992.07</v>
      </c>
      <c r="K773" s="36"/>
      <c r="L773" s="36"/>
      <c r="M773" s="36"/>
      <c r="N773" s="36"/>
      <c r="O773" s="36"/>
      <c r="P773" s="36"/>
    </row>
    <row r="774" spans="2:16" s="34" customFormat="1" x14ac:dyDescent="0.2">
      <c r="B774" s="11"/>
      <c r="H774" s="41"/>
      <c r="I774" s="30" t="str">
        <f t="shared" si="17"/>
        <v>DISTRIBUCIONES DIPROCHER C A FC A500216633  11.1/226</v>
      </c>
      <c r="J774" s="30">
        <v>80.960000000000008</v>
      </c>
      <c r="K774" s="36"/>
      <c r="L774" s="36"/>
      <c r="M774" s="36"/>
      <c r="N774" s="36"/>
      <c r="O774" s="36"/>
      <c r="P774" s="36"/>
    </row>
    <row r="775" spans="2:16" s="34" customFormat="1" x14ac:dyDescent="0.2">
      <c r="B775" s="11"/>
      <c r="H775" s="41"/>
      <c r="I775" s="30" t="str">
        <f t="shared" si="17"/>
        <v>ALIMENTOS MUNCHY, C.A. FC DFAC000000445  11.1/227</v>
      </c>
      <c r="J775" s="30">
        <v>4238.83</v>
      </c>
      <c r="K775" s="36"/>
      <c r="L775" s="36"/>
      <c r="M775" s="36"/>
      <c r="N775" s="36"/>
      <c r="O775" s="36"/>
      <c r="P775" s="36"/>
    </row>
    <row r="776" spans="2:16" s="34" customFormat="1" x14ac:dyDescent="0.2">
      <c r="B776" s="11"/>
      <c r="H776" s="41"/>
      <c r="I776" s="30" t="str">
        <f t="shared" si="17"/>
        <v>DISTRIBUIDORA HALU,C.A. FC 001138  11.1/228</v>
      </c>
      <c r="J776" s="30">
        <v>964</v>
      </c>
      <c r="K776" s="36"/>
      <c r="L776" s="36"/>
      <c r="M776" s="36"/>
      <c r="N776" s="36"/>
      <c r="O776" s="36"/>
      <c r="P776" s="36"/>
    </row>
    <row r="777" spans="2:16" s="34" customFormat="1" x14ac:dyDescent="0.2">
      <c r="B777" s="11"/>
      <c r="H777" s="41"/>
      <c r="I777" s="30" t="str">
        <f t="shared" si="17"/>
        <v>ANITA BOHN BREUER FC 002898  11.1/229</v>
      </c>
      <c r="J777" s="30">
        <v>1141.6600000000001</v>
      </c>
      <c r="K777" s="36"/>
      <c r="L777" s="36"/>
      <c r="M777" s="36"/>
      <c r="N777" s="36"/>
      <c r="O777" s="36"/>
      <c r="P777" s="36"/>
    </row>
    <row r="778" spans="2:16" s="34" customFormat="1" x14ac:dyDescent="0.2">
      <c r="B778" s="11"/>
      <c r="H778" s="41"/>
      <c r="I778" s="30" t="str">
        <f t="shared" si="17"/>
        <v>COMERCIALIZADORA LOZANIA, CA FC 00005243  11.1/230</v>
      </c>
      <c r="J778" s="30">
        <v>713.6</v>
      </c>
      <c r="K778" s="36"/>
      <c r="L778" s="36"/>
      <c r="M778" s="36"/>
      <c r="N778" s="36"/>
      <c r="O778" s="36"/>
      <c r="P778" s="36"/>
    </row>
    <row r="779" spans="2:16" s="34" customFormat="1" x14ac:dyDescent="0.2">
      <c r="B779" s="11"/>
      <c r="H779" s="41"/>
      <c r="I779" s="30" t="str">
        <f t="shared" si="17"/>
        <v>MI DIVINO JOJOTO, C.A FC 037971  11.1/231</v>
      </c>
      <c r="J779" s="30">
        <v>674.48</v>
      </c>
      <c r="K779" s="36"/>
      <c r="L779" s="36"/>
      <c r="M779" s="36"/>
      <c r="N779" s="36"/>
      <c r="O779" s="36"/>
      <c r="P779" s="36"/>
    </row>
    <row r="780" spans="2:16" s="34" customFormat="1" x14ac:dyDescent="0.2">
      <c r="B780" s="11"/>
      <c r="H780" s="41"/>
      <c r="I780" s="30" t="str">
        <f t="shared" si="17"/>
        <v>AUTOMERCADO EXPRESS 2707, C.A. FC 00041415  11.1/232</v>
      </c>
      <c r="J780" s="30">
        <v>308.92</v>
      </c>
      <c r="K780" s="36"/>
      <c r="L780" s="36"/>
      <c r="M780" s="36"/>
      <c r="N780" s="36"/>
      <c r="O780" s="36"/>
      <c r="P780" s="36"/>
    </row>
    <row r="781" spans="2:16" s="34" customFormat="1" x14ac:dyDescent="0.2">
      <c r="B781" s="11"/>
      <c r="H781" s="41"/>
      <c r="I781" s="30" t="str">
        <f t="shared" si="17"/>
        <v>TALLER INDUSTRIAL DAYISKAR C.A. FC 00000243  11.1/233</v>
      </c>
      <c r="J781" s="30">
        <v>561.4</v>
      </c>
      <c r="K781" s="36"/>
      <c r="L781" s="36"/>
      <c r="M781" s="36"/>
      <c r="N781" s="36"/>
      <c r="O781" s="36"/>
      <c r="P781" s="36"/>
    </row>
    <row r="782" spans="2:16" s="34" customFormat="1" x14ac:dyDescent="0.2">
      <c r="B782" s="11"/>
      <c r="H782" s="41"/>
      <c r="I782" s="30" t="str">
        <f t="shared" si="17"/>
        <v>IMPORTACIONES Y EXPORTACIONES CASA GRANDE C.A. FC 00003197  11.1/234</v>
      </c>
      <c r="J782" s="30">
        <v>176.44</v>
      </c>
      <c r="K782" s="36"/>
      <c r="L782" s="36"/>
      <c r="M782" s="36"/>
      <c r="N782" s="36"/>
      <c r="O782" s="36"/>
      <c r="P782" s="36"/>
    </row>
    <row r="783" spans="2:16" s="34" customFormat="1" x14ac:dyDescent="0.2">
      <c r="B783" s="11"/>
      <c r="H783" s="41"/>
      <c r="I783" s="30" t="str">
        <f t="shared" si="17"/>
        <v>FERREMATERIALES DATE SAN ANTONIO, C.A. FC 00022205  11.1/235</v>
      </c>
      <c r="J783" s="30">
        <v>289.12</v>
      </c>
      <c r="K783" s="36"/>
      <c r="L783" s="36"/>
      <c r="M783" s="36"/>
      <c r="N783" s="36"/>
      <c r="O783" s="36"/>
      <c r="P783" s="36"/>
    </row>
    <row r="784" spans="2:16" s="34" customFormat="1" x14ac:dyDescent="0.2">
      <c r="B784" s="11"/>
      <c r="H784" s="41"/>
      <c r="I784" s="30" t="str">
        <f t="shared" si="17"/>
        <v>DISTRIBUIDORA JHEANDAN C.A. FC 11640  11.1/236</v>
      </c>
      <c r="J784" s="30">
        <v>240.47000000000003</v>
      </c>
      <c r="K784" s="36"/>
      <c r="L784" s="36"/>
      <c r="M784" s="36"/>
      <c r="N784" s="36"/>
      <c r="O784" s="36"/>
      <c r="P784" s="36"/>
    </row>
    <row r="785" spans="2:16" s="34" customFormat="1" x14ac:dyDescent="0.2">
      <c r="B785" s="11"/>
      <c r="H785" s="41"/>
      <c r="I785" s="30" t="str">
        <f t="shared" si="17"/>
        <v>DISTRIBUIDORA MATHYFRED, C.A FC 4107  11.1/237</v>
      </c>
      <c r="J785" s="30">
        <v>112.01</v>
      </c>
      <c r="K785" s="36"/>
      <c r="L785" s="36"/>
      <c r="M785" s="36"/>
      <c r="N785" s="36"/>
      <c r="O785" s="36"/>
      <c r="P785" s="36"/>
    </row>
    <row r="786" spans="2:16" s="34" customFormat="1" x14ac:dyDescent="0.2">
      <c r="B786" s="11"/>
      <c r="H786" s="41"/>
      <c r="I786" s="30" t="str">
        <f t="shared" si="17"/>
        <v>COMERCIALIZADORA DE ALIMENTOS MAELLA C.A. FC 0000004316  11.1/238</v>
      </c>
      <c r="J786" s="30">
        <v>699.12</v>
      </c>
      <c r="K786" s="36"/>
      <c r="L786" s="36"/>
      <c r="M786" s="36"/>
      <c r="N786" s="36"/>
      <c r="O786" s="36"/>
      <c r="P786" s="36"/>
    </row>
    <row r="787" spans="2:16" s="34" customFormat="1" x14ac:dyDescent="0.2">
      <c r="B787" s="11"/>
      <c r="H787" s="41"/>
      <c r="I787" s="30" t="str">
        <f t="shared" si="17"/>
        <v>BOULEVARD CARNES Y LICORES, C.A FC 00007760  11.1/239</v>
      </c>
      <c r="J787" s="30">
        <v>244.01</v>
      </c>
      <c r="K787" s="36"/>
      <c r="L787" s="36"/>
      <c r="M787" s="36"/>
      <c r="N787" s="36"/>
      <c r="O787" s="36"/>
      <c r="P787" s="36"/>
    </row>
    <row r="788" spans="2:16" s="34" customFormat="1" x14ac:dyDescent="0.2">
      <c r="B788" s="11"/>
      <c r="H788" s="41"/>
      <c r="I788" s="30" t="str">
        <f t="shared" si="17"/>
        <v>MI DIVINO JOJOTO, C.A FC 038386  11.1/240</v>
      </c>
      <c r="J788" s="30">
        <v>1123.78</v>
      </c>
      <c r="K788" s="36"/>
      <c r="L788" s="36"/>
      <c r="M788" s="36"/>
      <c r="N788" s="36"/>
      <c r="O788" s="36"/>
      <c r="P788" s="36"/>
    </row>
    <row r="789" spans="2:16" s="34" customFormat="1" x14ac:dyDescent="0.2">
      <c r="B789" s="11"/>
      <c r="H789" s="41"/>
      <c r="I789" s="30" t="str">
        <f t="shared" si="17"/>
        <v>GRUPO DEPA,C.A. FC 01131501  11.1/241</v>
      </c>
      <c r="J789" s="30">
        <v>1801.2</v>
      </c>
      <c r="K789" s="36"/>
      <c r="L789" s="36"/>
      <c r="M789" s="36"/>
      <c r="N789" s="36"/>
      <c r="O789" s="36"/>
      <c r="P789" s="36"/>
    </row>
    <row r="790" spans="2:16" s="34" customFormat="1" x14ac:dyDescent="0.2">
      <c r="B790" s="11"/>
      <c r="H790" s="41"/>
      <c r="I790" s="30" t="str">
        <f t="shared" si="17"/>
        <v>GRUPO DEPA,C.A. FC 1131502  11.1/242</v>
      </c>
      <c r="J790" s="30">
        <v>2879.94</v>
      </c>
      <c r="K790" s="36"/>
      <c r="L790" s="36"/>
      <c r="M790" s="36"/>
      <c r="N790" s="36"/>
      <c r="O790" s="36"/>
      <c r="P790" s="36"/>
    </row>
    <row r="791" spans="2:16" s="34" customFormat="1" x14ac:dyDescent="0.2">
      <c r="B791" s="11"/>
      <c r="H791" s="41"/>
      <c r="I791" s="30" t="str">
        <f t="shared" si="17"/>
        <v>PROCESADORA DE ALIMENTOS POLLO RANCHEROS, C.A. FC 13440  11.1/243</v>
      </c>
      <c r="J791" s="30">
        <v>1503.97</v>
      </c>
      <c r="K791" s="36"/>
      <c r="L791" s="36"/>
      <c r="M791" s="36"/>
      <c r="N791" s="36"/>
      <c r="O791" s="36"/>
      <c r="P791" s="36"/>
    </row>
    <row r="792" spans="2:16" s="34" customFormat="1" x14ac:dyDescent="0.2">
      <c r="B792" s="11"/>
      <c r="H792" s="41"/>
      <c r="I792" s="30" t="str">
        <f t="shared" si="17"/>
        <v xml:space="preserve"> INVERSIONES BEV´LUCMI, C.A. FC 00000220  11.1/244</v>
      </c>
      <c r="J792" s="30">
        <v>5460.4</v>
      </c>
      <c r="K792" s="36"/>
      <c r="L792" s="36"/>
      <c r="M792" s="36"/>
      <c r="N792" s="36"/>
      <c r="O792" s="36"/>
      <c r="P792" s="36"/>
    </row>
    <row r="793" spans="2:16" s="34" customFormat="1" x14ac:dyDescent="0.2">
      <c r="B793" s="11"/>
      <c r="H793" s="41"/>
      <c r="I793" s="30" t="str">
        <f t="shared" si="17"/>
        <v>IMPORTACIONES Y EXPORTACIONES CASA GRANDE C.A. FC 00003213  11.1/245</v>
      </c>
      <c r="J793" s="30">
        <v>40</v>
      </c>
      <c r="K793" s="36"/>
      <c r="L793" s="36"/>
      <c r="M793" s="36"/>
      <c r="N793" s="36"/>
      <c r="O793" s="36"/>
      <c r="P793" s="36"/>
    </row>
    <row r="794" spans="2:16" s="34" customFormat="1" x14ac:dyDescent="0.2">
      <c r="B794" s="11"/>
      <c r="H794" s="41"/>
      <c r="I794" s="30" t="str">
        <f t="shared" si="17"/>
        <v>MATERIALES HP, C.A. FC 00001060  11.1/246</v>
      </c>
      <c r="J794" s="30">
        <v>24566.219999999998</v>
      </c>
      <c r="K794" s="36"/>
      <c r="L794" s="36"/>
      <c r="M794" s="36"/>
      <c r="N794" s="36"/>
      <c r="O794" s="36"/>
      <c r="P794" s="36"/>
    </row>
    <row r="795" spans="2:16" s="34" customFormat="1" x14ac:dyDescent="0.2">
      <c r="B795" s="11"/>
      <c r="H795" s="41"/>
      <c r="I795" s="30" t="str">
        <f t="shared" si="17"/>
        <v>DISTRIBUIDORA MATHYFRED, C.A FC 4118  11.1/247</v>
      </c>
      <c r="J795" s="30">
        <v>168.01</v>
      </c>
      <c r="K795" s="36"/>
      <c r="L795" s="36"/>
      <c r="M795" s="36"/>
      <c r="N795" s="36"/>
      <c r="O795" s="36"/>
      <c r="P795" s="36"/>
    </row>
    <row r="796" spans="2:16" s="34" customFormat="1" x14ac:dyDescent="0.2">
      <c r="B796" s="11"/>
      <c r="H796" s="41"/>
      <c r="I796" s="30" t="str">
        <f t="shared" si="17"/>
        <v>DOMINGO ANTONIO MARQUEZ VIERA FC 4239  11.1/248</v>
      </c>
      <c r="J796" s="30">
        <v>80.400000000000006</v>
      </c>
      <c r="K796" s="36"/>
      <c r="L796" s="36"/>
      <c r="M796" s="36"/>
      <c r="N796" s="36"/>
      <c r="O796" s="36"/>
      <c r="P796" s="36"/>
    </row>
    <row r="797" spans="2:16" s="34" customFormat="1" x14ac:dyDescent="0.2">
      <c r="B797" s="11"/>
      <c r="H797" s="41"/>
      <c r="I797" s="30" t="str">
        <f t="shared" si="17"/>
        <v>MAYOR DE CHARCUTERIA Y ALIMENTOS FRANCIS C.A. FC 106687  11.1/249</v>
      </c>
      <c r="J797" s="30">
        <v>945.9</v>
      </c>
      <c r="K797" s="36"/>
      <c r="L797" s="36"/>
      <c r="M797" s="36"/>
      <c r="N797" s="36"/>
      <c r="O797" s="36"/>
      <c r="P797" s="36"/>
    </row>
    <row r="798" spans="2:16" s="34" customFormat="1" x14ac:dyDescent="0.2">
      <c r="B798" s="11"/>
      <c r="H798" s="41"/>
      <c r="I798" s="30" t="str">
        <f t="shared" si="17"/>
        <v>DISTRIBUCIONES DIPROCHER C A FC A500216942  11.1/250</v>
      </c>
      <c r="J798" s="30">
        <v>2132.79</v>
      </c>
      <c r="K798" s="36"/>
      <c r="L798" s="36"/>
      <c r="M798" s="36"/>
      <c r="N798" s="36"/>
      <c r="O798" s="36"/>
      <c r="P798" s="36"/>
    </row>
    <row r="799" spans="2:16" s="34" customFormat="1" x14ac:dyDescent="0.2">
      <c r="B799" s="11"/>
      <c r="H799" s="41"/>
      <c r="I799" s="30" t="str">
        <f t="shared" si="17"/>
        <v>DISTRIBUIDORA HALU,C.A. FC 001162  11.1/251</v>
      </c>
      <c r="J799" s="30">
        <v>1329.99</v>
      </c>
      <c r="K799" s="36"/>
      <c r="L799" s="36"/>
      <c r="M799" s="36"/>
      <c r="N799" s="36"/>
      <c r="O799" s="36"/>
      <c r="P799" s="36"/>
    </row>
    <row r="800" spans="2:16" s="34" customFormat="1" x14ac:dyDescent="0.2">
      <c r="B800" s="11"/>
      <c r="H800" s="41"/>
      <c r="I800" s="30" t="str">
        <f t="shared" si="17"/>
        <v>ANITA BOHN BREUER FC 002943  11.1/252</v>
      </c>
      <c r="J800" s="30">
        <v>1282.55</v>
      </c>
      <c r="K800" s="36"/>
      <c r="L800" s="36"/>
      <c r="M800" s="36"/>
      <c r="N800" s="36"/>
      <c r="O800" s="36"/>
      <c r="P800" s="36"/>
    </row>
    <row r="801" spans="2:16" s="34" customFormat="1" x14ac:dyDescent="0.2">
      <c r="B801" s="11"/>
      <c r="H801" s="41"/>
      <c r="I801" s="30" t="str">
        <f t="shared" si="17"/>
        <v>DURACENTRO CAPITAL, C.A. FC 000128398  11.1/253</v>
      </c>
      <c r="J801" s="30">
        <v>752.67000000000007</v>
      </c>
      <c r="K801" s="36"/>
      <c r="L801" s="36"/>
      <c r="M801" s="36"/>
      <c r="N801" s="36"/>
      <c r="O801" s="36"/>
      <c r="P801" s="36"/>
    </row>
    <row r="802" spans="2:16" s="34" customFormat="1" x14ac:dyDescent="0.2">
      <c r="B802" s="11"/>
      <c r="H802" s="41"/>
      <c r="I802" s="30" t="str">
        <f t="shared" si="17"/>
        <v>AUTOMERCADO EXPRESS 2707, C.A. FC 00041753  11.1/254</v>
      </c>
      <c r="J802" s="30">
        <v>779.84</v>
      </c>
      <c r="K802" s="36"/>
      <c r="L802" s="36"/>
      <c r="M802" s="36"/>
      <c r="N802" s="36"/>
      <c r="O802" s="36"/>
      <c r="P802" s="36"/>
    </row>
    <row r="803" spans="2:16" s="34" customFormat="1" x14ac:dyDescent="0.2">
      <c r="B803" s="11"/>
      <c r="H803" s="41"/>
      <c r="I803" s="30" t="str">
        <f t="shared" si="17"/>
        <v>DISTRIBUIDORA MI CHALA C A FC 168181  11.1/255</v>
      </c>
      <c r="J803" s="30">
        <v>294</v>
      </c>
      <c r="K803" s="36"/>
      <c r="L803" s="36"/>
      <c r="M803" s="36"/>
      <c r="N803" s="36"/>
      <c r="O803" s="36"/>
      <c r="P803" s="36"/>
    </row>
    <row r="804" spans="2:16" s="34" customFormat="1" x14ac:dyDescent="0.2">
      <c r="B804" s="11"/>
      <c r="H804" s="41"/>
      <c r="I804" s="30" t="str">
        <f t="shared" si="17"/>
        <v>ANITA BOHN BREUER FC 002562  11.1/256</v>
      </c>
      <c r="J804" s="30">
        <v>1348.18</v>
      </c>
      <c r="K804" s="36"/>
      <c r="L804" s="36"/>
      <c r="M804" s="36"/>
      <c r="N804" s="36"/>
      <c r="O804" s="36"/>
      <c r="P804" s="36"/>
    </row>
    <row r="805" spans="2:16" s="34" customFormat="1" x14ac:dyDescent="0.2">
      <c r="B805" s="11"/>
      <c r="H805" s="41"/>
      <c r="I805" s="30" t="str">
        <f t="shared" si="17"/>
        <v>DISTRIBUIDORA HEMENEMAR. 92 SRL FC 00021762  11.1/257</v>
      </c>
      <c r="J805" s="30">
        <v>1136.46</v>
      </c>
      <c r="K805" s="36"/>
      <c r="L805" s="36"/>
      <c r="M805" s="36"/>
      <c r="N805" s="36"/>
      <c r="O805" s="36"/>
      <c r="P805" s="36"/>
    </row>
    <row r="806" spans="2:16" s="34" customFormat="1" x14ac:dyDescent="0.2">
      <c r="B806" s="11"/>
      <c r="H806" s="41"/>
      <c r="I806" s="30" t="str">
        <f t="shared" ref="I806:I869" si="18">+I266&amp;" "&amp;C266&amp;" "&amp;D266&amp;" "&amp;E266&amp;" "&amp;A266</f>
        <v>DISTRIBUIDORA HEMENEMAR. 92 SRL FC 00021763  11.1/258</v>
      </c>
      <c r="J806" s="30">
        <v>643.13</v>
      </c>
      <c r="K806" s="36"/>
      <c r="L806" s="36"/>
      <c r="M806" s="36"/>
      <c r="N806" s="36"/>
      <c r="O806" s="36"/>
      <c r="P806" s="36"/>
    </row>
    <row r="807" spans="2:16" s="34" customFormat="1" x14ac:dyDescent="0.2">
      <c r="B807" s="11"/>
      <c r="H807" s="41"/>
      <c r="I807" s="30" t="str">
        <f t="shared" si="18"/>
        <v>AUTOMERCADO EXPRESS 2707, C.A. FC 00062365  11.1/259</v>
      </c>
      <c r="J807" s="30">
        <v>794.62</v>
      </c>
      <c r="K807" s="36"/>
      <c r="L807" s="36"/>
      <c r="M807" s="36"/>
      <c r="N807" s="36"/>
      <c r="O807" s="36"/>
      <c r="P807" s="36"/>
    </row>
    <row r="808" spans="2:16" s="34" customFormat="1" x14ac:dyDescent="0.2">
      <c r="B808" s="11"/>
      <c r="H808" s="41"/>
      <c r="I808" s="30" t="str">
        <f t="shared" si="18"/>
        <v>DISTRIBUIDORA GRESALBERT C.A. FC 011161  11.1/260</v>
      </c>
      <c r="J808" s="30">
        <v>2971.6</v>
      </c>
      <c r="K808" s="36"/>
      <c r="L808" s="36"/>
      <c r="M808" s="36"/>
      <c r="N808" s="36"/>
      <c r="O808" s="36"/>
      <c r="P808" s="36"/>
    </row>
    <row r="809" spans="2:16" s="34" customFormat="1" x14ac:dyDescent="0.2">
      <c r="B809" s="11"/>
      <c r="H809" s="41"/>
      <c r="I809" s="30" t="str">
        <f t="shared" si="18"/>
        <v>INVERSIONES MIKROSLAB, C.A. FC 00030  11.1/261</v>
      </c>
      <c r="J809" s="30">
        <v>1012.5</v>
      </c>
      <c r="K809" s="36"/>
      <c r="L809" s="36"/>
      <c r="M809" s="36"/>
      <c r="N809" s="36"/>
      <c r="O809" s="36"/>
      <c r="P809" s="36"/>
    </row>
    <row r="810" spans="2:16" s="34" customFormat="1" x14ac:dyDescent="0.2">
      <c r="B810" s="11"/>
      <c r="H810" s="41"/>
      <c r="I810" s="30" t="str">
        <f t="shared" si="18"/>
        <v>PLUMROSE LATINOAMERICANA, C.A FC L118085645  11.1/262</v>
      </c>
      <c r="J810" s="30">
        <v>3618.4808000000003</v>
      </c>
      <c r="K810" s="36"/>
      <c r="L810" s="36"/>
      <c r="M810" s="36"/>
      <c r="N810" s="36"/>
      <c r="O810" s="36"/>
      <c r="P810" s="36"/>
    </row>
    <row r="811" spans="2:16" s="34" customFormat="1" x14ac:dyDescent="0.2">
      <c r="B811" s="11"/>
      <c r="H811" s="41"/>
      <c r="I811" s="30" t="str">
        <f t="shared" si="18"/>
        <v>PLUMROSE LATINOAMERICANA, C.A FC L118085686  11.1/263</v>
      </c>
      <c r="J811" s="30">
        <v>902.92079999999999</v>
      </c>
      <c r="K811" s="36"/>
      <c r="L811" s="36"/>
      <c r="M811" s="36"/>
      <c r="N811" s="36"/>
      <c r="O811" s="36"/>
      <c r="P811" s="36"/>
    </row>
    <row r="812" spans="2:16" s="34" customFormat="1" x14ac:dyDescent="0.2">
      <c r="B812" s="11"/>
      <c r="H812" s="41"/>
      <c r="I812" s="30" t="str">
        <f t="shared" si="18"/>
        <v>SUPER MERCADO PORTSYRVEN 2019, C.A. FC 000549  11.1/264</v>
      </c>
      <c r="J812" s="30">
        <v>114</v>
      </c>
      <c r="K812" s="36"/>
      <c r="L812" s="36"/>
      <c r="M812" s="36"/>
      <c r="N812" s="36"/>
      <c r="O812" s="36"/>
      <c r="P812" s="36"/>
    </row>
    <row r="813" spans="2:16" s="34" customFormat="1" x14ac:dyDescent="0.2">
      <c r="B813" s="11"/>
      <c r="H813" s="41"/>
      <c r="I813" s="30" t="str">
        <f t="shared" si="18"/>
        <v>MATERIALES EL JOCKEY C.A. FC 00001687  11.1/265</v>
      </c>
      <c r="J813" s="30">
        <v>84.04</v>
      </c>
      <c r="K813" s="36"/>
      <c r="L813" s="36"/>
      <c r="M813" s="36"/>
      <c r="N813" s="36"/>
      <c r="O813" s="36"/>
      <c r="P813" s="36"/>
    </row>
    <row r="814" spans="2:16" s="34" customFormat="1" x14ac:dyDescent="0.2">
      <c r="B814" s="11"/>
      <c r="H814" s="41"/>
      <c r="I814" s="30" t="str">
        <f t="shared" si="18"/>
        <v>DOMINGO ANTONIO MARQUEZ VIERA FC 4237  11.1/266</v>
      </c>
      <c r="J814" s="30">
        <v>81</v>
      </c>
      <c r="K814" s="36"/>
      <c r="L814" s="36"/>
      <c r="M814" s="36"/>
      <c r="N814" s="36"/>
      <c r="O814" s="36"/>
      <c r="P814" s="36"/>
    </row>
    <row r="815" spans="2:16" s="34" customFormat="1" x14ac:dyDescent="0.2">
      <c r="B815" s="11"/>
      <c r="H815" s="41"/>
      <c r="I815" s="30" t="str">
        <f t="shared" si="18"/>
        <v>DISTRIBUIDORA JHEANDAN C.A. FC 11648  11.1/267</v>
      </c>
      <c r="J815" s="30">
        <v>323.41000000000003</v>
      </c>
      <c r="K815" s="36"/>
      <c r="L815" s="36"/>
      <c r="M815" s="36"/>
      <c r="N815" s="36"/>
      <c r="O815" s="36"/>
      <c r="P815" s="36"/>
    </row>
    <row r="816" spans="2:16" s="34" customFormat="1" x14ac:dyDescent="0.2">
      <c r="B816" s="11"/>
      <c r="H816" s="41"/>
      <c r="I816" s="30" t="str">
        <f t="shared" si="18"/>
        <v>RADISA ALIMENTOS 1, C.A. FC 000740  11.1/268</v>
      </c>
      <c r="J816" s="30">
        <v>2000.52</v>
      </c>
      <c r="K816" s="36"/>
      <c r="L816" s="36"/>
      <c r="M816" s="36"/>
      <c r="N816" s="36"/>
      <c r="O816" s="36"/>
      <c r="P816" s="36"/>
    </row>
    <row r="817" spans="2:16" s="34" customFormat="1" x14ac:dyDescent="0.2">
      <c r="B817" s="11"/>
      <c r="H817" s="41"/>
      <c r="I817" s="30" t="str">
        <f t="shared" si="18"/>
        <v>REPUESTOS LUBIAUTO 2005, C.A. FC 00000286  11.1/269</v>
      </c>
      <c r="J817" s="30">
        <v>488.52</v>
      </c>
      <c r="K817" s="36"/>
      <c r="L817" s="36"/>
      <c r="M817" s="36"/>
      <c r="N817" s="36"/>
      <c r="O817" s="36"/>
      <c r="P817" s="36"/>
    </row>
    <row r="818" spans="2:16" s="34" customFormat="1" x14ac:dyDescent="0.2">
      <c r="B818" s="11"/>
      <c r="H818" s="41"/>
      <c r="I818" s="30" t="str">
        <f t="shared" si="18"/>
        <v>MOLISERVICE GRUPO ASESOR C.A. FC 00000490  11.1/270</v>
      </c>
      <c r="J818" s="30">
        <v>755.3900000000001</v>
      </c>
      <c r="K818" s="36"/>
      <c r="L818" s="36"/>
      <c r="M818" s="36"/>
      <c r="N818" s="36"/>
      <c r="O818" s="36"/>
      <c r="P818" s="36"/>
    </row>
    <row r="819" spans="2:16" s="34" customFormat="1" x14ac:dyDescent="0.2">
      <c r="B819" s="11"/>
      <c r="H819" s="41"/>
      <c r="I819" s="30" t="str">
        <f t="shared" si="18"/>
        <v>IMPORTACIONES Y EXPORTACIONES CASA GRANDE C.A. FC 00003271  11.1/271</v>
      </c>
      <c r="J819" s="30">
        <v>488.42</v>
      </c>
      <c r="K819" s="36"/>
      <c r="L819" s="36"/>
      <c r="M819" s="36"/>
      <c r="N819" s="36"/>
      <c r="O819" s="36"/>
      <c r="P819" s="36"/>
    </row>
    <row r="820" spans="2:16" s="34" customFormat="1" x14ac:dyDescent="0.2">
      <c r="B820" s="11"/>
      <c r="H820" s="41"/>
      <c r="I820" s="30" t="str">
        <f t="shared" si="18"/>
        <v>INVERSIONES TEBAS, C.A. FC 00017720  11.1/272</v>
      </c>
      <c r="J820" s="30">
        <v>7024.83</v>
      </c>
      <c r="K820" s="36"/>
      <c r="L820" s="36"/>
      <c r="M820" s="36"/>
      <c r="N820" s="36"/>
      <c r="O820" s="36"/>
      <c r="P820" s="36"/>
    </row>
    <row r="821" spans="2:16" s="34" customFormat="1" x14ac:dyDescent="0.2">
      <c r="B821" s="11"/>
      <c r="H821" s="41"/>
      <c r="I821" s="30" t="str">
        <f t="shared" si="18"/>
        <v>GC LAS MERCEDES, C.A FC 00017953  11.1/273</v>
      </c>
      <c r="J821" s="30">
        <v>244.38</v>
      </c>
      <c r="K821" s="36"/>
      <c r="L821" s="36"/>
      <c r="M821" s="36"/>
      <c r="N821" s="36"/>
      <c r="O821" s="36"/>
      <c r="P821" s="36"/>
    </row>
    <row r="822" spans="2:16" s="34" customFormat="1" x14ac:dyDescent="0.2">
      <c r="B822" s="11"/>
      <c r="H822" s="41"/>
      <c r="I822" s="30" t="str">
        <f t="shared" si="18"/>
        <v>ALIMENTOS SERIMAR, C.A. FC 008446  11.1/274</v>
      </c>
      <c r="J822" s="30">
        <v>364.36</v>
      </c>
      <c r="K822" s="36"/>
      <c r="L822" s="36"/>
      <c r="M822" s="36"/>
      <c r="N822" s="36"/>
      <c r="O822" s="36"/>
      <c r="P822" s="36"/>
    </row>
    <row r="823" spans="2:16" s="34" customFormat="1" x14ac:dyDescent="0.2">
      <c r="B823" s="11"/>
      <c r="H823" s="41"/>
      <c r="I823" s="30" t="str">
        <f t="shared" si="18"/>
        <v>DISTRIBUIDORA MATHYFRED, C.A FC 4133  11.1/275</v>
      </c>
      <c r="J823" s="30">
        <v>226.06</v>
      </c>
      <c r="K823" s="36"/>
      <c r="L823" s="36"/>
      <c r="M823" s="36"/>
      <c r="N823" s="36"/>
      <c r="O823" s="36"/>
      <c r="P823" s="36"/>
    </row>
    <row r="824" spans="2:16" s="34" customFormat="1" x14ac:dyDescent="0.2">
      <c r="B824" s="11"/>
      <c r="H824" s="41"/>
      <c r="I824" s="30" t="str">
        <f t="shared" si="18"/>
        <v>MATADERO MAELLA, C.A.  FC 0000179036  11.1/276</v>
      </c>
      <c r="J824" s="30">
        <v>2387.12</v>
      </c>
      <c r="K824" s="36"/>
      <c r="L824" s="36"/>
      <c r="M824" s="36"/>
      <c r="N824" s="36"/>
      <c r="O824" s="36"/>
      <c r="P824" s="36"/>
    </row>
    <row r="825" spans="2:16" s="34" customFormat="1" x14ac:dyDescent="0.2">
      <c r="B825" s="11"/>
      <c r="H825" s="41"/>
      <c r="I825" s="30" t="str">
        <f t="shared" si="18"/>
        <v>PLUMROSE LATINOAMERICANA, C.A FC L118085813  11.1/277</v>
      </c>
      <c r="J825" s="30">
        <v>801.13400000000001</v>
      </c>
      <c r="K825" s="36"/>
      <c r="L825" s="36"/>
      <c r="M825" s="36"/>
      <c r="N825" s="36"/>
      <c r="O825" s="36"/>
      <c r="P825" s="36"/>
    </row>
    <row r="826" spans="2:16" s="34" customFormat="1" x14ac:dyDescent="0.2">
      <c r="B826" s="11"/>
      <c r="H826" s="41"/>
      <c r="I826" s="30" t="str">
        <f t="shared" si="18"/>
        <v>TORNILLOS MITAMBA C.A. FC 001858  11.1/278</v>
      </c>
      <c r="J826" s="30">
        <v>122.68</v>
      </c>
      <c r="K826" s="36"/>
      <c r="L826" s="36"/>
      <c r="M826" s="36"/>
      <c r="N826" s="36"/>
      <c r="O826" s="36"/>
      <c r="P826" s="36"/>
    </row>
    <row r="827" spans="2:16" s="34" customFormat="1" x14ac:dyDescent="0.2">
      <c r="B827" s="11"/>
      <c r="H827" s="41"/>
      <c r="I827" s="30" t="str">
        <f t="shared" si="18"/>
        <v>REPRESENTACIONES TEPIC, C.A. FC 00005240  11.1/279</v>
      </c>
      <c r="J827" s="30">
        <v>635.77</v>
      </c>
      <c r="K827" s="36"/>
      <c r="L827" s="36"/>
      <c r="M827" s="36"/>
      <c r="N827" s="36"/>
      <c r="O827" s="36"/>
      <c r="P827" s="36"/>
    </row>
    <row r="828" spans="2:16" s="34" customFormat="1" x14ac:dyDescent="0.2">
      <c r="B828" s="11"/>
      <c r="H828" s="41"/>
      <c r="I828" s="30" t="str">
        <f t="shared" si="18"/>
        <v>PRODUCT HOUSE, C.A. FC 00006226  11.1/280</v>
      </c>
      <c r="J828" s="30">
        <v>6022.92</v>
      </c>
      <c r="K828" s="36"/>
      <c r="L828" s="36"/>
      <c r="M828" s="36"/>
      <c r="N828" s="36"/>
      <c r="O828" s="36"/>
      <c r="P828" s="36"/>
    </row>
    <row r="829" spans="2:16" s="34" customFormat="1" x14ac:dyDescent="0.2">
      <c r="B829" s="11"/>
      <c r="H829" s="41"/>
      <c r="I829" s="30" t="str">
        <f t="shared" si="18"/>
        <v>BOULEVARD CARNES Y LICORES, C.A FC 00007955  11.1/281</v>
      </c>
      <c r="J829" s="30">
        <v>589.78</v>
      </c>
      <c r="K829" s="36"/>
      <c r="L829" s="36"/>
      <c r="M829" s="36"/>
      <c r="N829" s="36"/>
      <c r="O829" s="36"/>
      <c r="P829" s="36"/>
    </row>
    <row r="830" spans="2:16" s="34" customFormat="1" x14ac:dyDescent="0.2">
      <c r="B830" s="11"/>
      <c r="H830" s="41"/>
      <c r="I830" s="30" t="str">
        <f t="shared" si="18"/>
        <v>AUTOMERCADOS FRESCO MARKET AFN, C.A. FC 00009217  11.1/282</v>
      </c>
      <c r="J830" s="30">
        <v>49</v>
      </c>
      <c r="K830" s="36"/>
      <c r="L830" s="36"/>
      <c r="M830" s="36"/>
      <c r="N830" s="36"/>
      <c r="O830" s="36"/>
      <c r="P830" s="36"/>
    </row>
    <row r="831" spans="2:16" s="34" customFormat="1" x14ac:dyDescent="0.2">
      <c r="B831" s="11"/>
      <c r="H831" s="41"/>
      <c r="I831" s="30" t="str">
        <f t="shared" si="18"/>
        <v>FABRICA DE EMBUTIDOS MONTE VERDE C.A. FC 00012895  11.1/283</v>
      </c>
      <c r="J831" s="30">
        <v>907.57999999999993</v>
      </c>
      <c r="K831" s="36"/>
      <c r="L831" s="36"/>
      <c r="M831" s="36"/>
      <c r="N831" s="36"/>
      <c r="O831" s="36"/>
      <c r="P831" s="36"/>
    </row>
    <row r="832" spans="2:16" s="34" customFormat="1" x14ac:dyDescent="0.2">
      <c r="B832" s="11"/>
      <c r="H832" s="41"/>
      <c r="I832" s="30" t="str">
        <f t="shared" si="18"/>
        <v>AGROPECUARIA LEZA, C.A. FC 002748  11.1/284</v>
      </c>
      <c r="J832" s="30">
        <v>191.25</v>
      </c>
      <c r="K832" s="36"/>
      <c r="L832" s="36"/>
      <c r="M832" s="36"/>
      <c r="N832" s="36"/>
      <c r="O832" s="36"/>
      <c r="P832" s="36"/>
    </row>
    <row r="833" spans="2:16" s="34" customFormat="1" x14ac:dyDescent="0.2">
      <c r="B833" s="11"/>
      <c r="H833" s="41"/>
      <c r="I833" s="30" t="str">
        <f t="shared" si="18"/>
        <v>INDUSTRIAS DE PRODUCTOS DESECHABLES Y LIMPIEZA, C.A. FC 158638  11.1/285</v>
      </c>
      <c r="J833" s="30">
        <v>1360.4248</v>
      </c>
      <c r="K833" s="36"/>
      <c r="L833" s="36"/>
      <c r="M833" s="36"/>
      <c r="N833" s="36"/>
      <c r="O833" s="36"/>
      <c r="P833" s="36"/>
    </row>
    <row r="834" spans="2:16" s="34" customFormat="1" x14ac:dyDescent="0.2">
      <c r="B834" s="11"/>
      <c r="H834" s="41"/>
      <c r="I834" s="30" t="str">
        <f t="shared" si="18"/>
        <v>DISTRIBUIDORA MATHYFRED, C.A FC 4147  11.1/286</v>
      </c>
      <c r="J834" s="30">
        <v>141.75</v>
      </c>
      <c r="K834" s="36"/>
      <c r="L834" s="36"/>
      <c r="M834" s="36"/>
      <c r="N834" s="36"/>
      <c r="O834" s="36"/>
      <c r="P834" s="36"/>
    </row>
    <row r="835" spans="2:16" s="34" customFormat="1" x14ac:dyDescent="0.2">
      <c r="B835" s="11"/>
      <c r="H835" s="41"/>
      <c r="I835" s="30" t="str">
        <f t="shared" si="18"/>
        <v>INVERSIONES MACOCEM, C.A. FC 00010315  11.1/287</v>
      </c>
      <c r="J835" s="30">
        <v>255.06</v>
      </c>
      <c r="K835" s="36"/>
      <c r="L835" s="36"/>
      <c r="M835" s="36"/>
      <c r="N835" s="36"/>
      <c r="O835" s="36"/>
      <c r="P835" s="36"/>
    </row>
    <row r="836" spans="2:16" s="34" customFormat="1" x14ac:dyDescent="0.2">
      <c r="B836" s="11"/>
      <c r="H836" s="41"/>
      <c r="I836" s="30" t="str">
        <f t="shared" si="18"/>
        <v>PARTES ELECTRICAS LOS TEQUES (P.E.L.T.C.A.I), C.A FC 00011777  11.1/288</v>
      </c>
      <c r="J836" s="30">
        <v>42.989999999999995</v>
      </c>
      <c r="K836" s="36"/>
      <c r="L836" s="36"/>
      <c r="M836" s="36"/>
      <c r="N836" s="36"/>
      <c r="O836" s="36"/>
      <c r="P836" s="36"/>
    </row>
    <row r="837" spans="2:16" s="34" customFormat="1" x14ac:dyDescent="0.2">
      <c r="B837" s="11"/>
      <c r="H837" s="41"/>
      <c r="I837" s="30" t="str">
        <f t="shared" si="18"/>
        <v>DISTRIBUIDORA HEMENEMAR. 92 SRL FC 00021783  11.1/289</v>
      </c>
      <c r="J837" s="30">
        <v>314.08</v>
      </c>
      <c r="K837" s="36"/>
      <c r="L837" s="36"/>
      <c r="M837" s="36"/>
      <c r="N837" s="36"/>
      <c r="O837" s="36"/>
      <c r="P837" s="36"/>
    </row>
    <row r="838" spans="2:16" s="34" customFormat="1" x14ac:dyDescent="0.2">
      <c r="B838" s="11"/>
      <c r="H838" s="41"/>
      <c r="I838" s="30" t="str">
        <f t="shared" si="18"/>
        <v>DISTRIBUIDORA HEMENEMAR. 92 SRL FC 00021784  11.1/290</v>
      </c>
      <c r="J838" s="30">
        <v>539.79</v>
      </c>
      <c r="K838" s="36"/>
      <c r="L838" s="36"/>
      <c r="M838" s="36"/>
      <c r="N838" s="36"/>
      <c r="O838" s="36"/>
      <c r="P838" s="36"/>
    </row>
    <row r="839" spans="2:16" s="34" customFormat="1" x14ac:dyDescent="0.2">
      <c r="B839" s="11"/>
      <c r="H839" s="41"/>
      <c r="I839" s="30" t="str">
        <f t="shared" si="18"/>
        <v>PLUMROSE LATINOAMERICANA, C.A FC L118086173  11.1/291</v>
      </c>
      <c r="J839" s="30">
        <v>1921.9576</v>
      </c>
      <c r="K839" s="36"/>
      <c r="L839" s="36"/>
      <c r="M839" s="36"/>
      <c r="N839" s="36"/>
      <c r="O839" s="36"/>
      <c r="P839" s="36"/>
    </row>
    <row r="840" spans="2:16" s="34" customFormat="1" x14ac:dyDescent="0.2">
      <c r="B840" s="11"/>
      <c r="H840" s="41"/>
      <c r="I840" s="30" t="str">
        <f t="shared" si="18"/>
        <v>BOULEVARD CARNES Y LICORES, C.A FC 00007061  11.1/292</v>
      </c>
      <c r="J840" s="30">
        <v>643.27</v>
      </c>
      <c r="K840" s="36"/>
      <c r="L840" s="36"/>
      <c r="M840" s="36"/>
      <c r="N840" s="36"/>
      <c r="O840" s="36"/>
      <c r="P840" s="36"/>
    </row>
    <row r="841" spans="2:16" s="34" customFormat="1" x14ac:dyDescent="0.2">
      <c r="B841" s="11"/>
      <c r="H841" s="41"/>
      <c r="I841" s="30" t="str">
        <f t="shared" si="18"/>
        <v>MI DIVINO JOJOTO, C.A FC 039409  11.1/293</v>
      </c>
      <c r="J841" s="30">
        <v>818</v>
      </c>
      <c r="K841" s="36"/>
      <c r="L841" s="36"/>
      <c r="M841" s="36"/>
      <c r="N841" s="36"/>
      <c r="O841" s="36"/>
      <c r="P841" s="36"/>
    </row>
    <row r="842" spans="2:16" s="34" customFormat="1" x14ac:dyDescent="0.2">
      <c r="B842" s="11"/>
      <c r="H842" s="41"/>
      <c r="I842" s="30" t="str">
        <f t="shared" si="18"/>
        <v>REPRESENTACIONES TEPIC, C.A. FC 000015378  11.1/294</v>
      </c>
      <c r="J842" s="30">
        <v>1558</v>
      </c>
      <c r="K842" s="36"/>
      <c r="L842" s="36"/>
      <c r="M842" s="36"/>
      <c r="N842" s="36"/>
      <c r="O842" s="36"/>
      <c r="P842" s="36"/>
    </row>
    <row r="843" spans="2:16" s="34" customFormat="1" x14ac:dyDescent="0.2">
      <c r="B843" s="11"/>
      <c r="H843" s="41"/>
      <c r="I843" s="30" t="str">
        <f t="shared" si="18"/>
        <v>TORNILLOS MITAMBA C.A. FC 001883  11.1/295</v>
      </c>
      <c r="J843" s="30">
        <v>1001.8499999999999</v>
      </c>
      <c r="K843" s="36"/>
      <c r="L843" s="36"/>
      <c r="M843" s="36"/>
      <c r="N843" s="36"/>
      <c r="O843" s="36"/>
      <c r="P843" s="36"/>
    </row>
    <row r="844" spans="2:16" s="34" customFormat="1" x14ac:dyDescent="0.2">
      <c r="B844" s="11"/>
      <c r="H844" s="41"/>
      <c r="I844" s="30" t="str">
        <f t="shared" si="18"/>
        <v>PRODUCT HOUSE, C.A. FC 00006278  11.1/296</v>
      </c>
      <c r="J844" s="30">
        <v>3958.1400000000003</v>
      </c>
      <c r="K844" s="36"/>
      <c r="L844" s="36"/>
      <c r="M844" s="36"/>
      <c r="N844" s="36"/>
      <c r="O844" s="36"/>
      <c r="P844" s="36"/>
    </row>
    <row r="845" spans="2:16" s="34" customFormat="1" x14ac:dyDescent="0.2">
      <c r="B845" s="11"/>
      <c r="H845" s="41"/>
      <c r="I845" s="30" t="str">
        <f t="shared" si="18"/>
        <v>BOULEVARD CARNES Y LICORES, C.A FC 00008039  11.1/297</v>
      </c>
      <c r="J845" s="30">
        <v>314.92</v>
      </c>
      <c r="K845" s="36"/>
      <c r="L845" s="36"/>
      <c r="M845" s="36"/>
      <c r="N845" s="36"/>
      <c r="O845" s="36"/>
      <c r="P845" s="36"/>
    </row>
    <row r="846" spans="2:16" s="34" customFormat="1" x14ac:dyDescent="0.2">
      <c r="B846" s="11"/>
      <c r="H846" s="41"/>
      <c r="I846" s="30" t="str">
        <f t="shared" si="18"/>
        <v>CORPORACION JVL, C.A. FC 00010967  11.1/298</v>
      </c>
      <c r="J846" s="30">
        <v>893.79</v>
      </c>
      <c r="K846" s="36"/>
      <c r="L846" s="36"/>
      <c r="M846" s="36"/>
      <c r="N846" s="36"/>
      <c r="O846" s="36"/>
      <c r="P846" s="36"/>
    </row>
    <row r="847" spans="2:16" s="34" customFormat="1" x14ac:dyDescent="0.2">
      <c r="B847" s="11"/>
      <c r="H847" s="41"/>
      <c r="I847" s="30" t="str">
        <f t="shared" si="18"/>
        <v>AUTOMERCADO EXPRESS 2707, C.A. FC 00043735  11.1/299</v>
      </c>
      <c r="J847" s="30">
        <v>264.20999999999998</v>
      </c>
      <c r="K847" s="36"/>
      <c r="L847" s="36"/>
      <c r="M847" s="36"/>
      <c r="N847" s="36"/>
      <c r="O847" s="36"/>
      <c r="P847" s="36"/>
    </row>
    <row r="848" spans="2:16" s="34" customFormat="1" x14ac:dyDescent="0.2">
      <c r="B848" s="11"/>
      <c r="H848" s="41"/>
      <c r="I848" s="30" t="str">
        <f t="shared" si="18"/>
        <v>TIENDAS DAKA, C.A. FC 00012273  11.1/300</v>
      </c>
      <c r="J848" s="30">
        <v>898.7</v>
      </c>
      <c r="K848" s="36"/>
      <c r="L848" s="36"/>
      <c r="M848" s="36"/>
      <c r="N848" s="36"/>
      <c r="O848" s="36"/>
      <c r="P848" s="36"/>
    </row>
    <row r="849" spans="2:16" s="34" customFormat="1" x14ac:dyDescent="0.2">
      <c r="B849" s="11"/>
      <c r="H849" s="41"/>
      <c r="I849" s="30" t="str">
        <f t="shared" si="18"/>
        <v>R &amp; R SUPPLY 05 C.A. FC 00000390  11.1/301</v>
      </c>
      <c r="J849" s="30">
        <v>4585.75</v>
      </c>
      <c r="K849" s="36"/>
      <c r="L849" s="36"/>
      <c r="M849" s="36"/>
      <c r="N849" s="36"/>
      <c r="O849" s="36"/>
      <c r="P849" s="36"/>
    </row>
    <row r="850" spans="2:16" s="34" customFormat="1" x14ac:dyDescent="0.2">
      <c r="B850" s="11"/>
      <c r="H850" s="41"/>
      <c r="I850" s="30" t="str">
        <f t="shared" si="18"/>
        <v>R &amp; R SUPPLY 05 C.A. FC 00000391  11.1/302</v>
      </c>
      <c r="J850" s="30">
        <v>4159.5200000000004</v>
      </c>
      <c r="K850" s="36"/>
      <c r="L850" s="36"/>
      <c r="M850" s="36"/>
      <c r="N850" s="36"/>
      <c r="O850" s="36"/>
      <c r="P850" s="36"/>
    </row>
    <row r="851" spans="2:16" s="34" customFormat="1" x14ac:dyDescent="0.2">
      <c r="B851" s="11"/>
      <c r="H851" s="41"/>
      <c r="I851" s="30" t="str">
        <f t="shared" si="18"/>
        <v>JOY ARTE Y DECORACION, C.A. FC 00004488  11.1/303</v>
      </c>
      <c r="J851" s="30">
        <v>1260.1899999999998</v>
      </c>
      <c r="K851" s="36"/>
      <c r="L851" s="36"/>
      <c r="M851" s="36"/>
      <c r="N851" s="36"/>
      <c r="O851" s="36"/>
      <c r="P851" s="36"/>
    </row>
    <row r="852" spans="2:16" s="34" customFormat="1" x14ac:dyDescent="0.2">
      <c r="B852" s="11"/>
      <c r="H852" s="41"/>
      <c r="I852" s="30" t="str">
        <f t="shared" si="18"/>
        <v>PRODUCT HOUSE, C.A. FC 00006304  11.1/304</v>
      </c>
      <c r="J852" s="30">
        <v>6668.2800000000007</v>
      </c>
      <c r="K852" s="36"/>
      <c r="L852" s="36"/>
      <c r="M852" s="36"/>
      <c r="N852" s="36"/>
      <c r="O852" s="36"/>
      <c r="P852" s="36"/>
    </row>
    <row r="853" spans="2:16" s="34" customFormat="1" x14ac:dyDescent="0.2">
      <c r="B853" s="11"/>
      <c r="H853" s="41"/>
      <c r="I853" s="30" t="str">
        <f t="shared" si="18"/>
        <v>COMPAÑIA OPERATIVA DE ALIMENTOS COR, C.A. FC 006872  11.1/305</v>
      </c>
      <c r="J853" s="30">
        <v>233.69</v>
      </c>
      <c r="K853" s="36"/>
      <c r="L853" s="36"/>
      <c r="M853" s="36"/>
      <c r="N853" s="36"/>
      <c r="O853" s="36"/>
      <c r="P853" s="36"/>
    </row>
    <row r="854" spans="2:16" s="34" customFormat="1" x14ac:dyDescent="0.2">
      <c r="B854" s="11"/>
      <c r="H854" s="41"/>
      <c r="I854" s="30" t="str">
        <f t="shared" si="18"/>
        <v>INVERSIONES TEBAS, C.A. FC 00030716  11.1/306</v>
      </c>
      <c r="J854" s="30">
        <v>1195.74</v>
      </c>
      <c r="K854" s="36"/>
      <c r="L854" s="36"/>
      <c r="M854" s="36"/>
      <c r="N854" s="36"/>
      <c r="O854" s="36"/>
      <c r="P854" s="36"/>
    </row>
    <row r="855" spans="2:16" s="34" customFormat="1" x14ac:dyDescent="0.2">
      <c r="B855" s="11"/>
      <c r="H855" s="41"/>
      <c r="I855" s="30" t="str">
        <f t="shared" si="18"/>
        <v>HOMECENTER DEL ESTE 2697 C.A FC 00053553  11.1/307</v>
      </c>
      <c r="J855" s="30">
        <v>2177.06</v>
      </c>
      <c r="K855" s="36"/>
      <c r="L855" s="36"/>
      <c r="M855" s="36"/>
      <c r="N855" s="36"/>
      <c r="O855" s="36"/>
      <c r="P855" s="36"/>
    </row>
    <row r="856" spans="2:16" s="34" customFormat="1" x14ac:dyDescent="0.2">
      <c r="B856" s="11"/>
      <c r="H856" s="41"/>
      <c r="I856" s="30" t="str">
        <f t="shared" si="18"/>
        <v>COMERCIALIZADORA EL VERDUGO C.A. NC 0 43897 11.1/308</v>
      </c>
      <c r="J856" s="30">
        <v>-124.38</v>
      </c>
      <c r="K856" s="36"/>
      <c r="L856" s="36"/>
      <c r="M856" s="36"/>
      <c r="N856" s="36"/>
      <c r="O856" s="36"/>
      <c r="P856" s="36"/>
    </row>
    <row r="857" spans="2:16" s="34" customFormat="1" x14ac:dyDescent="0.2">
      <c r="B857" s="11"/>
      <c r="H857" s="41"/>
      <c r="I857" s="30" t="str">
        <f t="shared" si="18"/>
        <v>PLUMROSE LATINOAMERICANA, C.A FC L118086534  11.1/309</v>
      </c>
      <c r="J857" s="30">
        <v>1013.6892</v>
      </c>
      <c r="K857" s="36"/>
      <c r="L857" s="36"/>
      <c r="M857" s="36"/>
      <c r="N857" s="36"/>
      <c r="O857" s="36"/>
      <c r="P857" s="36"/>
    </row>
    <row r="858" spans="2:16" s="34" customFormat="1" x14ac:dyDescent="0.2">
      <c r="B858" s="11"/>
      <c r="H858" s="41"/>
      <c r="I858" s="30" t="str">
        <f t="shared" si="18"/>
        <v>ALIVANTI DISTRIBUIDORA, C.A. FC 1787  11.1/310</v>
      </c>
      <c r="J858" s="30">
        <v>3373.6744000000003</v>
      </c>
      <c r="K858" s="36"/>
      <c r="L858" s="36"/>
      <c r="M858" s="36"/>
      <c r="N858" s="36"/>
      <c r="O858" s="36"/>
      <c r="P858" s="36"/>
    </row>
    <row r="859" spans="2:16" s="34" customFormat="1" x14ac:dyDescent="0.2">
      <c r="B859" s="11"/>
      <c r="H859" s="41"/>
      <c r="I859" s="30" t="str">
        <f t="shared" si="18"/>
        <v>CENTRO DE DISTRIBUCIONES FRANCIS C.A. FC A252070  11.1/311</v>
      </c>
      <c r="J859" s="30">
        <v>3143.9132</v>
      </c>
      <c r="K859" s="36"/>
      <c r="L859" s="36"/>
      <c r="M859" s="36"/>
      <c r="N859" s="36"/>
      <c r="O859" s="36"/>
      <c r="P859" s="36"/>
    </row>
    <row r="860" spans="2:16" s="34" customFormat="1" x14ac:dyDescent="0.2">
      <c r="B860" s="11"/>
      <c r="H860" s="41"/>
      <c r="I860" s="30" t="str">
        <f t="shared" si="18"/>
        <v>BOULEVARD CARNES Y LICORES, C.A FC 00008092  11.1/312</v>
      </c>
      <c r="J860" s="30">
        <v>939.95</v>
      </c>
      <c r="K860" s="36"/>
      <c r="L860" s="36"/>
      <c r="M860" s="36"/>
      <c r="N860" s="36"/>
      <c r="O860" s="36"/>
      <c r="P860" s="36"/>
    </row>
    <row r="861" spans="2:16" s="34" customFormat="1" x14ac:dyDescent="0.2">
      <c r="B861" s="11"/>
      <c r="H861" s="41"/>
      <c r="I861" s="30" t="str">
        <f t="shared" si="18"/>
        <v>BOULEVARD CARNES Y LICORES, C.A FC 00008095  11.1/313</v>
      </c>
      <c r="J861" s="30">
        <v>422.49</v>
      </c>
      <c r="K861" s="36"/>
      <c r="L861" s="36"/>
      <c r="M861" s="36"/>
      <c r="N861" s="36"/>
      <c r="O861" s="36"/>
      <c r="P861" s="36"/>
    </row>
    <row r="862" spans="2:16" s="34" customFormat="1" x14ac:dyDescent="0.2">
      <c r="B862" s="11"/>
      <c r="H862" s="41"/>
      <c r="I862" s="30" t="str">
        <f t="shared" si="18"/>
        <v>AUTOMERCADO EXPRESS 2707, C.A. FC 00042639  11.1/314</v>
      </c>
      <c r="J862" s="30">
        <v>1426.65</v>
      </c>
      <c r="K862" s="36"/>
      <c r="L862" s="36"/>
      <c r="M862" s="36"/>
      <c r="N862" s="36"/>
      <c r="O862" s="36"/>
      <c r="P862" s="36"/>
    </row>
    <row r="863" spans="2:16" s="34" customFormat="1" x14ac:dyDescent="0.2">
      <c r="B863" s="11"/>
      <c r="H863" s="41"/>
      <c r="I863" s="30" t="str">
        <f t="shared" si="18"/>
        <v>AUTOMERCADO EXPRESS 2707, C.A. FC 00055090  11.1/315</v>
      </c>
      <c r="J863" s="30">
        <v>519.63</v>
      </c>
      <c r="K863" s="36"/>
      <c r="L863" s="36"/>
      <c r="M863" s="36"/>
      <c r="N863" s="36"/>
      <c r="O863" s="36"/>
      <c r="P863" s="36"/>
    </row>
    <row r="864" spans="2:16" s="34" customFormat="1" x14ac:dyDescent="0.2">
      <c r="B864" s="11"/>
      <c r="H864" s="41"/>
      <c r="I864" s="30" t="str">
        <f t="shared" si="18"/>
        <v>CENTRO DE DISTRIBUCIONES FRANCIS C.A. NC  B205339 11.1/316</v>
      </c>
      <c r="J864" s="30">
        <v>-595.12639999999999</v>
      </c>
      <c r="K864" s="36"/>
      <c r="L864" s="36"/>
      <c r="M864" s="36"/>
      <c r="N864" s="36"/>
      <c r="O864" s="36"/>
      <c r="P864" s="36"/>
    </row>
    <row r="865" spans="2:16" s="34" customFormat="1" x14ac:dyDescent="0.2">
      <c r="B865" s="11"/>
      <c r="H865" s="41"/>
      <c r="I865" s="30" t="str">
        <f t="shared" si="18"/>
        <v>DISTITEX, C.A FC 00027827  11.1/317</v>
      </c>
      <c r="J865" s="30">
        <v>261.08</v>
      </c>
      <c r="K865" s="36"/>
      <c r="L865" s="36"/>
      <c r="M865" s="36"/>
      <c r="N865" s="36"/>
      <c r="O865" s="36"/>
      <c r="P865" s="36"/>
    </row>
    <row r="866" spans="2:16" s="34" customFormat="1" x14ac:dyDescent="0.2">
      <c r="B866" s="11"/>
      <c r="H866" s="41"/>
      <c r="I866" s="30" t="str">
        <f t="shared" si="18"/>
        <v>BOULEVARD CARNES Y LICORES, C.A FC 00008199  11.1/318</v>
      </c>
      <c r="J866" s="30">
        <v>1169.75</v>
      </c>
      <c r="K866" s="36"/>
      <c r="L866" s="36"/>
      <c r="M866" s="36"/>
      <c r="N866" s="36"/>
      <c r="O866" s="36"/>
      <c r="P866" s="36"/>
    </row>
    <row r="867" spans="2:16" s="34" customFormat="1" x14ac:dyDescent="0.2">
      <c r="B867" s="11"/>
      <c r="H867" s="41"/>
      <c r="I867" s="30" t="str">
        <f t="shared" si="18"/>
        <v>MI DIVINO JOJOTO, C.A FC 039997  11.1/319</v>
      </c>
      <c r="J867" s="30">
        <v>1349.72</v>
      </c>
      <c r="K867" s="36"/>
      <c r="L867" s="36"/>
      <c r="M867" s="36"/>
      <c r="N867" s="36"/>
      <c r="O867" s="36"/>
      <c r="P867" s="36"/>
    </row>
    <row r="868" spans="2:16" s="34" customFormat="1" x14ac:dyDescent="0.2">
      <c r="B868" s="11"/>
      <c r="H868" s="41"/>
      <c r="I868" s="30" t="str">
        <f t="shared" si="18"/>
        <v>AUTOMERCADO EXPRESS 2707, C.A. FC 00055401  11.1/320</v>
      </c>
      <c r="J868" s="30">
        <v>2012.1999999999998</v>
      </c>
      <c r="K868" s="36"/>
      <c r="L868" s="36"/>
      <c r="M868" s="36"/>
      <c r="N868" s="36"/>
      <c r="O868" s="36"/>
      <c r="P868" s="36"/>
    </row>
    <row r="869" spans="2:16" s="34" customFormat="1" x14ac:dyDescent="0.2">
      <c r="B869" s="11"/>
      <c r="H869" s="41"/>
      <c r="I869" s="30" t="str">
        <f t="shared" si="18"/>
        <v>AUTO ACCESORIOS LA AUXILIADORA, C.A. FC 00035149  11.1/321</v>
      </c>
      <c r="J869" s="30">
        <v>66.150000000000006</v>
      </c>
      <c r="K869" s="36"/>
      <c r="L869" s="36"/>
      <c r="M869" s="36"/>
      <c r="N869" s="36"/>
      <c r="O869" s="36"/>
      <c r="P869" s="36"/>
    </row>
    <row r="870" spans="2:16" s="34" customFormat="1" x14ac:dyDescent="0.2">
      <c r="B870" s="11"/>
      <c r="H870" s="41"/>
      <c r="I870" s="30" t="str">
        <f t="shared" ref="I870:I933" si="19">+I330&amp;" "&amp;C330&amp;" "&amp;D330&amp;" "&amp;E330&amp;" "&amp;A330</f>
        <v>PARTES ELECTRICAS LOS TEQUES (P.E.L.T.C.A.I), C.A FC 00011997  11.1/322</v>
      </c>
      <c r="J870" s="30">
        <v>77.069999999999993</v>
      </c>
      <c r="K870" s="36"/>
      <c r="L870" s="36"/>
      <c r="M870" s="36"/>
      <c r="N870" s="36"/>
      <c r="O870" s="36"/>
      <c r="P870" s="36"/>
    </row>
    <row r="871" spans="2:16" s="34" customFormat="1" x14ac:dyDescent="0.2">
      <c r="B871" s="11"/>
      <c r="H871" s="41"/>
      <c r="I871" s="30" t="str">
        <f t="shared" si="19"/>
        <v>AUTOMERCADO EXPRESS 2707, C.A. FC 00055603  11.1/323</v>
      </c>
      <c r="J871" s="30">
        <v>2710.6300000000006</v>
      </c>
      <c r="K871" s="36"/>
      <c r="L871" s="36"/>
      <c r="M871" s="36"/>
      <c r="N871" s="36"/>
      <c r="O871" s="36"/>
      <c r="P871" s="36"/>
    </row>
    <row r="872" spans="2:16" s="34" customFormat="1" x14ac:dyDescent="0.2">
      <c r="B872" s="11"/>
      <c r="H872" s="41"/>
      <c r="I872" s="30" t="str">
        <f t="shared" si="19"/>
        <v>FERRADALIT, C.A. FC 00001080  11.1/324</v>
      </c>
      <c r="J872" s="30">
        <v>1573.54</v>
      </c>
      <c r="K872" s="36"/>
      <c r="L872" s="36"/>
      <c r="M872" s="36"/>
      <c r="N872" s="36"/>
      <c r="O872" s="36"/>
      <c r="P872" s="36"/>
    </row>
    <row r="873" spans="2:16" s="34" customFormat="1" x14ac:dyDescent="0.2">
      <c r="B873" s="11"/>
      <c r="H873" s="41"/>
      <c r="I873" s="30" t="str">
        <f t="shared" si="19"/>
        <v>BOULEVARD CARNES Y LICORES, C.A FC 00008296  11.1/325</v>
      </c>
      <c r="J873" s="30">
        <v>1145.0899999999999</v>
      </c>
      <c r="K873" s="36"/>
      <c r="L873" s="36"/>
      <c r="M873" s="36"/>
      <c r="N873" s="36"/>
      <c r="O873" s="36"/>
      <c r="P873" s="36"/>
    </row>
    <row r="874" spans="2:16" s="34" customFormat="1" x14ac:dyDescent="0.2">
      <c r="B874" s="11"/>
      <c r="H874" s="41"/>
      <c r="I874" s="30" t="str">
        <f t="shared" si="19"/>
        <v>DISTRIBUIDORA MARFICPOWER, C.A. FC 00002263  11.1/326</v>
      </c>
      <c r="J874" s="30">
        <v>562.79999999999995</v>
      </c>
      <c r="K874" s="36"/>
      <c r="L874" s="36"/>
      <c r="M874" s="36"/>
      <c r="N874" s="36"/>
      <c r="O874" s="36"/>
      <c r="P874" s="36"/>
    </row>
    <row r="875" spans="2:16" s="34" customFormat="1" x14ac:dyDescent="0.2">
      <c r="B875" s="11"/>
      <c r="H875" s="41"/>
      <c r="I875" s="30" t="str">
        <f t="shared" si="19"/>
        <v>COMERCIALIZADORA LOZANIA, CA FC 00005641  11.1/327</v>
      </c>
      <c r="J875" s="30">
        <v>294.92</v>
      </c>
      <c r="K875" s="36"/>
      <c r="L875" s="36"/>
      <c r="M875" s="36"/>
      <c r="N875" s="36"/>
      <c r="O875" s="36"/>
      <c r="P875" s="36"/>
    </row>
    <row r="876" spans="2:16" s="34" customFormat="1" x14ac:dyDescent="0.2">
      <c r="B876" s="11"/>
      <c r="H876" s="41"/>
      <c r="I876" s="30" t="str">
        <f t="shared" si="19"/>
        <v>BOULEVARD CARNES Y LICORES, C.A FC 00008386  11.1/328</v>
      </c>
      <c r="J876" s="30">
        <v>283.55</v>
      </c>
      <c r="K876" s="36"/>
      <c r="L876" s="36"/>
      <c r="M876" s="36"/>
      <c r="N876" s="36"/>
      <c r="O876" s="36"/>
      <c r="P876" s="36"/>
    </row>
    <row r="877" spans="2:16" s="34" customFormat="1" x14ac:dyDescent="0.2">
      <c r="B877" s="11"/>
      <c r="H877" s="41"/>
      <c r="I877" s="30" t="str">
        <f t="shared" si="19"/>
        <v>RODAMIENTOS INDUSTRIALES LA RUINA C.A. FC 000245  11.1/329</v>
      </c>
      <c r="J877" s="30">
        <v>462.14</v>
      </c>
      <c r="K877" s="36"/>
      <c r="L877" s="36"/>
      <c r="M877" s="36"/>
      <c r="N877" s="36"/>
      <c r="O877" s="36"/>
      <c r="P877" s="36"/>
    </row>
    <row r="878" spans="2:16" s="34" customFormat="1" x14ac:dyDescent="0.2">
      <c r="B878" s="11"/>
      <c r="H878" s="41"/>
      <c r="I878" s="30" t="str">
        <f t="shared" si="19"/>
        <v>DISTRIBUIDORA MARFICPOWER, C.A. FC 00002266  11.1/330</v>
      </c>
      <c r="J878" s="30">
        <v>645.41000000000008</v>
      </c>
      <c r="K878" s="36"/>
      <c r="L878" s="36"/>
      <c r="M878" s="36"/>
      <c r="N878" s="36"/>
      <c r="O878" s="36"/>
      <c r="P878" s="36"/>
    </row>
    <row r="879" spans="2:16" s="34" customFormat="1" x14ac:dyDescent="0.2">
      <c r="B879" s="11"/>
      <c r="H879" s="41"/>
      <c r="I879" s="30" t="str">
        <f t="shared" si="19"/>
        <v>IMPORTACIONES Y EXPORTACIONES CASA GRANDE C.A. FC 00003380  11.1/331</v>
      </c>
      <c r="J879" s="30">
        <v>298.78999999999996</v>
      </c>
      <c r="K879" s="36"/>
      <c r="L879" s="36"/>
      <c r="M879" s="36"/>
      <c r="N879" s="36"/>
      <c r="O879" s="36"/>
      <c r="P879" s="36"/>
    </row>
    <row r="880" spans="2:16" s="34" customFormat="1" x14ac:dyDescent="0.2">
      <c r="B880" s="11"/>
      <c r="H880" s="41"/>
      <c r="I880" s="30" t="str">
        <f t="shared" si="19"/>
        <v>BOULEVARD CARNES Y LICORES, C.A FC 00008411  11.1/332</v>
      </c>
      <c r="J880" s="30">
        <v>66.69</v>
      </c>
      <c r="K880" s="36"/>
      <c r="L880" s="36"/>
      <c r="M880" s="36"/>
      <c r="N880" s="36"/>
      <c r="O880" s="36"/>
      <c r="P880" s="36"/>
    </row>
    <row r="881" spans="2:16" s="34" customFormat="1" x14ac:dyDescent="0.2">
      <c r="B881" s="11"/>
      <c r="H881" s="41"/>
      <c r="I881" s="30" t="str">
        <f t="shared" si="19"/>
        <v>AUTOMERCADOS FRESCO MARKET AFN, C.A. FC 00014315  11.1/333</v>
      </c>
      <c r="J881" s="30">
        <v>267.97000000000003</v>
      </c>
      <c r="K881" s="36"/>
      <c r="L881" s="36"/>
      <c r="M881" s="36"/>
      <c r="N881" s="36"/>
      <c r="O881" s="36"/>
      <c r="P881" s="36"/>
    </row>
    <row r="882" spans="2:16" s="34" customFormat="1" x14ac:dyDescent="0.2">
      <c r="B882" s="11"/>
      <c r="H882" s="41"/>
      <c r="I882" s="30" t="str">
        <f t="shared" si="19"/>
        <v>AUTO ACCESORIOS LA AUXILIADORA, C.A. FC 00038955  11.1/334</v>
      </c>
      <c r="J882" s="30">
        <v>70.64</v>
      </c>
      <c r="K882" s="36"/>
      <c r="L882" s="36"/>
      <c r="M882" s="36"/>
      <c r="N882" s="36"/>
      <c r="O882" s="36"/>
      <c r="P882" s="36"/>
    </row>
    <row r="883" spans="2:16" s="34" customFormat="1" x14ac:dyDescent="0.2">
      <c r="B883" s="11"/>
      <c r="H883" s="41"/>
      <c r="I883" s="30" t="str">
        <f t="shared" si="19"/>
        <v>IMPORTACIONES Y EXPORTACIONES CASA GRANDE C.A. FC 00003382  11.1/335</v>
      </c>
      <c r="J883" s="30">
        <v>660.81</v>
      </c>
      <c r="K883" s="36"/>
      <c r="L883" s="36"/>
      <c r="M883" s="36"/>
      <c r="N883" s="36"/>
      <c r="O883" s="36"/>
      <c r="P883" s="36"/>
    </row>
    <row r="884" spans="2:16" s="34" customFormat="1" x14ac:dyDescent="0.2">
      <c r="B884" s="11"/>
      <c r="H884" s="41"/>
      <c r="I884" s="30" t="str">
        <f t="shared" si="19"/>
        <v>JAMONES CURADOS JACUSA, S.A. FC 285392  11.1/336</v>
      </c>
      <c r="J884" s="30">
        <v>9571.9009999999998</v>
      </c>
      <c r="K884" s="36"/>
      <c r="L884" s="36"/>
      <c r="M884" s="36"/>
      <c r="N884" s="36"/>
      <c r="O884" s="36"/>
      <c r="P884" s="36"/>
    </row>
    <row r="885" spans="2:16" s="34" customFormat="1" x14ac:dyDescent="0.2">
      <c r="B885" s="11"/>
      <c r="H885" s="41"/>
      <c r="I885" s="30" t="str">
        <f t="shared" si="19"/>
        <v>COMERCIALIZADORA DE SUMINISTROS R.B.V., C.A. FC 000022  11.1/337</v>
      </c>
      <c r="J885" s="30">
        <v>9043.1628000000001</v>
      </c>
      <c r="K885" s="36"/>
      <c r="L885" s="36"/>
      <c r="M885" s="36"/>
      <c r="N885" s="36"/>
      <c r="O885" s="36"/>
      <c r="P885" s="36"/>
    </row>
    <row r="886" spans="2:16" s="34" customFormat="1" x14ac:dyDescent="0.2">
      <c r="B886" s="11"/>
      <c r="H886" s="41"/>
      <c r="I886" s="30" t="str">
        <f t="shared" si="19"/>
        <v>R &amp; R SUPPLY 05 C.A. FC 00000402  11.1/338</v>
      </c>
      <c r="J886" s="30">
        <v>1088.08</v>
      </c>
      <c r="K886" s="36"/>
      <c r="L886" s="36"/>
      <c r="M886" s="36"/>
      <c r="N886" s="36"/>
      <c r="O886" s="36"/>
      <c r="P886" s="36"/>
    </row>
    <row r="887" spans="2:16" s="34" customFormat="1" x14ac:dyDescent="0.2">
      <c r="B887" s="11"/>
      <c r="H887" s="41"/>
      <c r="I887" s="30" t="str">
        <f t="shared" si="19"/>
        <v>ALIMENTOS DIFRESCA, C.A FC A610161454  11.1/339</v>
      </c>
      <c r="J887" s="30">
        <v>3482.49</v>
      </c>
      <c r="K887" s="36"/>
      <c r="L887" s="36"/>
      <c r="M887" s="36"/>
      <c r="N887" s="36"/>
      <c r="O887" s="36"/>
      <c r="P887" s="36"/>
    </row>
    <row r="888" spans="2:16" s="34" customFormat="1" x14ac:dyDescent="0.2">
      <c r="B888" s="11"/>
      <c r="H888" s="41"/>
      <c r="I888" s="30" t="str">
        <f t="shared" si="19"/>
        <v>ALIMENTOS DIFRESCA, C.A FC A610161455  11.1/340</v>
      </c>
      <c r="J888" s="30">
        <v>1524.3099999999997</v>
      </c>
      <c r="K888" s="36"/>
      <c r="L888" s="36"/>
      <c r="M888" s="36"/>
      <c r="N888" s="36"/>
      <c r="O888" s="36"/>
      <c r="P888" s="36"/>
    </row>
    <row r="889" spans="2:16" s="34" customFormat="1" x14ac:dyDescent="0.2">
      <c r="B889" s="11"/>
      <c r="H889" s="41"/>
      <c r="I889" s="30" t="str">
        <f t="shared" si="19"/>
        <v>COMERCIALIZADORA EL VERDUGO C.A. FC 164872  11.1/341</v>
      </c>
      <c r="J889" s="30">
        <v>8373.17</v>
      </c>
      <c r="K889" s="36"/>
      <c r="L889" s="36"/>
      <c r="M889" s="36"/>
      <c r="N889" s="36"/>
      <c r="O889" s="36"/>
      <c r="P889" s="36"/>
    </row>
    <row r="890" spans="2:16" s="34" customFormat="1" x14ac:dyDescent="0.2">
      <c r="B890" s="11"/>
      <c r="H890" s="41"/>
      <c r="I890" s="30" t="str">
        <f t="shared" si="19"/>
        <v>AGROCHAMPI DE VENEZUELA, C.A (AGROCHAMPI DE VENEZUELA, C.A) FC A000029  11.1/342</v>
      </c>
      <c r="J890" s="30">
        <v>335.20000000000005</v>
      </c>
      <c r="K890" s="36"/>
      <c r="L890" s="36"/>
      <c r="M890" s="36"/>
      <c r="N890" s="36"/>
      <c r="O890" s="36"/>
      <c r="P890" s="36"/>
    </row>
    <row r="891" spans="2:16" s="34" customFormat="1" x14ac:dyDescent="0.2">
      <c r="B891" s="11"/>
      <c r="H891" s="41"/>
      <c r="I891" s="30" t="str">
        <f t="shared" si="19"/>
        <v xml:space="preserve"> INVERSIONES BEV´LUCMI, C.A. FC 00000221  11.1/343</v>
      </c>
      <c r="J891" s="30">
        <v>5691.6</v>
      </c>
      <c r="K891" s="36"/>
      <c r="L891" s="36"/>
      <c r="M891" s="36"/>
      <c r="N891" s="36"/>
      <c r="O891" s="36"/>
      <c r="P891" s="36"/>
    </row>
    <row r="892" spans="2:16" s="34" customFormat="1" x14ac:dyDescent="0.2">
      <c r="B892" s="11"/>
      <c r="H892" s="41"/>
      <c r="I892" s="30" t="str">
        <f t="shared" si="19"/>
        <v>MI DIVINO JOJOTO, C.A FC 040762  11.1/344</v>
      </c>
      <c r="J892" s="30">
        <v>1004.4</v>
      </c>
      <c r="K892" s="36"/>
      <c r="L892" s="36"/>
      <c r="M892" s="36"/>
      <c r="N892" s="36"/>
      <c r="O892" s="36"/>
      <c r="P892" s="36"/>
    </row>
    <row r="893" spans="2:16" s="34" customFormat="1" x14ac:dyDescent="0.2">
      <c r="B893" s="11"/>
      <c r="H893" s="41"/>
      <c r="I893" s="30" t="str">
        <f t="shared" si="19"/>
        <v>BOULEVARD CARNES Y LICORES, C.A FC 00008460  11.1/345</v>
      </c>
      <c r="J893" s="30">
        <v>741.25</v>
      </c>
      <c r="K893" s="36"/>
      <c r="L893" s="36"/>
      <c r="M893" s="36"/>
      <c r="N893" s="36"/>
      <c r="O893" s="36"/>
      <c r="P893" s="36"/>
    </row>
    <row r="894" spans="2:16" s="34" customFormat="1" x14ac:dyDescent="0.2">
      <c r="B894" s="11"/>
      <c r="H894" s="41"/>
      <c r="I894" s="30" t="str">
        <f t="shared" si="19"/>
        <v>FORUM SUPER MAYORISTA, C.A. FC 001874  11.1/346</v>
      </c>
      <c r="J894" s="30">
        <v>406.84</v>
      </c>
      <c r="K894" s="36"/>
      <c r="L894" s="36"/>
      <c r="M894" s="36"/>
      <c r="N894" s="36"/>
      <c r="O894" s="36"/>
      <c r="P894" s="36"/>
    </row>
    <row r="895" spans="2:16" s="34" customFormat="1" x14ac:dyDescent="0.2">
      <c r="B895" s="11"/>
      <c r="H895" s="41"/>
      <c r="I895" s="30" t="str">
        <f t="shared" si="19"/>
        <v>INVERSIONES VELANDRIA, C.A. FC C6131  11.1/347</v>
      </c>
      <c r="J895" s="30">
        <v>233.13</v>
      </c>
      <c r="K895" s="36"/>
      <c r="L895" s="36"/>
      <c r="M895" s="36"/>
      <c r="N895" s="36"/>
      <c r="O895" s="36"/>
      <c r="P895" s="36"/>
    </row>
    <row r="896" spans="2:16" s="34" customFormat="1" x14ac:dyDescent="0.2">
      <c r="B896" s="11"/>
      <c r="H896" s="41"/>
      <c r="I896" s="30" t="str">
        <f t="shared" si="19"/>
        <v>INDUSTRIAS MAROS, C.A. FC D001847  11.1/348</v>
      </c>
      <c r="J896" s="30">
        <v>258.76</v>
      </c>
      <c r="K896" s="36"/>
      <c r="L896" s="36"/>
      <c r="M896" s="36"/>
      <c r="N896" s="36"/>
      <c r="O896" s="36"/>
      <c r="P896" s="36"/>
    </row>
    <row r="897" spans="2:16" s="34" customFormat="1" x14ac:dyDescent="0.2">
      <c r="B897" s="11"/>
      <c r="H897" s="41"/>
      <c r="I897" s="30" t="str">
        <f t="shared" si="19"/>
        <v>INDUSTRIAS MAROS, C.A. FC D001846  11.1/349</v>
      </c>
      <c r="J897" s="30">
        <v>1078.32</v>
      </c>
      <c r="K897" s="36"/>
      <c r="L897" s="36"/>
      <c r="M897" s="36"/>
      <c r="N897" s="36"/>
      <c r="O897" s="36"/>
      <c r="P897" s="36"/>
    </row>
    <row r="898" spans="2:16" s="34" customFormat="1" x14ac:dyDescent="0.2">
      <c r="B898" s="11"/>
      <c r="H898" s="41"/>
      <c r="I898" s="30" t="str">
        <f t="shared" si="19"/>
        <v>INDUSTRIAS MAROS, C.A. FC D001844  11.1/350</v>
      </c>
      <c r="J898" s="30">
        <v>3313.308</v>
      </c>
      <c r="K898" s="36"/>
      <c r="L898" s="36"/>
      <c r="M898" s="36"/>
      <c r="N898" s="36"/>
      <c r="O898" s="36"/>
      <c r="P898" s="36"/>
    </row>
    <row r="899" spans="2:16" s="34" customFormat="1" x14ac:dyDescent="0.2">
      <c r="B899" s="11"/>
      <c r="H899" s="41"/>
      <c r="I899" s="30" t="str">
        <f t="shared" si="19"/>
        <v>INDUSTRIAS MAROS, C.A. FC D001845  11.1/351</v>
      </c>
      <c r="J899" s="30">
        <v>931.82</v>
      </c>
      <c r="K899" s="36"/>
      <c r="L899" s="36"/>
      <c r="M899" s="36"/>
      <c r="N899" s="36"/>
      <c r="O899" s="36"/>
      <c r="P899" s="36"/>
    </row>
    <row r="900" spans="2:16" s="34" customFormat="1" x14ac:dyDescent="0.2">
      <c r="B900" s="11"/>
      <c r="H900" s="41"/>
      <c r="I900" s="30" t="str">
        <f t="shared" si="19"/>
        <v>ALIMENTOS DIFRESCA, C.A NC  A610161581 11.1/352</v>
      </c>
      <c r="J900" s="30">
        <v>-220.55080000000021</v>
      </c>
      <c r="K900" s="36"/>
      <c r="L900" s="36"/>
      <c r="M900" s="36"/>
      <c r="N900" s="36"/>
      <c r="O900" s="36"/>
      <c r="P900" s="36"/>
    </row>
    <row r="901" spans="2:16" s="34" customFormat="1" x14ac:dyDescent="0.2">
      <c r="B901" s="11"/>
      <c r="H901" s="41"/>
      <c r="I901" s="30" t="str">
        <f t="shared" si="19"/>
        <v>COMERCIALIZADORA 1108, C.A FC 00181840  11.1/353</v>
      </c>
      <c r="J901" s="30">
        <v>168.75</v>
      </c>
      <c r="K901" s="36"/>
      <c r="L901" s="36"/>
      <c r="M901" s="36"/>
      <c r="N901" s="36"/>
      <c r="O901" s="36"/>
      <c r="P901" s="36"/>
    </row>
    <row r="902" spans="2:16" s="34" customFormat="1" x14ac:dyDescent="0.2">
      <c r="B902" s="11"/>
      <c r="H902" s="41"/>
      <c r="I902" s="30" t="str">
        <f t="shared" si="19"/>
        <v>AGROCHAMPI DE VENEZUELA, C.A (AGROCHAMPI DE VENEZUELA, C.A) FC A000030  11.1/354</v>
      </c>
      <c r="J902" s="30">
        <v>268.48</v>
      </c>
      <c r="K902" s="36"/>
      <c r="L902" s="36"/>
      <c r="M902" s="36"/>
      <c r="N902" s="36"/>
      <c r="O902" s="36"/>
      <c r="P902" s="36"/>
    </row>
    <row r="903" spans="2:16" s="34" customFormat="1" x14ac:dyDescent="0.2">
      <c r="B903" s="11"/>
      <c r="H903" s="41"/>
      <c r="I903" s="30" t="str">
        <f t="shared" si="19"/>
        <v xml:space="preserve"> LACTEOS ANANKÉ C.A. FC A86457  11.1/355</v>
      </c>
      <c r="J903" s="30">
        <v>597.81920000000002</v>
      </c>
      <c r="K903" s="36"/>
      <c r="L903" s="36"/>
      <c r="M903" s="36"/>
      <c r="N903" s="36"/>
      <c r="O903" s="36"/>
      <c r="P903" s="36"/>
    </row>
    <row r="904" spans="2:16" s="34" customFormat="1" x14ac:dyDescent="0.2">
      <c r="B904" s="11"/>
      <c r="H904" s="41"/>
      <c r="I904" s="30" t="str">
        <f t="shared" si="19"/>
        <v>DISTRIBUIDORA MARFICPOWER, C.A. FC 00002282  11.1/356</v>
      </c>
      <c r="J904" s="30">
        <v>133.19999999999999</v>
      </c>
      <c r="K904" s="36"/>
      <c r="L904" s="36"/>
      <c r="M904" s="36"/>
      <c r="N904" s="36"/>
      <c r="O904" s="36"/>
      <c r="P904" s="36"/>
    </row>
    <row r="905" spans="2:16" s="34" customFormat="1" x14ac:dyDescent="0.2">
      <c r="B905" s="11"/>
      <c r="H905" s="41"/>
      <c r="I905" s="30" t="str">
        <f t="shared" si="19"/>
        <v>BOULEVARD CARNES Y LICORES, C.A FC 00008507  11.1/357</v>
      </c>
      <c r="J905" s="30">
        <v>181.59</v>
      </c>
      <c r="K905" s="36"/>
      <c r="L905" s="36"/>
      <c r="M905" s="36"/>
      <c r="N905" s="36"/>
      <c r="O905" s="36"/>
      <c r="P905" s="36"/>
    </row>
    <row r="906" spans="2:16" s="34" customFormat="1" x14ac:dyDescent="0.2">
      <c r="B906" s="11"/>
      <c r="H906" s="41"/>
      <c r="I906" s="30" t="str">
        <f t="shared" si="19"/>
        <v>COMERCIALIZADORA 1108 C.A. FC 00119225  11.1/358</v>
      </c>
      <c r="J906" s="30">
        <v>17111.759999999998</v>
      </c>
      <c r="K906" s="36"/>
      <c r="L906" s="36"/>
      <c r="M906" s="36"/>
      <c r="N906" s="36"/>
      <c r="O906" s="36"/>
      <c r="P906" s="36"/>
    </row>
    <row r="907" spans="2:16" s="34" customFormat="1" x14ac:dyDescent="0.2">
      <c r="B907" s="11"/>
      <c r="H907" s="41"/>
      <c r="I907" s="30" t="str">
        <f t="shared" si="19"/>
        <v>COMERCIALIZADORA 1108, C.A FC 00182420  11.1/359</v>
      </c>
      <c r="J907" s="30">
        <v>251.7</v>
      </c>
      <c r="K907" s="36"/>
      <c r="L907" s="36"/>
      <c r="M907" s="36"/>
      <c r="N907" s="36"/>
      <c r="O907" s="36"/>
      <c r="P907" s="36"/>
    </row>
    <row r="908" spans="2:16" s="34" customFormat="1" x14ac:dyDescent="0.2">
      <c r="B908" s="11"/>
      <c r="H908" s="41"/>
      <c r="I908" s="30" t="str">
        <f t="shared" si="19"/>
        <v>MADERAS EL TAMBOR, C.A. FC 00000151  11.1/360</v>
      </c>
      <c r="J908" s="30">
        <v>3417.2200000000003</v>
      </c>
      <c r="K908" s="36"/>
      <c r="L908" s="36"/>
      <c r="M908" s="36"/>
      <c r="N908" s="36"/>
      <c r="O908" s="36"/>
      <c r="P908" s="36"/>
    </row>
    <row r="909" spans="2:16" s="34" customFormat="1" x14ac:dyDescent="0.2">
      <c r="B909" s="11"/>
      <c r="H909" s="41"/>
      <c r="I909" s="30" t="str">
        <f t="shared" si="19"/>
        <v>CARNICOS LOS TEQUES C.A. FC 10137  11.1/361</v>
      </c>
      <c r="J909" s="30">
        <v>1247.57</v>
      </c>
      <c r="K909" s="36"/>
      <c r="L909" s="36"/>
      <c r="M909" s="36"/>
      <c r="N909" s="36"/>
      <c r="O909" s="36"/>
      <c r="P909" s="36"/>
    </row>
    <row r="910" spans="2:16" s="34" customFormat="1" x14ac:dyDescent="0.2">
      <c r="B910" s="11"/>
      <c r="H910" s="41"/>
      <c r="I910" s="30" t="str">
        <f t="shared" si="19"/>
        <v>C.A. GALLETERA CARABOBO FC GC049781  11.1/362</v>
      </c>
      <c r="J910" s="30">
        <v>1441.0332000000001</v>
      </c>
      <c r="K910" s="36"/>
      <c r="L910" s="36"/>
      <c r="M910" s="36"/>
      <c r="N910" s="36"/>
      <c r="O910" s="36"/>
      <c r="P910" s="36"/>
    </row>
    <row r="911" spans="2:16" s="34" customFormat="1" x14ac:dyDescent="0.2">
      <c r="B911" s="11"/>
      <c r="H911" s="41"/>
      <c r="I911" s="30" t="str">
        <f t="shared" si="19"/>
        <v>CARBONERA LA GRAN ISLEÑA 2000, C.A. FC 70933  11.1/363</v>
      </c>
      <c r="J911" s="30">
        <v>1510.32</v>
      </c>
      <c r="K911" s="36"/>
      <c r="L911" s="36"/>
      <c r="M911" s="36"/>
      <c r="N911" s="36"/>
      <c r="O911" s="36"/>
      <c r="P911" s="36"/>
    </row>
    <row r="912" spans="2:16" s="34" customFormat="1" x14ac:dyDescent="0.2">
      <c r="B912" s="11"/>
      <c r="H912" s="41"/>
      <c r="I912" s="30" t="str">
        <f t="shared" si="19"/>
        <v>DISTRIBUIDORA MI CHALA C A FC 168556  11.1/364</v>
      </c>
      <c r="J912" s="30">
        <v>2231.9467999999997</v>
      </c>
      <c r="K912" s="36"/>
      <c r="L912" s="36"/>
      <c r="M912" s="36"/>
      <c r="N912" s="36"/>
      <c r="O912" s="36"/>
      <c r="P912" s="36"/>
    </row>
    <row r="913" spans="2:16" s="34" customFormat="1" x14ac:dyDescent="0.2">
      <c r="B913" s="11"/>
      <c r="H913" s="41"/>
      <c r="I913" s="30" t="str">
        <f t="shared" si="19"/>
        <v>DISTRIBUIDORA GRESALBERT C.A. FC 011187  11.1/365</v>
      </c>
      <c r="J913" s="30">
        <v>4270.22</v>
      </c>
      <c r="K913" s="36"/>
      <c r="L913" s="36"/>
      <c r="M913" s="36"/>
      <c r="N913" s="36"/>
      <c r="O913" s="36"/>
      <c r="P913" s="36"/>
    </row>
    <row r="914" spans="2:16" s="34" customFormat="1" x14ac:dyDescent="0.2">
      <c r="B914" s="11"/>
      <c r="H914" s="41"/>
      <c r="I914" s="30" t="str">
        <f t="shared" si="19"/>
        <v>MAYOR DE CHARCUTERIA Y ALIMENTOS FRANCIS, C.A. FC 109488  11.1/366</v>
      </c>
      <c r="J914" s="30">
        <v>4502.5128000000004</v>
      </c>
      <c r="K914" s="36"/>
      <c r="L914" s="36"/>
      <c r="M914" s="36"/>
      <c r="N914" s="36"/>
      <c r="O914" s="36"/>
      <c r="P914" s="36"/>
    </row>
    <row r="915" spans="2:16" s="34" customFormat="1" x14ac:dyDescent="0.2">
      <c r="B915" s="11"/>
      <c r="H915" s="41"/>
      <c r="I915" s="30" t="str">
        <f t="shared" si="19"/>
        <v>ALIMENTOS FRUCA, C.A FC 35290  11.1/367</v>
      </c>
      <c r="J915" s="30">
        <v>3111.7</v>
      </c>
      <c r="K915" s="36"/>
      <c r="L915" s="36"/>
      <c r="M915" s="36"/>
      <c r="N915" s="36"/>
      <c r="O915" s="36"/>
      <c r="P915" s="36"/>
    </row>
    <row r="916" spans="2:16" s="34" customFormat="1" x14ac:dyDescent="0.2">
      <c r="B916" s="11"/>
      <c r="H916" s="41"/>
      <c r="I916" s="30" t="str">
        <f t="shared" si="19"/>
        <v>ALIMENTOS VIMERA, C.A. FC 10657  11.1/368</v>
      </c>
      <c r="J916" s="30">
        <v>2783.71</v>
      </c>
      <c r="K916" s="36"/>
      <c r="L916" s="36"/>
      <c r="M916" s="36"/>
      <c r="N916" s="36"/>
      <c r="O916" s="36"/>
      <c r="P916" s="36"/>
    </row>
    <row r="917" spans="2:16" s="34" customFormat="1" x14ac:dyDescent="0.2">
      <c r="B917" s="11"/>
      <c r="H917" s="41"/>
      <c r="I917" s="30" t="str">
        <f t="shared" si="19"/>
        <v>C.A. SUCESORA DE JOSE PUIG &amp; CIA FC 1557195  11.1/369</v>
      </c>
      <c r="J917" s="30">
        <v>4467.5892000000003</v>
      </c>
      <c r="K917" s="36"/>
      <c r="L917" s="36"/>
      <c r="M917" s="36"/>
      <c r="N917" s="36"/>
      <c r="O917" s="36"/>
      <c r="P917" s="36"/>
    </row>
    <row r="918" spans="2:16" s="34" customFormat="1" x14ac:dyDescent="0.2">
      <c r="B918" s="11"/>
      <c r="H918" s="41"/>
      <c r="I918" s="30" t="str">
        <f t="shared" si="19"/>
        <v>C.A. SUCESORA DE JOSE PUIG &amp; CIA FC 1557196  11.1/370</v>
      </c>
      <c r="J918" s="30">
        <v>1475.4968000000001</v>
      </c>
      <c r="K918" s="36"/>
      <c r="L918" s="36"/>
      <c r="M918" s="36"/>
      <c r="N918" s="36"/>
      <c r="O918" s="36"/>
      <c r="P918" s="36"/>
    </row>
    <row r="919" spans="2:16" s="34" customFormat="1" x14ac:dyDescent="0.2">
      <c r="B919" s="11"/>
      <c r="H919" s="41"/>
      <c r="I919" s="30" t="str">
        <f t="shared" si="19"/>
        <v>DISTRIBUIDORA HEMENEMAR. 92 SRL FC 00021848  11.1/371</v>
      </c>
      <c r="J919" s="30">
        <v>2131.27</v>
      </c>
      <c r="K919" s="36"/>
      <c r="L919" s="36"/>
      <c r="M919" s="36"/>
      <c r="N919" s="36"/>
      <c r="O919" s="36"/>
      <c r="P919" s="36"/>
    </row>
    <row r="920" spans="2:16" s="34" customFormat="1" x14ac:dyDescent="0.2">
      <c r="B920" s="11"/>
      <c r="H920" s="41"/>
      <c r="I920" s="30" t="str">
        <f t="shared" si="19"/>
        <v>INVERSIONES TEBAS, C.A. FC 000000376  11.1/372</v>
      </c>
      <c r="J920" s="30">
        <v>5331.93</v>
      </c>
      <c r="K920" s="36"/>
      <c r="L920" s="36"/>
      <c r="M920" s="36"/>
      <c r="N920" s="36"/>
      <c r="O920" s="36"/>
      <c r="P920" s="36"/>
    </row>
    <row r="921" spans="2:16" s="34" customFormat="1" x14ac:dyDescent="0.2">
      <c r="B921" s="11"/>
      <c r="H921" s="41"/>
      <c r="I921" s="30" t="str">
        <f t="shared" si="19"/>
        <v>INVERSIONES TEBAS, C.A. FC 00000375  11.1/373</v>
      </c>
      <c r="J921" s="30">
        <v>337.98</v>
      </c>
      <c r="K921" s="36"/>
      <c r="L921" s="36"/>
      <c r="M921" s="36"/>
      <c r="N921" s="36"/>
      <c r="O921" s="36"/>
      <c r="P921" s="36"/>
    </row>
    <row r="922" spans="2:16" s="34" customFormat="1" x14ac:dyDescent="0.2">
      <c r="B922" s="11"/>
      <c r="H922" s="41"/>
      <c r="I922" s="30" t="str">
        <f t="shared" si="19"/>
        <v>BOULEVARD CARNES Y LICORES, C.A FC 00008598  11.1/374</v>
      </c>
      <c r="J922" s="30">
        <v>643.82000000000005</v>
      </c>
      <c r="K922" s="36"/>
      <c r="L922" s="36"/>
      <c r="M922" s="36"/>
      <c r="N922" s="36"/>
      <c r="O922" s="36"/>
      <c r="P922" s="36"/>
    </row>
    <row r="923" spans="2:16" s="34" customFormat="1" x14ac:dyDescent="0.2">
      <c r="B923" s="11"/>
      <c r="H923" s="41"/>
      <c r="I923" s="30" t="str">
        <f t="shared" si="19"/>
        <v>MI DIVINO JOJOTO, C.A FC 041300  11.1/375</v>
      </c>
      <c r="J923" s="30">
        <v>1183</v>
      </c>
      <c r="K923" s="36"/>
      <c r="L923" s="36"/>
      <c r="M923" s="36"/>
      <c r="N923" s="36"/>
      <c r="O923" s="36"/>
      <c r="P923" s="36"/>
    </row>
    <row r="924" spans="2:16" s="34" customFormat="1" x14ac:dyDescent="0.2">
      <c r="B924" s="11"/>
      <c r="H924" s="41"/>
      <c r="I924" s="30" t="str">
        <f t="shared" si="19"/>
        <v>ANITA BOHN BREUER FC 3151  11.1/376</v>
      </c>
      <c r="J924" s="30">
        <v>1802.41</v>
      </c>
      <c r="K924" s="36"/>
      <c r="L924" s="36"/>
      <c r="M924" s="36"/>
      <c r="N924" s="36"/>
      <c r="O924" s="36"/>
      <c r="P924" s="36"/>
    </row>
    <row r="925" spans="2:16" s="34" customFormat="1" x14ac:dyDescent="0.2">
      <c r="B925" s="11"/>
      <c r="H925" s="41"/>
      <c r="I925" s="30" t="str">
        <f t="shared" si="19"/>
        <v>GUSTAVO JOSE CERRADA MEZA FC 000213  11.1/377</v>
      </c>
      <c r="J925" s="30">
        <v>3205.9151999999999</v>
      </c>
      <c r="K925" s="36"/>
      <c r="L925" s="36"/>
      <c r="M925" s="36"/>
      <c r="N925" s="36"/>
      <c r="O925" s="36"/>
      <c r="P925" s="36"/>
    </row>
    <row r="926" spans="2:16" s="34" customFormat="1" x14ac:dyDescent="0.2">
      <c r="B926" s="11"/>
      <c r="H926" s="41"/>
      <c r="I926" s="30" t="str">
        <f t="shared" si="19"/>
        <v>EL REY FRANGO POLLOS BENEFICIADOS, C.A. FC 00001437  11.1/378</v>
      </c>
      <c r="J926" s="30">
        <v>107.34</v>
      </c>
      <c r="K926" s="36"/>
      <c r="L926" s="36"/>
      <c r="M926" s="36"/>
      <c r="N926" s="36"/>
      <c r="O926" s="36"/>
      <c r="P926" s="36"/>
    </row>
    <row r="927" spans="2:16" s="34" customFormat="1" x14ac:dyDescent="0.2">
      <c r="B927" s="11"/>
      <c r="H927" s="41"/>
      <c r="I927" s="30" t="str">
        <f t="shared" si="19"/>
        <v>MINI MARKET SAN FENIX LAS AMERICAS II C.A. FC 00055835  11.1/379</v>
      </c>
      <c r="J927" s="30">
        <v>315.03999999999996</v>
      </c>
      <c r="K927" s="36"/>
      <c r="L927" s="36"/>
      <c r="M927" s="36"/>
      <c r="N927" s="36"/>
      <c r="O927" s="36"/>
      <c r="P927" s="36"/>
    </row>
    <row r="928" spans="2:16" s="34" customFormat="1" x14ac:dyDescent="0.2">
      <c r="B928" s="11"/>
      <c r="H928" s="41"/>
      <c r="I928" s="30" t="str">
        <f t="shared" si="19"/>
        <v>DISTRIBUIDORA DAMASCUS, C. A. NC  879 11.1/380</v>
      </c>
      <c r="J928" s="30">
        <v>-19.96</v>
      </c>
      <c r="K928" s="36"/>
      <c r="L928" s="36"/>
      <c r="M928" s="36"/>
      <c r="N928" s="36"/>
      <c r="O928" s="36"/>
      <c r="P928" s="36"/>
    </row>
    <row r="929" spans="2:16" s="34" customFormat="1" x14ac:dyDescent="0.2">
      <c r="B929" s="11"/>
      <c r="H929" s="41"/>
      <c r="I929" s="30" t="str">
        <f t="shared" si="19"/>
        <v>EXCELSIOR GAMA SUPERMERCADOS, C.A. FC 00009113  11.1/381</v>
      </c>
      <c r="J929" s="30">
        <v>272.27</v>
      </c>
      <c r="K929" s="36"/>
      <c r="L929" s="36"/>
      <c r="M929" s="36"/>
      <c r="N929" s="36"/>
      <c r="O929" s="36"/>
      <c r="P929" s="36"/>
    </row>
    <row r="930" spans="2:16" s="34" customFormat="1" x14ac:dyDescent="0.2">
      <c r="B930" s="11"/>
      <c r="H930" s="41"/>
      <c r="I930" s="30" t="str">
        <f t="shared" si="19"/>
        <v>MI DIVINO JOJOTO, C.A FC 041567  11.1/382</v>
      </c>
      <c r="J930" s="30">
        <v>562.32000000000005</v>
      </c>
      <c r="K930" s="36"/>
      <c r="L930" s="36"/>
      <c r="M930" s="36"/>
      <c r="N930" s="36"/>
      <c r="O930" s="36"/>
      <c r="P930" s="36"/>
    </row>
    <row r="931" spans="2:16" s="34" customFormat="1" x14ac:dyDescent="0.2">
      <c r="B931" s="11"/>
      <c r="H931" s="41"/>
      <c r="I931" s="30" t="str">
        <f t="shared" si="19"/>
        <v>ALEJANDRO JOSE DOMINGUEZ PADILLA FC 18881  11.1/383</v>
      </c>
      <c r="J931" s="30">
        <v>3758.9839999999999</v>
      </c>
      <c r="K931" s="36"/>
      <c r="L931" s="36"/>
      <c r="M931" s="36"/>
      <c r="N931" s="36"/>
      <c r="O931" s="36"/>
      <c r="P931" s="36"/>
    </row>
    <row r="932" spans="2:16" s="34" customFormat="1" x14ac:dyDescent="0.2">
      <c r="B932" s="11"/>
      <c r="H932" s="41"/>
      <c r="I932" s="30" t="str">
        <f t="shared" si="19"/>
        <v>ALIMENTOS PRODALVA, C.A. FC 178656  11.1/384</v>
      </c>
      <c r="J932" s="30">
        <v>3644.3</v>
      </c>
      <c r="K932" s="36"/>
      <c r="L932" s="36"/>
      <c r="M932" s="36"/>
      <c r="N932" s="36"/>
      <c r="O932" s="36"/>
      <c r="P932" s="36"/>
    </row>
    <row r="933" spans="2:16" s="34" customFormat="1" x14ac:dyDescent="0.2">
      <c r="B933" s="11"/>
      <c r="H933" s="41"/>
      <c r="I933" s="30" t="str">
        <f t="shared" si="19"/>
        <v>PLATANERA LOS CASTAÑOS C.A. FC N00674  11.1/385</v>
      </c>
      <c r="J933" s="30">
        <v>890.59</v>
      </c>
      <c r="K933" s="36"/>
      <c r="L933" s="36"/>
      <c r="M933" s="36"/>
      <c r="N933" s="36"/>
      <c r="O933" s="36"/>
      <c r="P933" s="36"/>
    </row>
    <row r="934" spans="2:16" s="34" customFormat="1" x14ac:dyDescent="0.2">
      <c r="B934" s="11"/>
      <c r="H934" s="41"/>
      <c r="I934" s="30" t="str">
        <f t="shared" ref="I934:I997" si="20">+I394&amp;" "&amp;C394&amp;" "&amp;D394&amp;" "&amp;E394&amp;" "&amp;A394</f>
        <v>RADISA ALIMENTOS 1, C.A. FC 001007  11.1/386</v>
      </c>
      <c r="J934" s="30">
        <v>835.50880000000006</v>
      </c>
      <c r="K934" s="36"/>
      <c r="L934" s="36"/>
      <c r="M934" s="36"/>
      <c r="N934" s="36"/>
      <c r="O934" s="36"/>
      <c r="P934" s="36"/>
    </row>
    <row r="935" spans="2:16" s="34" customFormat="1" x14ac:dyDescent="0.2">
      <c r="B935" s="11"/>
      <c r="H935" s="41"/>
      <c r="I935" s="30" t="str">
        <f t="shared" si="20"/>
        <v>DISTRIBUIDORA NAPA JC,C.A. FC 691  11.1/387</v>
      </c>
      <c r="J935" s="30">
        <v>1752.9224000000002</v>
      </c>
      <c r="K935" s="36"/>
      <c r="L935" s="36"/>
      <c r="M935" s="36"/>
      <c r="N935" s="36"/>
      <c r="O935" s="36"/>
      <c r="P935" s="36"/>
    </row>
    <row r="936" spans="2:16" s="34" customFormat="1" x14ac:dyDescent="0.2">
      <c r="B936" s="11"/>
      <c r="H936" s="41"/>
      <c r="I936" s="30" t="str">
        <f t="shared" si="20"/>
        <v>DISTRIBUIDORA NAPA JC,C.A. FC 693  11.1/388</v>
      </c>
      <c r="J936" s="30">
        <v>8019.0335999999998</v>
      </c>
      <c r="K936" s="36"/>
      <c r="L936" s="36"/>
      <c r="M936" s="36"/>
      <c r="N936" s="36"/>
      <c r="O936" s="36"/>
      <c r="P936" s="36"/>
    </row>
    <row r="937" spans="2:16" s="34" customFormat="1" x14ac:dyDescent="0.2">
      <c r="B937" s="11"/>
      <c r="H937" s="41"/>
      <c r="I937" s="30" t="str">
        <f t="shared" si="20"/>
        <v>DISTRIBUIDORA NAPA JC,C.A. FC 692  11.1/389</v>
      </c>
      <c r="J937" s="30">
        <v>1205.8548000000003</v>
      </c>
      <c r="K937" s="36"/>
      <c r="L937" s="36"/>
      <c r="M937" s="36"/>
      <c r="N937" s="36"/>
      <c r="O937" s="36"/>
      <c r="P937" s="36"/>
    </row>
    <row r="938" spans="2:16" s="34" customFormat="1" x14ac:dyDescent="0.2">
      <c r="B938" s="11"/>
      <c r="H938" s="41"/>
      <c r="I938" s="30" t="str">
        <f t="shared" si="20"/>
        <v>MATADERO MAELLA, C.A.  FC 0000179780  11.1/390</v>
      </c>
      <c r="J938" s="30">
        <v>4620.17</v>
      </c>
      <c r="K938" s="36"/>
      <c r="L938" s="36"/>
      <c r="M938" s="36"/>
      <c r="N938" s="36"/>
      <c r="O938" s="36"/>
      <c r="P938" s="36"/>
    </row>
    <row r="939" spans="2:16" s="34" customFormat="1" x14ac:dyDescent="0.2">
      <c r="B939" s="11"/>
      <c r="H939" s="41"/>
      <c r="I939" s="30" t="str">
        <f t="shared" si="20"/>
        <v>DISTRIBUIDORA JHEANDAN C.A. FC 11679  11.1/391</v>
      </c>
      <c r="J939" s="30">
        <v>214.31</v>
      </c>
      <c r="K939" s="36"/>
      <c r="L939" s="36"/>
      <c r="M939" s="36"/>
      <c r="N939" s="36"/>
      <c r="O939" s="36"/>
      <c r="P939" s="36"/>
    </row>
    <row r="940" spans="2:16" s="34" customFormat="1" x14ac:dyDescent="0.2">
      <c r="B940" s="11"/>
      <c r="H940" s="41"/>
      <c r="I940" s="30" t="str">
        <f t="shared" si="20"/>
        <v>PEPSI-COLA VENEZUELA, C.A. FC V0673540052740  11.1/392</v>
      </c>
      <c r="J940" s="30">
        <v>3160.1763999999998</v>
      </c>
      <c r="K940" s="36"/>
      <c r="L940" s="36"/>
      <c r="M940" s="36"/>
      <c r="N940" s="36"/>
      <c r="O940" s="36"/>
      <c r="P940" s="36"/>
    </row>
    <row r="941" spans="2:16" s="34" customFormat="1" x14ac:dyDescent="0.2">
      <c r="B941" s="11"/>
      <c r="H941" s="41"/>
      <c r="I941" s="30" t="str">
        <f t="shared" si="20"/>
        <v>PEPSI-COLA VENEZUELA, C.A. FC V0673540052739  11.1/393</v>
      </c>
      <c r="J941" s="30">
        <v>1863.5284000000001</v>
      </c>
      <c r="K941" s="36"/>
      <c r="L941" s="36"/>
      <c r="M941" s="36"/>
      <c r="N941" s="36"/>
      <c r="O941" s="36"/>
      <c r="P941" s="36"/>
    </row>
    <row r="942" spans="2:16" s="34" customFormat="1" x14ac:dyDescent="0.2">
      <c r="B942" s="11"/>
      <c r="H942" s="41"/>
      <c r="I942" s="30" t="str">
        <f t="shared" si="20"/>
        <v>ESPACIO CREATIVO 1444, C.A FC 00005084  11.1/394</v>
      </c>
      <c r="J942" s="30">
        <v>1792.0840000000001</v>
      </c>
      <c r="K942" s="36"/>
      <c r="L942" s="36"/>
      <c r="M942" s="36"/>
      <c r="N942" s="36"/>
      <c r="O942" s="36"/>
      <c r="P942" s="36"/>
    </row>
    <row r="943" spans="2:16" s="34" customFormat="1" x14ac:dyDescent="0.2">
      <c r="B943" s="11"/>
      <c r="H943" s="41"/>
      <c r="I943" s="30" t="str">
        <f t="shared" si="20"/>
        <v>JOY ARTE Y DECORACION, C.A. FC 00002592  11.1/395</v>
      </c>
      <c r="J943" s="30">
        <v>2286.7195999999999</v>
      </c>
      <c r="K943" s="36"/>
      <c r="L943" s="36"/>
      <c r="M943" s="36"/>
      <c r="N943" s="36"/>
      <c r="O943" s="36"/>
      <c r="P943" s="36"/>
    </row>
    <row r="944" spans="2:16" s="34" customFormat="1" x14ac:dyDescent="0.2">
      <c r="B944" s="11"/>
      <c r="H944" s="41"/>
      <c r="I944" s="30" t="str">
        <f t="shared" si="20"/>
        <v>AGRICOLA CAMBANA C.A FC D05443  11.1/396</v>
      </c>
      <c r="J944" s="30">
        <v>216.36</v>
      </c>
      <c r="K944" s="36"/>
      <c r="L944" s="36"/>
      <c r="M944" s="36"/>
      <c r="N944" s="36"/>
      <c r="O944" s="36"/>
      <c r="P944" s="36"/>
    </row>
    <row r="945" spans="2:16" s="34" customFormat="1" x14ac:dyDescent="0.2">
      <c r="B945" s="11"/>
      <c r="H945" s="41"/>
      <c r="I945" s="30" t="str">
        <f t="shared" si="20"/>
        <v>DISTRIBUIDORA DE LACTEOS SANTOS AVEIRO, C.A  FC 91116  11.1/397</v>
      </c>
      <c r="J945" s="30">
        <v>1350.5524</v>
      </c>
      <c r="K945" s="36"/>
      <c r="L945" s="36"/>
      <c r="M945" s="36"/>
      <c r="N945" s="36"/>
      <c r="O945" s="36"/>
      <c r="P945" s="36"/>
    </row>
    <row r="946" spans="2:16" s="34" customFormat="1" x14ac:dyDescent="0.2">
      <c r="B946" s="11"/>
      <c r="H946" s="41"/>
      <c r="I946" s="30" t="str">
        <f t="shared" si="20"/>
        <v>DISTRIBUIDORA MATHYFRED C.A. FC 4239  11.1/398</v>
      </c>
      <c r="J946" s="30">
        <v>236.501148</v>
      </c>
      <c r="K946" s="36"/>
      <c r="L946" s="36"/>
      <c r="M946" s="36"/>
      <c r="N946" s="36"/>
      <c r="O946" s="36"/>
      <c r="P946" s="36"/>
    </row>
    <row r="947" spans="2:16" s="34" customFormat="1" x14ac:dyDescent="0.2">
      <c r="B947" s="11"/>
      <c r="H947" s="41"/>
      <c r="I947" s="30" t="str">
        <f t="shared" si="20"/>
        <v>DISTRIBUIDORA HALU, C.A. FC 001307  11.1/399</v>
      </c>
      <c r="J947" s="30">
        <v>1727.3</v>
      </c>
      <c r="K947" s="36"/>
      <c r="L947" s="36"/>
      <c r="M947" s="36"/>
      <c r="N947" s="36"/>
      <c r="O947" s="36"/>
      <c r="P947" s="36"/>
    </row>
    <row r="948" spans="2:16" s="34" customFormat="1" x14ac:dyDescent="0.2">
      <c r="B948" s="11"/>
      <c r="H948" s="41"/>
      <c r="I948" s="30" t="str">
        <f t="shared" si="20"/>
        <v>DISTRIBUIDORA GASEOSA SAN DIEGO, C.A. FC 1000218762  11.1/400</v>
      </c>
      <c r="J948" s="30">
        <v>4245.7276000000002</v>
      </c>
      <c r="K948" s="36"/>
      <c r="L948" s="36"/>
      <c r="M948" s="36"/>
      <c r="N948" s="36"/>
      <c r="O948" s="36"/>
      <c r="P948" s="36"/>
    </row>
    <row r="949" spans="2:16" s="34" customFormat="1" x14ac:dyDescent="0.2">
      <c r="B949" s="11"/>
      <c r="H949" s="41"/>
      <c r="I949" s="30" t="str">
        <f t="shared" si="20"/>
        <v>ANITA BOHN BREUER FC 3202  11.1/401</v>
      </c>
      <c r="J949" s="30">
        <v>1161.42</v>
      </c>
      <c r="K949" s="36"/>
      <c r="L949" s="36"/>
      <c r="M949" s="36"/>
      <c r="N949" s="36"/>
      <c r="O949" s="36"/>
      <c r="P949" s="36"/>
    </row>
    <row r="950" spans="2:16" s="34" customFormat="1" x14ac:dyDescent="0.2">
      <c r="B950" s="11"/>
      <c r="H950" s="41"/>
      <c r="I950" s="30" t="str">
        <f t="shared" si="20"/>
        <v>GRAN MERCADO FLORESTAN, C.A. FC 24362  11.1/402</v>
      </c>
      <c r="J950" s="30">
        <v>449.82479999999998</v>
      </c>
      <c r="K950" s="36"/>
      <c r="L950" s="36"/>
      <c r="M950" s="36"/>
      <c r="N950" s="36"/>
      <c r="O950" s="36"/>
      <c r="P950" s="36"/>
    </row>
    <row r="951" spans="2:16" s="34" customFormat="1" x14ac:dyDescent="0.2">
      <c r="B951" s="11"/>
      <c r="H951" s="41"/>
      <c r="I951" s="30" t="str">
        <f t="shared" si="20"/>
        <v>BOULEVARD CARNES Y LICORES, C.A. FC 8761  11.1/403</v>
      </c>
      <c r="J951" s="30">
        <v>84.17</v>
      </c>
      <c r="K951" s="36"/>
      <c r="L951" s="36"/>
      <c r="M951" s="36"/>
      <c r="N951" s="36"/>
      <c r="O951" s="36"/>
      <c r="P951" s="36"/>
    </row>
    <row r="952" spans="2:16" s="34" customFormat="1" x14ac:dyDescent="0.2">
      <c r="B952" s="11"/>
      <c r="H952" s="41"/>
      <c r="I952" s="30" t="str">
        <f t="shared" si="20"/>
        <v>BOULEVARD CARNES Y LICORES, C.A. FC 3757  11.1/404</v>
      </c>
      <c r="J952" s="30">
        <v>910.50599999999997</v>
      </c>
      <c r="K952" s="36"/>
      <c r="L952" s="36"/>
      <c r="M952" s="36"/>
      <c r="N952" s="36"/>
      <c r="O952" s="36"/>
      <c r="P952" s="36"/>
    </row>
    <row r="953" spans="2:16" s="34" customFormat="1" x14ac:dyDescent="0.2">
      <c r="B953" s="11"/>
      <c r="H953" s="41"/>
      <c r="I953" s="30" t="str">
        <f t="shared" si="20"/>
        <v>PLATANERA LOS CASTAÑOS C.A. FC N00676  11.1/405</v>
      </c>
      <c r="J953" s="30">
        <v>887.24</v>
      </c>
      <c r="K953" s="36"/>
      <c r="L953" s="36"/>
      <c r="M953" s="36"/>
      <c r="N953" s="36"/>
      <c r="O953" s="36"/>
      <c r="P953" s="36"/>
    </row>
    <row r="954" spans="2:16" s="34" customFormat="1" x14ac:dyDescent="0.2">
      <c r="B954" s="11"/>
      <c r="H954" s="41"/>
      <c r="I954" s="30" t="str">
        <f t="shared" si="20"/>
        <v>DISTRIBUIDORA MATHYFRED C.A. FC 4250  11.1/406</v>
      </c>
      <c r="J954" s="30">
        <v>119.4046</v>
      </c>
      <c r="K954" s="36"/>
      <c r="L954" s="36"/>
      <c r="M954" s="36"/>
      <c r="N954" s="36"/>
      <c r="O954" s="36"/>
      <c r="P954" s="36"/>
    </row>
    <row r="955" spans="2:16" s="34" customFormat="1" x14ac:dyDescent="0.2">
      <c r="B955" s="11"/>
      <c r="H955" s="41"/>
      <c r="I955" s="30" t="str">
        <f t="shared" si="20"/>
        <v>RADISA ALIMENTOS 1, C.A. FC 001033  11.1/407</v>
      </c>
      <c r="J955" s="30">
        <v>1784.2952</v>
      </c>
      <c r="K955" s="36"/>
      <c r="L955" s="36"/>
      <c r="M955" s="36"/>
      <c r="N955" s="36"/>
      <c r="O955" s="36"/>
      <c r="P955" s="36"/>
    </row>
    <row r="956" spans="2:16" s="34" customFormat="1" x14ac:dyDescent="0.2">
      <c r="B956" s="11"/>
      <c r="H956" s="41"/>
      <c r="I956" s="30" t="str">
        <f t="shared" si="20"/>
        <v>AGRICOLA CAMBANA C.A FC D05465  11.1/408</v>
      </c>
      <c r="J956" s="30">
        <v>436.32</v>
      </c>
      <c r="K956" s="36"/>
      <c r="L956" s="36"/>
      <c r="M956" s="36"/>
      <c r="N956" s="36"/>
      <c r="O956" s="36"/>
      <c r="P956" s="36"/>
    </row>
    <row r="957" spans="2:16" s="34" customFormat="1" x14ac:dyDescent="0.2">
      <c r="B957" s="11"/>
      <c r="H957" s="41"/>
      <c r="I957" s="30" t="str">
        <f t="shared" si="20"/>
        <v>AGRICOLA CAMBANA C.A FC D05491  11.1/409</v>
      </c>
      <c r="J957" s="30">
        <v>190.3</v>
      </c>
      <c r="K957" s="36"/>
      <c r="L957" s="36"/>
      <c r="M957" s="36"/>
      <c r="N957" s="36"/>
      <c r="O957" s="36"/>
      <c r="P957" s="36"/>
    </row>
    <row r="958" spans="2:16" s="34" customFormat="1" x14ac:dyDescent="0.2">
      <c r="B958" s="11"/>
      <c r="H958" s="41"/>
      <c r="I958" s="30" t="str">
        <f t="shared" si="20"/>
        <v>DISTRIBUIDORA DE LACTEOS SANTOS AVEIRO, C.A  FC 91246  11.1/410</v>
      </c>
      <c r="J958" s="30">
        <v>667.12195999999994</v>
      </c>
      <c r="K958" s="36"/>
      <c r="L958" s="36"/>
      <c r="M958" s="36"/>
      <c r="N958" s="36"/>
      <c r="O958" s="36"/>
      <c r="P958" s="36"/>
    </row>
    <row r="959" spans="2:16" s="34" customFormat="1" x14ac:dyDescent="0.2">
      <c r="B959" s="11"/>
      <c r="H959" s="41"/>
      <c r="I959" s="30" t="str">
        <f t="shared" si="20"/>
        <v>AGROCHAMPI DE VENEZUELA, C.A (AGROCHAMPI DE VENEZUELA, C.A) FC A000039  11.1/411</v>
      </c>
      <c r="J959" s="30">
        <v>315.72000000000003</v>
      </c>
      <c r="K959" s="36"/>
      <c r="L959" s="36"/>
      <c r="M959" s="36"/>
      <c r="N959" s="36"/>
      <c r="O959" s="36"/>
      <c r="P959" s="36"/>
    </row>
    <row r="960" spans="2:16" s="34" customFormat="1" x14ac:dyDescent="0.2">
      <c r="B960" s="11"/>
      <c r="H960" s="41"/>
      <c r="I960" s="30" t="str">
        <f t="shared" si="20"/>
        <v>ALIMENTOS PRODALVA, C.A. FC 179059  11.1/412</v>
      </c>
      <c r="J960" s="30">
        <v>2332.69</v>
      </c>
      <c r="K960" s="36"/>
      <c r="L960" s="36"/>
      <c r="M960" s="36"/>
      <c r="N960" s="36"/>
      <c r="O960" s="36"/>
      <c r="P960" s="36"/>
    </row>
    <row r="961" spans="2:16" s="34" customFormat="1" x14ac:dyDescent="0.2">
      <c r="B961" s="11"/>
      <c r="H961" s="41"/>
      <c r="I961" s="30" t="str">
        <f t="shared" si="20"/>
        <v>PEPSI-COLA VENEZUELA, C.A. FC V0673540053314  11.1/413</v>
      </c>
      <c r="J961" s="30">
        <v>94.899600000000007</v>
      </c>
      <c r="K961" s="36"/>
      <c r="L961" s="36"/>
      <c r="M961" s="36"/>
      <c r="N961" s="36"/>
      <c r="O961" s="36"/>
      <c r="P961" s="36"/>
    </row>
    <row r="962" spans="2:16" s="34" customFormat="1" x14ac:dyDescent="0.2">
      <c r="B962" s="11"/>
      <c r="H962" s="41"/>
      <c r="I962" s="30" t="str">
        <f t="shared" si="20"/>
        <v>PLATANERA LOS CASTAÑOS C.A. FC N00680  11.1/414</v>
      </c>
      <c r="J962" s="30">
        <v>1480.05</v>
      </c>
      <c r="K962" s="36"/>
      <c r="L962" s="36"/>
      <c r="M962" s="36"/>
      <c r="N962" s="36"/>
      <c r="O962" s="36"/>
      <c r="P962" s="36"/>
    </row>
    <row r="963" spans="2:16" s="34" customFormat="1" x14ac:dyDescent="0.2">
      <c r="B963" s="11"/>
      <c r="H963" s="41"/>
      <c r="I963" s="30" t="str">
        <f t="shared" si="20"/>
        <v>ALEJANDRO JOSE DOMINGUEZ PADILLA FC 18903  11.1/415</v>
      </c>
      <c r="J963" s="30">
        <v>3944.57</v>
      </c>
      <c r="K963" s="36"/>
      <c r="L963" s="36"/>
      <c r="M963" s="36"/>
      <c r="N963" s="36"/>
      <c r="O963" s="36"/>
      <c r="P963" s="36"/>
    </row>
    <row r="964" spans="2:16" s="34" customFormat="1" x14ac:dyDescent="0.2">
      <c r="B964" s="12"/>
      <c r="H964" s="41"/>
      <c r="I964" s="30" t="str">
        <f t="shared" si="20"/>
        <v>SUPER MERCADO PORTSYRVEN 2019, C.A. FC 000592  11.1/416</v>
      </c>
      <c r="J964" s="30">
        <v>90.792000000000002</v>
      </c>
      <c r="K964" s="36"/>
      <c r="L964" s="36"/>
      <c r="M964" s="36"/>
      <c r="N964" s="36"/>
      <c r="O964" s="36"/>
      <c r="P964" s="36"/>
    </row>
    <row r="965" spans="2:16" s="34" customFormat="1" x14ac:dyDescent="0.2">
      <c r="B965" s="12"/>
      <c r="H965" s="41"/>
      <c r="I965" s="30" t="str">
        <f t="shared" si="20"/>
        <v>PROCESADORA DE ALIMENTOS POLLO RANCHEROS, C.A. FC 13634  11.1/417</v>
      </c>
      <c r="J965" s="30">
        <v>1026.6479999999999</v>
      </c>
      <c r="K965" s="36"/>
      <c r="L965" s="36"/>
      <c r="M965" s="36"/>
      <c r="N965" s="36"/>
      <c r="O965" s="36"/>
      <c r="P965" s="36"/>
    </row>
    <row r="966" spans="2:16" s="34" customFormat="1" x14ac:dyDescent="0.2">
      <c r="B966" s="12"/>
      <c r="H966" s="41"/>
      <c r="I966" s="30" t="str">
        <f t="shared" si="20"/>
        <v>DISTRIBUIDORA DE ALIMENTOS LA LLANERA C.J.F. C.A. FC 2900  11.1/418</v>
      </c>
      <c r="J966" s="30">
        <v>535.91999999999996</v>
      </c>
      <c r="K966" s="36"/>
      <c r="L966" s="36"/>
      <c r="M966" s="36"/>
      <c r="N966" s="36"/>
      <c r="O966" s="36"/>
      <c r="P966" s="36"/>
    </row>
    <row r="967" spans="2:16" s="34" customFormat="1" x14ac:dyDescent="0.2">
      <c r="B967" s="12"/>
      <c r="H967" s="41"/>
      <c r="I967" s="30" t="str">
        <f t="shared" si="20"/>
        <v>AGROCHAMPI DE VENEZUELA, C.A (AGROCHAMPI DE VENEZUELA, C.A) FC A000040  11.1/419</v>
      </c>
      <c r="J967" s="30">
        <v>279.36</v>
      </c>
      <c r="K967" s="36"/>
      <c r="L967" s="36"/>
      <c r="M967" s="36"/>
      <c r="N967" s="36"/>
      <c r="O967" s="36"/>
      <c r="P967" s="36"/>
    </row>
    <row r="968" spans="2:16" s="34" customFormat="1" x14ac:dyDescent="0.2">
      <c r="B968" s="12"/>
      <c r="H968" s="41"/>
      <c r="I968" s="30" t="str">
        <f t="shared" si="20"/>
        <v>FERRETOTAL CARACAS, C.A.  FC 000013011  11.1/420</v>
      </c>
      <c r="J968" s="30">
        <v>164.11679999999998</v>
      </c>
      <c r="K968" s="36"/>
      <c r="L968" s="36"/>
      <c r="M968" s="36"/>
      <c r="N968" s="36"/>
      <c r="O968" s="36"/>
      <c r="P968" s="36"/>
    </row>
    <row r="969" spans="2:16" s="34" customFormat="1" x14ac:dyDescent="0.2">
      <c r="B969" s="12"/>
      <c r="H969" s="41"/>
      <c r="I969" s="30" t="str">
        <f t="shared" si="20"/>
        <v xml:space="preserve"> ALIMENTOS SERIMAR, C.A FC 10181  11.1/421</v>
      </c>
      <c r="J969" s="30">
        <v>1105.944</v>
      </c>
      <c r="K969" s="36"/>
      <c r="L969" s="36"/>
      <c r="M969" s="36"/>
      <c r="N969" s="36"/>
      <c r="O969" s="36"/>
      <c r="P969" s="36"/>
    </row>
    <row r="970" spans="2:16" s="34" customFormat="1" x14ac:dyDescent="0.2">
      <c r="B970" s="12"/>
      <c r="H970" s="41"/>
      <c r="I970" s="30" t="str">
        <f t="shared" si="20"/>
        <v>AGRICOLA CAMBANA C.A FC D05508  11.1/422</v>
      </c>
      <c r="J970" s="30">
        <v>179.04</v>
      </c>
      <c r="K970" s="36"/>
      <c r="L970" s="36"/>
      <c r="M970" s="36"/>
      <c r="N970" s="36"/>
      <c r="O970" s="36"/>
      <c r="P970" s="36"/>
    </row>
    <row r="971" spans="2:16" s="34" customFormat="1" x14ac:dyDescent="0.2">
      <c r="B971" s="12"/>
      <c r="H971" s="41"/>
      <c r="I971" s="30" t="str">
        <f t="shared" si="20"/>
        <v>R &amp; R SUPPLY 05 C.A. FC 00000463  11.1/423</v>
      </c>
      <c r="J971" s="30">
        <v>1412.6479999999999</v>
      </c>
      <c r="K971" s="36"/>
      <c r="L971" s="36"/>
      <c r="M971" s="36"/>
      <c r="N971" s="36"/>
      <c r="O971" s="36"/>
      <c r="P971" s="36"/>
    </row>
    <row r="972" spans="2:16" s="34" customFormat="1" x14ac:dyDescent="0.2">
      <c r="B972" s="12"/>
      <c r="H972" s="41"/>
      <c r="I972" s="30" t="str">
        <f t="shared" si="20"/>
        <v>DISTRIBUIDORA MATHYFRED C.A. FC 4259  11.1/424</v>
      </c>
      <c r="J972" s="30">
        <v>226.36588</v>
      </c>
      <c r="K972" s="36"/>
      <c r="L972" s="36"/>
      <c r="M972" s="36"/>
      <c r="N972" s="36"/>
      <c r="O972" s="36"/>
      <c r="P972" s="36"/>
    </row>
    <row r="973" spans="2:16" s="34" customFormat="1" x14ac:dyDescent="0.2">
      <c r="B973" s="12"/>
      <c r="H973" s="41"/>
      <c r="I973" s="72" t="str">
        <f t="shared" si="20"/>
        <v>PLUMROSE LATINOAMERICANA, C.A. FC L118088934  11.1/425</v>
      </c>
      <c r="J973" s="72">
        <v>1540.4146920000001</v>
      </c>
      <c r="K973" s="36"/>
      <c r="L973" s="36"/>
      <c r="M973" s="36"/>
      <c r="N973" s="36"/>
      <c r="O973" s="36"/>
      <c r="P973" s="36"/>
    </row>
    <row r="974" spans="2:16" s="34" customFormat="1" x14ac:dyDescent="0.2">
      <c r="B974" s="12"/>
      <c r="H974" s="41"/>
      <c r="I974" s="72" t="str">
        <f t="shared" si="20"/>
        <v>PLUMROSE LATINOAMERICANA, C.A. FC L118088956  11.1/426</v>
      </c>
      <c r="J974" s="72">
        <v>1110.2841999999998</v>
      </c>
      <c r="K974" s="36"/>
      <c r="L974" s="36"/>
      <c r="M974" s="36"/>
      <c r="N974" s="36"/>
      <c r="O974" s="36"/>
      <c r="P974" s="36"/>
    </row>
    <row r="975" spans="2:16" s="34" customFormat="1" x14ac:dyDescent="0.2">
      <c r="B975" s="12"/>
      <c r="H975" s="41"/>
      <c r="I975" s="72" t="str">
        <f t="shared" si="20"/>
        <v>PLUMROSE LATINOAMERICANA, C.A. FC L118088957  11.1/427</v>
      </c>
      <c r="J975" s="72">
        <v>18867.8524</v>
      </c>
      <c r="K975" s="36"/>
      <c r="L975" s="36"/>
      <c r="M975" s="36"/>
      <c r="N975" s="36"/>
      <c r="O975" s="36"/>
      <c r="P975" s="36"/>
    </row>
    <row r="976" spans="2:16" s="34" customFormat="1" x14ac:dyDescent="0.2">
      <c r="B976" s="12"/>
      <c r="H976" s="41"/>
      <c r="I976" s="72" t="str">
        <f t="shared" si="20"/>
        <v>PLUMROSE LATINOAMERICANA, C.A. FC L118088958  11.1/428</v>
      </c>
      <c r="J976" s="72">
        <v>5914.8980000000001</v>
      </c>
      <c r="K976" s="36"/>
      <c r="L976" s="36"/>
      <c r="M976" s="36"/>
      <c r="N976" s="36"/>
      <c r="O976" s="36"/>
      <c r="P976" s="36"/>
    </row>
    <row r="977" spans="2:16" s="34" customFormat="1" x14ac:dyDescent="0.2">
      <c r="B977" s="12"/>
      <c r="H977" s="41"/>
      <c r="I977" s="30" t="str">
        <f t="shared" si="20"/>
        <v>FERRETOTAL CARACAS, C.A.  FC 000013176  11.1/429</v>
      </c>
      <c r="J977" s="30">
        <v>29.440799999999999</v>
      </c>
      <c r="K977" s="36"/>
      <c r="L977" s="36"/>
      <c r="M977" s="36"/>
      <c r="N977" s="36"/>
      <c r="O977" s="36"/>
      <c r="P977" s="36"/>
    </row>
    <row r="978" spans="2:16" s="34" customFormat="1" x14ac:dyDescent="0.2">
      <c r="B978" s="12"/>
      <c r="H978" s="41"/>
      <c r="I978" s="30" t="str">
        <f t="shared" si="20"/>
        <v>ALIMENTOS POLAR COMERCIAL, C.A. FC A054B234011680  11.1/430</v>
      </c>
      <c r="J978" s="30">
        <v>2630.5436</v>
      </c>
      <c r="K978" s="36"/>
      <c r="L978" s="36"/>
      <c r="M978" s="36"/>
      <c r="N978" s="36"/>
      <c r="O978" s="36"/>
      <c r="P978" s="36"/>
    </row>
    <row r="979" spans="2:16" s="34" customFormat="1" x14ac:dyDescent="0.2">
      <c r="B979" s="12"/>
      <c r="H979" s="41"/>
      <c r="I979" s="30" t="str">
        <f t="shared" si="20"/>
        <v>ALIMENTOS POLAR COMERCIAL, C.A. FC A054B234011679  11.1/431</v>
      </c>
      <c r="J979" s="30">
        <v>718.04</v>
      </c>
      <c r="K979" s="36"/>
      <c r="L979" s="36"/>
      <c r="M979" s="36"/>
      <c r="N979" s="36"/>
      <c r="O979" s="36"/>
      <c r="P979" s="36"/>
    </row>
    <row r="980" spans="2:16" s="34" customFormat="1" x14ac:dyDescent="0.2">
      <c r="B980" s="12"/>
      <c r="H980" s="41"/>
      <c r="I980" s="30" t="str">
        <f t="shared" si="20"/>
        <v>ALIMENTOS POLAR COMERCIAL, C.A. FC A054B234011678  11.1/432</v>
      </c>
      <c r="J980" s="30">
        <v>16078.057999999999</v>
      </c>
      <c r="K980" s="36"/>
      <c r="L980" s="36"/>
      <c r="M980" s="36"/>
      <c r="N980" s="36"/>
      <c r="O980" s="36"/>
      <c r="P980" s="36"/>
    </row>
    <row r="981" spans="2:16" s="34" customFormat="1" x14ac:dyDescent="0.2">
      <c r="B981" s="12"/>
      <c r="H981" s="41"/>
      <c r="I981" s="30" t="str">
        <f t="shared" si="20"/>
        <v>DISTRIBUIDORA DAMASCUS, C. A. FC 8973  11.1/433</v>
      </c>
      <c r="J981" s="30">
        <v>308.05</v>
      </c>
      <c r="K981" s="36"/>
      <c r="L981" s="36"/>
      <c r="M981" s="36"/>
      <c r="N981" s="36"/>
      <c r="O981" s="36"/>
      <c r="P981" s="36"/>
    </row>
    <row r="982" spans="2:16" s="34" customFormat="1" x14ac:dyDescent="0.2">
      <c r="B982" s="12"/>
      <c r="H982" s="41"/>
      <c r="I982" s="30" t="str">
        <f t="shared" si="20"/>
        <v>PLATANERA LOS CASTAÑOS C.A. FC N00687  11.1/434</v>
      </c>
      <c r="J982" s="30">
        <v>1139.5999999999999</v>
      </c>
      <c r="K982" s="36"/>
      <c r="L982" s="36"/>
      <c r="M982" s="36"/>
      <c r="N982" s="36"/>
      <c r="O982" s="36"/>
      <c r="P982" s="36"/>
    </row>
    <row r="983" spans="2:16" s="34" customFormat="1" x14ac:dyDescent="0.2">
      <c r="B983" s="12"/>
      <c r="H983" s="41"/>
      <c r="I983" s="30" t="str">
        <f t="shared" si="20"/>
        <v>ALIMENTOS PRODALVA, C.A. FC 179228  11.1/435</v>
      </c>
      <c r="J983" s="30">
        <v>350.71</v>
      </c>
      <c r="K983" s="36"/>
      <c r="L983" s="36"/>
      <c r="M983" s="36"/>
      <c r="N983" s="36"/>
      <c r="O983" s="36"/>
      <c r="P983" s="36"/>
    </row>
    <row r="984" spans="2:16" s="34" customFormat="1" x14ac:dyDescent="0.2">
      <c r="B984" s="12"/>
      <c r="H984" s="41"/>
      <c r="I984" s="30" t="str">
        <f t="shared" si="20"/>
        <v>ANITA BOHN BREUER FC 3247  11.1/436</v>
      </c>
      <c r="J984" s="30">
        <v>1868.9</v>
      </c>
      <c r="K984" s="36"/>
      <c r="L984" s="36"/>
      <c r="M984" s="36"/>
      <c r="N984" s="36"/>
      <c r="O984" s="36"/>
      <c r="P984" s="36"/>
    </row>
    <row r="985" spans="2:16" s="34" customFormat="1" x14ac:dyDescent="0.2">
      <c r="B985" s="12"/>
      <c r="H985" s="41"/>
      <c r="I985" s="30" t="str">
        <f t="shared" si="20"/>
        <v>PRODUCT HOUSE, C.A. FC 00007687  11.1/437</v>
      </c>
      <c r="J985" s="30">
        <v>2150.3847999999998</v>
      </c>
      <c r="K985" s="36"/>
      <c r="L985" s="36"/>
      <c r="M985" s="36"/>
      <c r="N985" s="36"/>
      <c r="O985" s="36"/>
      <c r="P985" s="36"/>
    </row>
    <row r="986" spans="2:16" s="34" customFormat="1" x14ac:dyDescent="0.2">
      <c r="B986" s="12"/>
      <c r="H986" s="41"/>
      <c r="I986" s="30" t="str">
        <f t="shared" si="20"/>
        <v>DISTRIBUIDORA HALU, C.A. FC 001324  11.1/438</v>
      </c>
      <c r="J986" s="30">
        <v>986.94</v>
      </c>
      <c r="K986" s="36"/>
      <c r="L986" s="36"/>
      <c r="M986" s="36"/>
      <c r="N986" s="36"/>
      <c r="O986" s="36"/>
      <c r="P986" s="36"/>
    </row>
    <row r="987" spans="2:16" s="34" customFormat="1" x14ac:dyDescent="0.2">
      <c r="B987" s="12"/>
      <c r="H987" s="41"/>
      <c r="I987" s="72" t="str">
        <f t="shared" si="20"/>
        <v>DURACENTRO CAPITAL C.A. FC 129058  11.1/439</v>
      </c>
      <c r="J987" s="72">
        <v>3538.0232000000001</v>
      </c>
      <c r="K987" s="36"/>
      <c r="L987" s="36"/>
      <c r="M987" s="36"/>
      <c r="N987" s="36"/>
      <c r="O987" s="36"/>
      <c r="P987" s="36"/>
    </row>
    <row r="988" spans="2:16" s="34" customFormat="1" x14ac:dyDescent="0.2">
      <c r="B988" s="12"/>
      <c r="H988" s="41"/>
      <c r="I988" s="72" t="str">
        <f t="shared" si="20"/>
        <v>DURACENTRO CAPITAL C.A. FC 129060  11.1/440</v>
      </c>
      <c r="J988" s="72">
        <v>1505.1</v>
      </c>
      <c r="K988" s="36"/>
      <c r="L988" s="36"/>
      <c r="M988" s="36"/>
      <c r="N988" s="36"/>
      <c r="O988" s="36"/>
      <c r="P988" s="36"/>
    </row>
    <row r="989" spans="2:16" s="34" customFormat="1" x14ac:dyDescent="0.2">
      <c r="B989" s="12"/>
      <c r="H989" s="41"/>
      <c r="I989" s="72" t="str">
        <f t="shared" si="20"/>
        <v>DURACENTRO CAPITAL C.A. FC 129059  11.1/441</v>
      </c>
      <c r="J989" s="72">
        <v>4141.6408000000001</v>
      </c>
      <c r="K989" s="36"/>
      <c r="L989" s="36"/>
      <c r="M989" s="36"/>
      <c r="N989" s="36"/>
      <c r="O989" s="36"/>
      <c r="P989" s="36"/>
    </row>
    <row r="990" spans="2:16" s="34" customFormat="1" x14ac:dyDescent="0.2">
      <c r="B990" s="12"/>
      <c r="H990" s="41"/>
      <c r="I990" s="30" t="str">
        <f t="shared" si="20"/>
        <v>COMERCIALIZADORA DE ALIMENTOS MAELLA C.A FC 0000004921  11.1/442</v>
      </c>
      <c r="J990" s="30">
        <v>1131.6199999999999</v>
      </c>
      <c r="K990" s="36"/>
      <c r="L990" s="36"/>
      <c r="M990" s="36"/>
      <c r="N990" s="36"/>
      <c r="O990" s="36"/>
      <c r="P990" s="36"/>
    </row>
    <row r="991" spans="2:16" s="34" customFormat="1" x14ac:dyDescent="0.2">
      <c r="B991" s="12"/>
      <c r="H991" s="41"/>
      <c r="I991" s="30" t="str">
        <f t="shared" si="20"/>
        <v>MAYOR DE CHARCUTERIA Y ALIMENTOS FRANCIS, C.A. FC 110714  11.1/443</v>
      </c>
      <c r="J991" s="30">
        <v>900.00920000000008</v>
      </c>
      <c r="K991" s="36"/>
      <c r="L991" s="36"/>
      <c r="M991" s="36"/>
      <c r="N991" s="36"/>
      <c r="O991" s="36"/>
      <c r="P991" s="36"/>
    </row>
    <row r="992" spans="2:16" s="34" customFormat="1" x14ac:dyDescent="0.2">
      <c r="B992" s="12"/>
      <c r="H992" s="41"/>
      <c r="I992" s="30" t="str">
        <f t="shared" si="20"/>
        <v>BOULEVARD CARNES Y LICORES, C.A. FC 8900  11.1/444</v>
      </c>
      <c r="J992" s="30">
        <v>192</v>
      </c>
      <c r="K992" s="36"/>
      <c r="L992" s="36"/>
      <c r="M992" s="36"/>
      <c r="N992" s="36"/>
      <c r="O992" s="36"/>
      <c r="P992" s="36"/>
    </row>
    <row r="993" spans="2:16" s="34" customFormat="1" x14ac:dyDescent="0.2">
      <c r="B993" s="12"/>
      <c r="H993" s="41"/>
      <c r="I993" s="30" t="str">
        <f t="shared" si="20"/>
        <v>FRIGORIFICO OH QUE CARNE 2004, C.A. FC 32229  11.1/445</v>
      </c>
      <c r="J993" s="30">
        <v>246.7</v>
      </c>
      <c r="K993" s="36"/>
      <c r="L993" s="36"/>
      <c r="M993" s="36"/>
      <c r="N993" s="36"/>
      <c r="O993" s="36"/>
      <c r="P993" s="36"/>
    </row>
    <row r="994" spans="2:16" s="34" customFormat="1" x14ac:dyDescent="0.2">
      <c r="B994" s="12"/>
      <c r="H994" s="41"/>
      <c r="I994" s="30" t="str">
        <f t="shared" si="20"/>
        <v>AUTOMERCADOS FRESCO MARKET AFN, C.A. FC 15859  11.1/446</v>
      </c>
      <c r="J994" s="30">
        <v>79.989999999999995</v>
      </c>
      <c r="K994" s="36"/>
      <c r="L994" s="36"/>
      <c r="M994" s="36"/>
      <c r="N994" s="36"/>
      <c r="O994" s="36"/>
      <c r="P994" s="36"/>
    </row>
    <row r="995" spans="2:16" s="34" customFormat="1" x14ac:dyDescent="0.2">
      <c r="B995" s="12"/>
      <c r="H995" s="41"/>
      <c r="I995" s="30" t="str">
        <f t="shared" si="20"/>
        <v>MI DIVINO JOJOTO, C.A. FC 9059  11.1/447</v>
      </c>
      <c r="J995" s="30">
        <v>1018.02</v>
      </c>
      <c r="K995" s="36"/>
      <c r="L995" s="36"/>
      <c r="M995" s="36"/>
      <c r="N995" s="36"/>
      <c r="O995" s="36"/>
      <c r="P995" s="36"/>
    </row>
    <row r="996" spans="2:16" s="34" customFormat="1" x14ac:dyDescent="0.2">
      <c r="B996" s="12"/>
      <c r="H996" s="41"/>
      <c r="I996" s="30" t="str">
        <f t="shared" si="20"/>
        <v>DISTRIBUCIONES DIPROCHER C.A FC A500218979  11.1/448</v>
      </c>
      <c r="J996" s="30">
        <v>810.02799999999991</v>
      </c>
      <c r="K996" s="36"/>
      <c r="L996" s="36"/>
      <c r="M996" s="36"/>
      <c r="N996" s="36"/>
      <c r="O996" s="36"/>
      <c r="P996" s="36"/>
    </row>
    <row r="997" spans="2:16" s="34" customFormat="1" x14ac:dyDescent="0.2">
      <c r="B997" s="12"/>
      <c r="H997" s="41"/>
      <c r="I997" s="30" t="str">
        <f t="shared" si="20"/>
        <v>DISTRIBUCIONES DIPROCHER C.A FC A500218970  11.1/449</v>
      </c>
      <c r="J997" s="30">
        <v>4413.4519999999993</v>
      </c>
      <c r="K997" s="36"/>
      <c r="L997" s="36"/>
      <c r="M997" s="36"/>
      <c r="N997" s="36"/>
      <c r="O997" s="36"/>
      <c r="P997" s="36"/>
    </row>
    <row r="998" spans="2:16" s="34" customFormat="1" x14ac:dyDescent="0.2">
      <c r="B998" s="12"/>
      <c r="H998" s="41"/>
      <c r="I998" s="30" t="str">
        <f t="shared" ref="I998:I1004" si="21">+I458&amp;" "&amp;C458&amp;" "&amp;D458&amp;" "&amp;E458&amp;" "&amp;A458</f>
        <v>DISTRIBUCIONES DIPROCHER C.A FC A500218971  11.1/450</v>
      </c>
      <c r="J998" s="30">
        <v>6063.7607999999991</v>
      </c>
      <c r="K998" s="36"/>
      <c r="L998" s="36"/>
      <c r="M998" s="36"/>
      <c r="N998" s="36"/>
      <c r="O998" s="36"/>
      <c r="P998" s="36"/>
    </row>
    <row r="999" spans="2:16" s="34" customFormat="1" x14ac:dyDescent="0.2">
      <c r="B999" s="12"/>
      <c r="H999" s="41"/>
      <c r="I999" s="30" t="str">
        <f t="shared" si="21"/>
        <v>DISTRIBUIDORA MATHYFRED C.A. FC 4264  11.1/451</v>
      </c>
      <c r="J999" s="30">
        <v>141.98400000000001</v>
      </c>
      <c r="K999" s="36"/>
      <c r="L999" s="36"/>
      <c r="M999" s="36"/>
      <c r="N999" s="36"/>
      <c r="O999" s="36"/>
      <c r="P999" s="36"/>
    </row>
    <row r="1000" spans="2:16" s="34" customFormat="1" x14ac:dyDescent="0.2">
      <c r="B1000" s="12"/>
      <c r="H1000" s="41"/>
      <c r="I1000" s="30" t="str">
        <f t="shared" si="21"/>
        <v>RADISA ALIMENTOS 1, C.A. FC 001080  11.1/452</v>
      </c>
      <c r="J1000" s="30">
        <v>555.35200000000009</v>
      </c>
      <c r="K1000" s="36"/>
      <c r="L1000" s="36"/>
      <c r="M1000" s="36"/>
      <c r="N1000" s="36"/>
      <c r="O1000" s="36"/>
      <c r="P1000" s="36"/>
    </row>
    <row r="1001" spans="2:16" s="34" customFormat="1" x14ac:dyDescent="0.2">
      <c r="B1001" s="12"/>
      <c r="H1001" s="41"/>
      <c r="I1001" s="30" t="str">
        <f t="shared" si="21"/>
        <v>DISEOS BALI 2016, C.A FC 6478  11.1/453</v>
      </c>
      <c r="J1001" s="30">
        <v>1046.3548000000001</v>
      </c>
      <c r="K1001" s="36"/>
      <c r="L1001" s="36"/>
      <c r="M1001" s="36"/>
      <c r="N1001" s="36"/>
      <c r="O1001" s="36"/>
      <c r="P1001" s="36"/>
    </row>
    <row r="1002" spans="2:16" x14ac:dyDescent="0.2">
      <c r="I1002" s="30" t="str">
        <f t="shared" si="21"/>
        <v>DISTRIBUIDORA JHEANDAN C.A. FC 11697  11.1/454</v>
      </c>
      <c r="J1002" s="30">
        <v>180.03199999999998</v>
      </c>
    </row>
    <row r="1003" spans="2:16" x14ac:dyDescent="0.2">
      <c r="I1003" s="30" t="str">
        <f t="shared" si="21"/>
        <v>AGRICOLA CAMBANA C.A FC D05534  11.1/455</v>
      </c>
      <c r="J1003" s="30">
        <v>461.67</v>
      </c>
    </row>
    <row r="1004" spans="2:16" s="34" customFormat="1" x14ac:dyDescent="0.2">
      <c r="B1004" s="12"/>
      <c r="H1004" s="41"/>
      <c r="I1004" s="72" t="str">
        <f t="shared" si="21"/>
        <v>DIVERCA DISTRIBUIDORA DE VERDURAS C.A. FC 219876  11.1/456</v>
      </c>
      <c r="J1004" s="72">
        <v>540.6</v>
      </c>
      <c r="K1004" s="36"/>
      <c r="L1004" s="36"/>
      <c r="M1004" s="36"/>
      <c r="N1004" s="36"/>
      <c r="O1004" s="36"/>
      <c r="P1004" s="36"/>
    </row>
    <row r="1005" spans="2:16" s="34" customFormat="1" x14ac:dyDescent="0.2">
      <c r="B1005" s="12"/>
      <c r="H1005" s="41"/>
      <c r="I1005" s="30" t="str">
        <f>+I465&amp;" "&amp;C465&amp;" "&amp;D465&amp;" "&amp;E465&amp;" "&amp;A465</f>
        <v>PLATANERA LOS CASTAÑOS C.A. FC N00689  11.1/457</v>
      </c>
      <c r="J1005" s="30">
        <v>1159.28</v>
      </c>
      <c r="K1005" s="36"/>
      <c r="L1005" s="36"/>
      <c r="M1005" s="36"/>
      <c r="N1005" s="36"/>
      <c r="O1005" s="36"/>
      <c r="P1005" s="36"/>
    </row>
    <row r="1006" spans="2:16" s="34" customFormat="1" x14ac:dyDescent="0.2">
      <c r="B1006" s="12"/>
      <c r="H1006" s="41"/>
      <c r="I1006" s="30" t="str">
        <f t="shared" ref="I1006:I1069" si="22">+I466&amp;" "&amp;C466&amp;" "&amp;D466&amp;" "&amp;E466&amp;" "&amp;A466</f>
        <v>ALEJANDRO JOSE DOMINGUEZ PADILLA FC 18920  11.1/458</v>
      </c>
      <c r="J1006" s="30">
        <v>4640.3500000000004</v>
      </c>
      <c r="K1006" s="36"/>
      <c r="L1006" s="36"/>
      <c r="M1006" s="36"/>
      <c r="N1006" s="36"/>
      <c r="O1006" s="36"/>
      <c r="P1006" s="36"/>
    </row>
    <row r="1007" spans="2:16" x14ac:dyDescent="0.2">
      <c r="I1007" s="30" t="str">
        <f t="shared" si="22"/>
        <v xml:space="preserve"> LACTEOS DOEL, C.A. FC 175701  11.1/459</v>
      </c>
      <c r="J1007" s="30">
        <v>3070.33</v>
      </c>
    </row>
    <row r="1008" spans="2:16" x14ac:dyDescent="0.2">
      <c r="I1008" s="30" t="str">
        <f t="shared" si="22"/>
        <v>BOULEVARD CARNES Y LICORES, C.A. FC 9003  11.1/460</v>
      </c>
      <c r="J1008" s="30">
        <v>588.5</v>
      </c>
    </row>
    <row r="1009" spans="9:10" x14ac:dyDescent="0.2">
      <c r="I1009" s="30" t="str">
        <f t="shared" si="22"/>
        <v>FORUM SUPER MAYORISTA, C.A. FC 4275  11.1/461</v>
      </c>
      <c r="J1009" s="30">
        <v>482.72</v>
      </c>
    </row>
    <row r="1010" spans="9:10" x14ac:dyDescent="0.2">
      <c r="I1010" s="30" t="str">
        <f t="shared" si="22"/>
        <v>PEPSI-COLA VENEZUELA, C.A. FC V0673540053918  11.1/462</v>
      </c>
      <c r="J1010" s="30">
        <v>1440.4183999999998</v>
      </c>
    </row>
    <row r="1011" spans="9:10" x14ac:dyDescent="0.2">
      <c r="I1011" s="30" t="str">
        <f t="shared" si="22"/>
        <v>PEPSI-COLA VENEZUELA, C.A. FC V0673540053917  11.1/463</v>
      </c>
      <c r="J1011" s="30">
        <v>2849.0759999999996</v>
      </c>
    </row>
    <row r="1012" spans="9:10" x14ac:dyDescent="0.2">
      <c r="I1012" s="30" t="str">
        <f t="shared" si="22"/>
        <v>PEPSI-COLA VENEZUELA, C.A. FC V0673540053916  11.1/464</v>
      </c>
      <c r="J1012" s="30">
        <v>3160.2228000000005</v>
      </c>
    </row>
    <row r="1013" spans="9:10" x14ac:dyDescent="0.2">
      <c r="I1013" s="72" t="str">
        <f t="shared" si="22"/>
        <v>ALIMENTOS PRODALVA, C.A. FC 179436  11.1/465</v>
      </c>
      <c r="J1013" s="72">
        <v>9536.73</v>
      </c>
    </row>
    <row r="1014" spans="9:10" x14ac:dyDescent="0.2">
      <c r="I1014" s="72" t="str">
        <f t="shared" si="22"/>
        <v xml:space="preserve"> ITC COMERCIAL, C.A. FC B X011944  11.1/466</v>
      </c>
      <c r="J1014" s="72">
        <v>10055.19</v>
      </c>
    </row>
    <row r="1015" spans="9:10" x14ac:dyDescent="0.2">
      <c r="I1015" s="30" t="str">
        <f t="shared" si="22"/>
        <v>SUPER MERCADO PORTSYRVEN 2019, C.A. FC 000599  11.1/467</v>
      </c>
      <c r="J1015" s="30">
        <v>75.599999999999994</v>
      </c>
    </row>
    <row r="1016" spans="9:10" x14ac:dyDescent="0.2">
      <c r="I1016" s="72" t="str">
        <f t="shared" si="22"/>
        <v>PLUMROSE LATINOAMERICANA, C.A. FC L118088927  11.1/468</v>
      </c>
      <c r="J1016" s="72">
        <v>2039.3311999999999</v>
      </c>
    </row>
    <row r="1017" spans="9:10" x14ac:dyDescent="0.2">
      <c r="I1017" s="30" t="str">
        <f t="shared" si="22"/>
        <v>DISTRIBUCIONES DIPROCHER C.A FC A500219118  11.1/469</v>
      </c>
      <c r="J1017" s="30">
        <v>8025.2975999999999</v>
      </c>
    </row>
    <row r="1018" spans="9:10" x14ac:dyDescent="0.2">
      <c r="I1018" s="30" t="str">
        <f t="shared" si="22"/>
        <v>DISTRIBUIDORA GASEOSA SAN DIEGO, C.A. FC 1 000220250  11.1/470</v>
      </c>
      <c r="J1018" s="30">
        <v>292.55199999999996</v>
      </c>
    </row>
    <row r="1019" spans="9:10" x14ac:dyDescent="0.2">
      <c r="I1019" s="30" t="str">
        <f t="shared" si="22"/>
        <v>MADERAS EL TAMBOR, C.A. FC 584  11.1/471</v>
      </c>
      <c r="J1019" s="30">
        <v>923.58040000000005</v>
      </c>
    </row>
    <row r="1020" spans="9:10" x14ac:dyDescent="0.2">
      <c r="I1020" s="72" t="str">
        <f t="shared" si="22"/>
        <v>CARNICOS LOS TEQUES C.A. FC 10213  11.1/472</v>
      </c>
      <c r="J1020" s="72">
        <v>10522.95</v>
      </c>
    </row>
    <row r="1021" spans="9:10" x14ac:dyDescent="0.2">
      <c r="I1021" s="72" t="str">
        <f t="shared" si="22"/>
        <v>INVERSIONES NP-XXI, C.A. FC 21219  11.1/473</v>
      </c>
      <c r="J1021" s="72">
        <v>716.41600000000005</v>
      </c>
    </row>
    <row r="1022" spans="9:10" x14ac:dyDescent="0.2">
      <c r="I1022" s="30" t="str">
        <f t="shared" si="22"/>
        <v>DISTRIBUIDORA GASEOSA SAN DIEGO, C.A. FC 1 000220262  11.1/474</v>
      </c>
      <c r="J1022" s="30">
        <v>3691.8044</v>
      </c>
    </row>
    <row r="1023" spans="9:10" x14ac:dyDescent="0.2">
      <c r="I1023" s="30" t="str">
        <f t="shared" si="22"/>
        <v>DISTRIBUIDORA MATHYFRED C.A. FC 4274  11.1/475</v>
      </c>
      <c r="J1023" s="30">
        <v>297.14560000000006</v>
      </c>
    </row>
    <row r="1024" spans="9:10" x14ac:dyDescent="0.2">
      <c r="I1024" s="30" t="str">
        <f t="shared" si="22"/>
        <v>AGRICOLA CAMBANA C.A FC D05575  11.1/476</v>
      </c>
      <c r="J1024" s="30">
        <v>211.57</v>
      </c>
    </row>
    <row r="1025" spans="9:10" x14ac:dyDescent="0.2">
      <c r="I1025" s="30" t="str">
        <f t="shared" si="22"/>
        <v>DISTRIBUIDORA DAMASCUS, C. A. NC  883 11.1/477</v>
      </c>
      <c r="J1025" s="30">
        <v>-107.2</v>
      </c>
    </row>
    <row r="1026" spans="9:10" x14ac:dyDescent="0.2">
      <c r="I1026" s="72" t="str">
        <f t="shared" si="22"/>
        <v>MAYOR DE CHARCUTERIA Y ALIMENTOS FRANCIS, C.A. FC 111084  11.1/478</v>
      </c>
      <c r="J1026" s="72">
        <v>947.27919999999995</v>
      </c>
    </row>
    <row r="1027" spans="9:10" x14ac:dyDescent="0.2">
      <c r="I1027" s="72" t="str">
        <f t="shared" si="22"/>
        <v>MAYOR DE CHARCUTERIA Y ALIMENTOS FRANCIS, C.A. FC 111330  11.1/479</v>
      </c>
      <c r="J1027" s="72">
        <v>1094.74</v>
      </c>
    </row>
    <row r="1028" spans="9:10" x14ac:dyDescent="0.2">
      <c r="I1028" s="30" t="str">
        <f t="shared" si="22"/>
        <v>PLATANERA LOS CASTAÑOS C.A. FC N00696  11.1/480</v>
      </c>
      <c r="J1028" s="30">
        <v>1524.6</v>
      </c>
    </row>
    <row r="1029" spans="9:10" x14ac:dyDescent="0.2">
      <c r="I1029" s="72" t="str">
        <f t="shared" si="22"/>
        <v xml:space="preserve"> LACTEOS ANANKÉ C.A. FC A86988  11.1/481</v>
      </c>
      <c r="J1029" s="72">
        <v>1141.6192000000001</v>
      </c>
    </row>
    <row r="1030" spans="9:10" x14ac:dyDescent="0.2">
      <c r="I1030" s="72" t="str">
        <f t="shared" si="22"/>
        <v>INVERSIONES BENAR, C.A. FC 44538  11.1/482</v>
      </c>
      <c r="J1030" s="72">
        <v>1980</v>
      </c>
    </row>
    <row r="1031" spans="9:10" x14ac:dyDescent="0.2">
      <c r="I1031" s="30" t="str">
        <f t="shared" si="22"/>
        <v>DISTRIBUIDORA DAMASCUS, C. A. FC 9043  11.1/483</v>
      </c>
      <c r="J1031" s="30">
        <v>329.72440000000006</v>
      </c>
    </row>
    <row r="1032" spans="9:10" x14ac:dyDescent="0.2">
      <c r="I1032" s="30" t="str">
        <f t="shared" si="22"/>
        <v>DISTRIBUIDORA DAMASCUS, C. A. NC  884 11.1/484</v>
      </c>
      <c r="J1032" s="30">
        <v>-96.45</v>
      </c>
    </row>
    <row r="1033" spans="9:10" x14ac:dyDescent="0.2">
      <c r="I1033" s="30" t="str">
        <f t="shared" si="22"/>
        <v>ALIMENTOS POLAR COMERCIAL, C.A. FC A054B234016581  11.1/485</v>
      </c>
      <c r="J1033" s="30">
        <v>469.96</v>
      </c>
    </row>
    <row r="1034" spans="9:10" x14ac:dyDescent="0.2">
      <c r="I1034" s="30" t="str">
        <f t="shared" si="22"/>
        <v>ANITA BOHN BREUER FC 3292  11.1/486</v>
      </c>
      <c r="J1034" s="30">
        <v>2170.42</v>
      </c>
    </row>
    <row r="1035" spans="9:10" x14ac:dyDescent="0.2">
      <c r="I1035" s="30" t="str">
        <f t="shared" si="22"/>
        <v>DISTRIBUIDORA HALU, C.A. FC 001343  11.1/487</v>
      </c>
      <c r="J1035" s="30">
        <v>1393.84</v>
      </c>
    </row>
    <row r="1036" spans="9:10" x14ac:dyDescent="0.2">
      <c r="I1036" s="30" t="str">
        <f t="shared" si="22"/>
        <v>ALIMENTOS FRUCA, C.A FC 35499  11.1/488</v>
      </c>
      <c r="J1036" s="30">
        <v>3111.9</v>
      </c>
    </row>
    <row r="1037" spans="9:10" x14ac:dyDescent="0.2">
      <c r="I1037" s="30" t="str">
        <f t="shared" si="22"/>
        <v>EXCELSIOR GAMA SUPERMERCADOS, C.A. FC 81111  11.1/489</v>
      </c>
      <c r="J1037" s="30">
        <v>386.83079999999995</v>
      </c>
    </row>
    <row r="1038" spans="9:10" x14ac:dyDescent="0.2">
      <c r="I1038" s="30" t="str">
        <f t="shared" si="22"/>
        <v>EL REY FRANGO POLLOS BENEFICIADOS, C.A. FC 00001743  11.1/490</v>
      </c>
      <c r="J1038" s="30">
        <v>686.07599999999991</v>
      </c>
    </row>
    <row r="1039" spans="9:10" x14ac:dyDescent="0.2">
      <c r="I1039" s="30" t="str">
        <f t="shared" si="22"/>
        <v>DISTRIBUIDORA MARFICPOWER, C.A. FC 002357  11.1/491</v>
      </c>
      <c r="J1039" s="30">
        <v>154.87</v>
      </c>
    </row>
    <row r="1040" spans="9:10" x14ac:dyDescent="0.2">
      <c r="I1040" s="30" t="str">
        <f t="shared" si="22"/>
        <v>BOULEVARD CARNES Y LICORES, C.A. FC 000009059  11.1/492</v>
      </c>
      <c r="J1040" s="30">
        <v>1372.4559999999999</v>
      </c>
    </row>
    <row r="1041" spans="9:10" x14ac:dyDescent="0.2">
      <c r="I1041" s="30" t="str">
        <f t="shared" si="22"/>
        <v xml:space="preserve"> INVERSIONES BEV´LUCMI, C.A. FC 00000222  11.1/493</v>
      </c>
      <c r="J1041" s="30">
        <v>6657.2</v>
      </c>
    </row>
    <row r="1042" spans="9:10" x14ac:dyDescent="0.2">
      <c r="I1042" s="30" t="str">
        <f t="shared" si="22"/>
        <v>DOMINGO ANTONIO MARQUEZ VIERA FC 4260  11.1/494</v>
      </c>
      <c r="J1042" s="30">
        <v>146.85</v>
      </c>
    </row>
    <row r="1043" spans="9:10" x14ac:dyDescent="0.2">
      <c r="I1043" s="30" t="str">
        <f t="shared" si="22"/>
        <v>ALIMENTOS POLAR COMERCIAL, C.A. FC A054B234018586  11.1/495</v>
      </c>
      <c r="J1043" s="30">
        <v>1904.0483999999999</v>
      </c>
    </row>
    <row r="1044" spans="9:10" x14ac:dyDescent="0.2">
      <c r="I1044" s="30" t="str">
        <f t="shared" si="22"/>
        <v>ALIMENTOS POLAR COMERCIAL, C.A. FC A054B234018585  11.1/496</v>
      </c>
      <c r="J1044" s="30">
        <v>293.83999999999997</v>
      </c>
    </row>
    <row r="1045" spans="9:10" x14ac:dyDescent="0.2">
      <c r="I1045" s="30" t="str">
        <f t="shared" si="22"/>
        <v>BOULEVARD CARNES Y LICORES, C.A. FC 00009084  11.1/497</v>
      </c>
      <c r="J1045" s="30">
        <v>355.23720000000003</v>
      </c>
    </row>
    <row r="1046" spans="9:10" x14ac:dyDescent="0.2">
      <c r="I1046" s="30" t="str">
        <f t="shared" si="22"/>
        <v>ALIMENTOS POLAR COMERCIAL, C.A. FC A054B234018584  11.1/498</v>
      </c>
      <c r="J1046" s="30">
        <v>13607.930400000001</v>
      </c>
    </row>
    <row r="1047" spans="9:10" x14ac:dyDescent="0.2">
      <c r="I1047" s="72" t="str">
        <f t="shared" si="22"/>
        <v>AGRICOLA CAMBANA C.A FC D05597  11.1/499</v>
      </c>
      <c r="J1047" s="72">
        <v>507.1219999999999</v>
      </c>
    </row>
    <row r="1048" spans="9:10" x14ac:dyDescent="0.2">
      <c r="I1048" s="72" t="str">
        <f t="shared" si="22"/>
        <v>DISTRIBUIDORA JHEANDAN C.A. FC 11700  11.1/500</v>
      </c>
      <c r="J1048" s="72">
        <v>244.18</v>
      </c>
    </row>
    <row r="1049" spans="9:10" x14ac:dyDescent="0.2">
      <c r="I1049" s="30" t="str">
        <f t="shared" si="22"/>
        <v>DISTRIBUIDORA DE LACTEOS SANTOS AVEIRO, C.A  FC 91403  11.1/501</v>
      </c>
      <c r="J1049" s="30">
        <v>1805.7416000000001</v>
      </c>
    </row>
    <row r="1050" spans="9:10" x14ac:dyDescent="0.2">
      <c r="I1050" s="30" t="str">
        <f t="shared" si="22"/>
        <v>MI DIVINO JOJOTO , C.A. FC 009635  11.1/502</v>
      </c>
      <c r="J1050" s="30">
        <v>372</v>
      </c>
    </row>
    <row r="1051" spans="9:10" x14ac:dyDescent="0.2">
      <c r="I1051" s="30" t="str">
        <f t="shared" si="22"/>
        <v>MI DIVINO JOJOTO , C.A. FC 009632  11.1/503</v>
      </c>
      <c r="J1051" s="30">
        <v>1311.86</v>
      </c>
    </row>
    <row r="1052" spans="9:10" x14ac:dyDescent="0.2">
      <c r="I1052" s="30" t="str">
        <f t="shared" si="22"/>
        <v>PLATANERA LOS CASTAÑOS C.A. FC N00698  11.1/504</v>
      </c>
      <c r="J1052" s="30">
        <v>2073.1999999999998</v>
      </c>
    </row>
    <row r="1053" spans="9:10" x14ac:dyDescent="0.2">
      <c r="I1053" s="30" t="str">
        <f t="shared" si="22"/>
        <v>DISTRIBUIDORA DE LACTEOS SANTOS AVEIRO, C.A  FC 91509  11.1/505</v>
      </c>
      <c r="J1053" s="30">
        <v>1717.1388400000001</v>
      </c>
    </row>
    <row r="1054" spans="9:10" x14ac:dyDescent="0.2">
      <c r="I1054" s="30" t="str">
        <f t="shared" si="22"/>
        <v>ALEJANDRO JOSE DOMINGUEZ PADILLA FC 18942  11.1/506</v>
      </c>
      <c r="J1054" s="30">
        <v>4983.8123999999998</v>
      </c>
    </row>
    <row r="1055" spans="9:10" x14ac:dyDescent="0.2">
      <c r="I1055" s="72" t="str">
        <f t="shared" si="22"/>
        <v>AGRICOLA CAMBANA C.A FC D05629  11.1/507</v>
      </c>
      <c r="J1055" s="72">
        <v>224.09</v>
      </c>
    </row>
    <row r="1056" spans="9:10" x14ac:dyDescent="0.2">
      <c r="I1056" s="30" t="str">
        <f t="shared" si="22"/>
        <v>RODAMIENTOS INDUSTRIALES LA RUINA C.A. FC 0000347  11.1/508</v>
      </c>
      <c r="J1056" s="30">
        <v>787.06</v>
      </c>
    </row>
    <row r="1057" spans="9:10" x14ac:dyDescent="0.2">
      <c r="I1057" s="30" t="str">
        <f t="shared" si="22"/>
        <v>DOMINGO ANTONIO MARQUEZ VIERA FC 4265  11.1/509</v>
      </c>
      <c r="J1057" s="30">
        <v>99.7</v>
      </c>
    </row>
    <row r="1058" spans="9:10" x14ac:dyDescent="0.2">
      <c r="I1058" s="72" t="str">
        <f t="shared" si="22"/>
        <v>MATADERO MAELLA, C.A.  FC 0000180224  11.1/510</v>
      </c>
      <c r="J1058" s="72">
        <v>529.24</v>
      </c>
    </row>
    <row r="1059" spans="9:10" x14ac:dyDescent="0.2">
      <c r="I1059" s="72" t="str">
        <f t="shared" si="22"/>
        <v>ALIMENTOS PRODALVA, C.A. FC 179790  11.1/511</v>
      </c>
      <c r="J1059" s="72">
        <v>6436.66</v>
      </c>
    </row>
    <row r="1060" spans="9:10" x14ac:dyDescent="0.2">
      <c r="I1060" s="30" t="str">
        <f t="shared" si="22"/>
        <v>PEPSI-COLA VENEZUELA, C.A. FC V0673540054501  11.1/512</v>
      </c>
      <c r="J1060" s="30">
        <v>1467.5159999999998</v>
      </c>
    </row>
    <row r="1061" spans="9:10" x14ac:dyDescent="0.2">
      <c r="I1061" s="30" t="str">
        <f t="shared" si="22"/>
        <v>GRUPO FERRETERO PROFTOOLS C.A FC 00011012  11.1/513</v>
      </c>
      <c r="J1061" s="30">
        <v>148.75840000000002</v>
      </c>
    </row>
    <row r="1062" spans="9:10" x14ac:dyDescent="0.2">
      <c r="I1062" s="30" t="str">
        <f t="shared" si="22"/>
        <v>PEPSI-COLA VENEZUELA, C.A. FC V0673540054500  11.1/514</v>
      </c>
      <c r="J1062" s="30">
        <v>3384.4972000000002</v>
      </c>
    </row>
    <row r="1063" spans="9:10" x14ac:dyDescent="0.2">
      <c r="I1063" s="30" t="str">
        <f t="shared" si="22"/>
        <v>PEPSI-COLA VENEZUELA, C.A. NC  V0672036001766 11.1/515</v>
      </c>
      <c r="J1063" s="30">
        <v>-13.0732</v>
      </c>
    </row>
    <row r="1064" spans="9:10" x14ac:dyDescent="0.2">
      <c r="I1064" s="72" t="str">
        <f t="shared" si="22"/>
        <v>RADISA ALIMENTOS 1,C.A FC 001100  11.1/516</v>
      </c>
      <c r="J1064" s="72">
        <v>274.9896</v>
      </c>
    </row>
    <row r="1065" spans="9:10" x14ac:dyDescent="0.2">
      <c r="I1065" s="72" t="str">
        <f t="shared" si="22"/>
        <v>RADISA ALIMENTOS 1,C.A NC  000067 11.1/517</v>
      </c>
      <c r="J1065" s="72">
        <v>-59.526400000000002</v>
      </c>
    </row>
    <row r="1066" spans="9:10" x14ac:dyDescent="0.2">
      <c r="I1066" s="72" t="str">
        <f t="shared" si="22"/>
        <v>RADISA ALIMENTOS 1,C.A NC  000068 11.1/518</v>
      </c>
      <c r="J1066" s="72">
        <v>-115.36</v>
      </c>
    </row>
    <row r="1067" spans="9:10" x14ac:dyDescent="0.2">
      <c r="I1067" s="72" t="str">
        <f t="shared" si="22"/>
        <v>AGRICOLA CAMBANA C.A FC D05651  11.1/519</v>
      </c>
      <c r="J1067" s="72">
        <v>292.01</v>
      </c>
    </row>
    <row r="1068" spans="9:10" x14ac:dyDescent="0.2">
      <c r="I1068" s="72" t="str">
        <f t="shared" si="22"/>
        <v>DISTRIBUIDORA GRESALBERT C.A. FC 011195  11.1/520</v>
      </c>
      <c r="J1068" s="72">
        <v>4182.25</v>
      </c>
    </row>
    <row r="1069" spans="9:10" x14ac:dyDescent="0.2">
      <c r="I1069" s="72" t="str">
        <f t="shared" si="22"/>
        <v>DISTRIBUIDORA MATHYFRED C.A. FC 4291  11.1/521</v>
      </c>
      <c r="J1069" s="72">
        <v>511.5136</v>
      </c>
    </row>
    <row r="1070" spans="9:10" x14ac:dyDescent="0.2">
      <c r="I1070" s="72" t="str">
        <f>+I530&amp;" "&amp;C530&amp;" "&amp;D530&amp;" "&amp;E530&amp;" "&amp;A530</f>
        <v>DISTRIBUIDORA DE PRODUCTOS HERMANOS CAMACHO DPROCA,C.A  FC 1598749  11.1/522</v>
      </c>
      <c r="J1070" s="72">
        <v>3134.4243999999999</v>
      </c>
    </row>
    <row r="1071" spans="9:10" x14ac:dyDescent="0.2">
      <c r="I1071" s="72" t="str">
        <f t="shared" ref="I1071:I1082" si="23">+I531&amp;" "&amp;C531&amp;" "&amp;D531&amp;" "&amp;E531&amp;" "&amp;A531</f>
        <v>DISTRIBUIDORA DE PRODUCTOS HERMANOS CAMACHO DPROCA,C.A  FC 1598753  11.1/523</v>
      </c>
      <c r="J1071" s="72">
        <v>7931.9639999999999</v>
      </c>
    </row>
    <row r="1072" spans="9:10" x14ac:dyDescent="0.2">
      <c r="I1072" s="72" t="str">
        <f t="shared" si="23"/>
        <v>DISTRIBUIDORA DE PRODUCTOS HERMANOS CAMACHO DPROCA,C.A  FC 1598748  11.1/524</v>
      </c>
      <c r="J1072" s="72">
        <v>1812.442</v>
      </c>
    </row>
    <row r="1073" spans="9:10" x14ac:dyDescent="0.2">
      <c r="I1073" s="30" t="str">
        <f t="shared" si="23"/>
        <v>TUBELEC, C.A. FC 00004099  11.1/525</v>
      </c>
      <c r="J1073" s="30">
        <v>368.27680000000004</v>
      </c>
    </row>
    <row r="1074" spans="9:10" x14ac:dyDescent="0.2">
      <c r="I1074" s="72" t="str">
        <f t="shared" si="23"/>
        <v>AGROCHAMPI DE VENEZUELA, C.A (AGROCHAMPI DE VENEZUELA, C.A) FC A000048  11.1/526</v>
      </c>
      <c r="J1074" s="72">
        <v>572.88</v>
      </c>
    </row>
    <row r="1075" spans="9:10" x14ac:dyDescent="0.2">
      <c r="I1075" s="72" t="str">
        <f t="shared" si="23"/>
        <v>ANITA BOHN BREUER FC 3331  11.1/527</v>
      </c>
      <c r="J1075" s="72">
        <v>2462.2399999999998</v>
      </c>
    </row>
    <row r="1076" spans="9:10" x14ac:dyDescent="0.2">
      <c r="I1076" s="72" t="str">
        <f t="shared" si="23"/>
        <v>DISTRIBUIDORA DAMASCUS, C. A. FC 9117  11.1/528</v>
      </c>
      <c r="J1076" s="72">
        <v>352.89</v>
      </c>
    </row>
    <row r="1077" spans="9:10" x14ac:dyDescent="0.2">
      <c r="I1077" s="72" t="str">
        <f t="shared" si="23"/>
        <v>C.A. SUCESORA DE JOSE PUIG &amp; CIA FC 1563287  11.1/529</v>
      </c>
      <c r="J1077" s="72">
        <v>379.9</v>
      </c>
    </row>
    <row r="1078" spans="9:10" x14ac:dyDescent="0.2">
      <c r="I1078" s="72" t="str">
        <f t="shared" si="23"/>
        <v>DISTRIBUIDORA GLENDYLIFE C.A. FC 782  11.1/530</v>
      </c>
      <c r="J1078" s="72">
        <v>434.6</v>
      </c>
    </row>
    <row r="1079" spans="9:10" x14ac:dyDescent="0.2">
      <c r="I1079" s="30" t="str">
        <f t="shared" si="23"/>
        <v>DOMINGO ANTONIO MARQUEZ VIERA FC 4267  11.1/531</v>
      </c>
      <c r="J1079" s="30">
        <v>208</v>
      </c>
    </row>
    <row r="1080" spans="9:10" x14ac:dyDescent="0.2">
      <c r="I1080" s="30" t="str">
        <f t="shared" si="23"/>
        <v>RODAMIENTOS INDUSTRIALES LA RUINA C.A. FC 372  11.1/532</v>
      </c>
      <c r="J1080" s="30">
        <v>633.66160000000002</v>
      </c>
    </row>
    <row r="1081" spans="9:10" x14ac:dyDescent="0.2">
      <c r="I1081" s="72" t="str">
        <f t="shared" si="23"/>
        <v>DIVERCA DISTRIBUIDORA DE VERDURAS C.A. FC 219891  11.1/533</v>
      </c>
      <c r="J1081" s="72">
        <v>324</v>
      </c>
    </row>
    <row r="1082" spans="9:10" x14ac:dyDescent="0.2">
      <c r="I1082" s="30" t="str">
        <f t="shared" si="23"/>
        <v>FERREPLOMERIA TIRRENIO FETIPLOM, C.A. FC 47911  11.1/534</v>
      </c>
      <c r="J1082" s="30">
        <v>25.52</v>
      </c>
    </row>
  </sheetData>
  <autoFilter ref="A8:R542">
    <filterColumn colId="8">
      <filters>
        <filter val="CARNICOS LOS TEQUES C.A."/>
      </filters>
    </filterColumn>
  </autoFilter>
  <mergeCells count="3">
    <mergeCell ref="A2:I2"/>
    <mergeCell ref="A3:I3"/>
    <mergeCell ref="A6:I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1"/>
  <sheetViews>
    <sheetView workbookViewId="0"/>
  </sheetViews>
  <sheetFormatPr baseColWidth="10" defaultRowHeight="15" x14ac:dyDescent="0.25"/>
  <cols>
    <col min="1" max="1" width="69.7109375" customWidth="1"/>
  </cols>
  <sheetData>
    <row r="2" spans="1:2" x14ac:dyDescent="0.25">
      <c r="A2" s="72" t="s">
        <v>2293</v>
      </c>
      <c r="B2" s="72">
        <v>1540.4146920000001</v>
      </c>
    </row>
    <row r="3" spans="1:2" x14ac:dyDescent="0.25">
      <c r="A3" s="72" t="s">
        <v>2294</v>
      </c>
      <c r="B3" s="72">
        <v>1110.2841999999998</v>
      </c>
    </row>
    <row r="4" spans="1:2" x14ac:dyDescent="0.25">
      <c r="A4" s="72" t="s">
        <v>2295</v>
      </c>
      <c r="B4" s="72">
        <v>18867.8524</v>
      </c>
    </row>
    <row r="5" spans="1:2" x14ac:dyDescent="0.25">
      <c r="A5" s="72" t="s">
        <v>2296</v>
      </c>
      <c r="B5" s="72">
        <v>5914.8980000000001</v>
      </c>
    </row>
    <row r="6" spans="1:2" x14ac:dyDescent="0.25">
      <c r="A6" s="72" t="s">
        <v>2297</v>
      </c>
      <c r="B6" s="72">
        <v>3538.0232000000001</v>
      </c>
    </row>
    <row r="7" spans="1:2" x14ac:dyDescent="0.25">
      <c r="A7" s="72" t="s">
        <v>2298</v>
      </c>
      <c r="B7" s="72">
        <v>1505.1</v>
      </c>
    </row>
    <row r="8" spans="1:2" x14ac:dyDescent="0.25">
      <c r="A8" s="72" t="s">
        <v>2299</v>
      </c>
      <c r="B8" s="72">
        <v>4141.6408000000001</v>
      </c>
    </row>
    <row r="9" spans="1:2" x14ac:dyDescent="0.25">
      <c r="A9" s="72" t="s">
        <v>2300</v>
      </c>
      <c r="B9" s="72">
        <v>540.6</v>
      </c>
    </row>
    <row r="10" spans="1:2" x14ac:dyDescent="0.25">
      <c r="A10" s="72" t="s">
        <v>2301</v>
      </c>
      <c r="B10" s="72">
        <v>9536.73</v>
      </c>
    </row>
    <row r="11" spans="1:2" x14ac:dyDescent="0.25">
      <c r="A11" s="72" t="s">
        <v>2302</v>
      </c>
      <c r="B11" s="72">
        <v>10055.19</v>
      </c>
    </row>
    <row r="12" spans="1:2" x14ac:dyDescent="0.25">
      <c r="A12" s="72" t="s">
        <v>2303</v>
      </c>
      <c r="B12" s="72">
        <v>2039.3311999999999</v>
      </c>
    </row>
    <row r="13" spans="1:2" x14ac:dyDescent="0.25">
      <c r="A13" s="72" t="s">
        <v>2304</v>
      </c>
      <c r="B13" s="72">
        <v>10522.95</v>
      </c>
    </row>
    <row r="14" spans="1:2" x14ac:dyDescent="0.25">
      <c r="A14" s="72" t="s">
        <v>2305</v>
      </c>
      <c r="B14" s="72">
        <v>716.41600000000005</v>
      </c>
    </row>
    <row r="15" spans="1:2" x14ac:dyDescent="0.25">
      <c r="A15" s="72" t="s">
        <v>2306</v>
      </c>
      <c r="B15" s="72">
        <v>947.27919999999995</v>
      </c>
    </row>
    <row r="16" spans="1:2" x14ac:dyDescent="0.25">
      <c r="A16" s="72" t="s">
        <v>2307</v>
      </c>
      <c r="B16" s="72">
        <v>1094.74</v>
      </c>
    </row>
    <row r="17" spans="1:2" x14ac:dyDescent="0.25">
      <c r="A17" s="72" t="s">
        <v>2308</v>
      </c>
      <c r="B17" s="72">
        <v>1141.6192000000001</v>
      </c>
    </row>
    <row r="18" spans="1:2" x14ac:dyDescent="0.25">
      <c r="A18" s="72" t="s">
        <v>2309</v>
      </c>
      <c r="B18" s="72">
        <v>1980</v>
      </c>
    </row>
    <row r="19" spans="1:2" x14ac:dyDescent="0.25">
      <c r="A19" s="72" t="s">
        <v>2310</v>
      </c>
      <c r="B19" s="72">
        <v>507.1219999999999</v>
      </c>
    </row>
    <row r="20" spans="1:2" x14ac:dyDescent="0.25">
      <c r="A20" s="72" t="s">
        <v>2311</v>
      </c>
      <c r="B20" s="72">
        <v>244.18</v>
      </c>
    </row>
    <row r="21" spans="1:2" x14ac:dyDescent="0.25">
      <c r="A21" s="72" t="s">
        <v>2312</v>
      </c>
      <c r="B21" s="72">
        <v>224.09</v>
      </c>
    </row>
    <row r="22" spans="1:2" x14ac:dyDescent="0.25">
      <c r="A22" s="72" t="s">
        <v>2313</v>
      </c>
      <c r="B22" s="72">
        <v>529.24</v>
      </c>
    </row>
    <row r="23" spans="1:2" x14ac:dyDescent="0.25">
      <c r="A23" s="72" t="s">
        <v>2314</v>
      </c>
      <c r="B23" s="72">
        <v>6436.66</v>
      </c>
    </row>
    <row r="24" spans="1:2" x14ac:dyDescent="0.25">
      <c r="A24" s="72" t="s">
        <v>2315</v>
      </c>
      <c r="B24" s="72">
        <v>274.9896</v>
      </c>
    </row>
    <row r="25" spans="1:2" x14ac:dyDescent="0.25">
      <c r="A25" s="72" t="s">
        <v>2316</v>
      </c>
      <c r="B25" s="72">
        <v>-59.526400000000002</v>
      </c>
    </row>
    <row r="26" spans="1:2" x14ac:dyDescent="0.25">
      <c r="A26" s="72" t="s">
        <v>2317</v>
      </c>
      <c r="B26" s="72">
        <v>-115.36</v>
      </c>
    </row>
    <row r="27" spans="1:2" x14ac:dyDescent="0.25">
      <c r="A27" s="72" t="s">
        <v>2318</v>
      </c>
      <c r="B27" s="72">
        <v>292.01</v>
      </c>
    </row>
    <row r="28" spans="1:2" x14ac:dyDescent="0.25">
      <c r="A28" s="72" t="s">
        <v>2319</v>
      </c>
      <c r="B28" s="72">
        <v>4182.25</v>
      </c>
    </row>
    <row r="29" spans="1:2" x14ac:dyDescent="0.25">
      <c r="A29" s="72" t="s">
        <v>2320</v>
      </c>
      <c r="B29" s="72">
        <v>511.5136</v>
      </c>
    </row>
    <row r="30" spans="1:2" x14ac:dyDescent="0.25">
      <c r="A30" s="72" t="s">
        <v>2321</v>
      </c>
      <c r="B30" s="72">
        <v>3134.4243999999999</v>
      </c>
    </row>
    <row r="31" spans="1:2" x14ac:dyDescent="0.25">
      <c r="A31" s="72" t="s">
        <v>2322</v>
      </c>
      <c r="B31" s="72">
        <v>7931.9639999999999</v>
      </c>
    </row>
    <row r="32" spans="1:2" x14ac:dyDescent="0.25">
      <c r="A32" s="72" t="s">
        <v>2323</v>
      </c>
      <c r="B32" s="72">
        <v>1812.442</v>
      </c>
    </row>
    <row r="33" spans="1:2" x14ac:dyDescent="0.25">
      <c r="A33" s="72" t="s">
        <v>2324</v>
      </c>
      <c r="B33" s="72">
        <v>572.88</v>
      </c>
    </row>
    <row r="34" spans="1:2" x14ac:dyDescent="0.25">
      <c r="A34" s="72" t="s">
        <v>2325</v>
      </c>
      <c r="B34" s="72">
        <v>2462.2399999999998</v>
      </c>
    </row>
    <row r="35" spans="1:2" x14ac:dyDescent="0.25">
      <c r="A35" s="72" t="s">
        <v>2326</v>
      </c>
      <c r="B35" s="72">
        <v>352.89</v>
      </c>
    </row>
    <row r="36" spans="1:2" x14ac:dyDescent="0.25">
      <c r="A36" s="72" t="s">
        <v>2327</v>
      </c>
      <c r="B36" s="72">
        <v>379.9</v>
      </c>
    </row>
    <row r="37" spans="1:2" x14ac:dyDescent="0.25">
      <c r="A37" s="72" t="s">
        <v>2328</v>
      </c>
      <c r="B37" s="72">
        <v>434.6</v>
      </c>
    </row>
    <row r="38" spans="1:2" x14ac:dyDescent="0.25">
      <c r="A38" s="72" t="s">
        <v>2329</v>
      </c>
      <c r="B38" s="72">
        <v>324</v>
      </c>
    </row>
    <row r="41" spans="1:2" x14ac:dyDescent="0.25">
      <c r="B41" s="75">
        <f>SUM(B2:B40)</f>
        <v>105625.57809200003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</vt:lpstr>
      <vt:lpstr>NOVIEMBRE</vt:lpstr>
      <vt:lpstr>CONTROL</vt:lpstr>
      <vt:lpstr>CXP 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CONTABILIDAD-04</cp:lastModifiedBy>
  <dcterms:created xsi:type="dcterms:W3CDTF">2022-11-29T12:19:04Z</dcterms:created>
  <dcterms:modified xsi:type="dcterms:W3CDTF">2023-03-01T13:15:22Z</dcterms:modified>
</cp:coreProperties>
</file>