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3475" windowHeight="9255"/>
  </bookViews>
  <sheets>
    <sheet name="RESUMEN" sheetId="4" r:id="rId1"/>
  </sheets>
  <externalReferences>
    <externalReference r:id="rId2"/>
    <externalReference r:id="rId3"/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H19" i="4" l="1"/>
  <c r="H17" i="4" l="1"/>
  <c r="F17" i="4"/>
  <c r="F13" i="4"/>
  <c r="F9" i="4"/>
  <c r="G28" i="4"/>
  <c r="G33" i="4"/>
  <c r="G35" i="4" s="1"/>
  <c r="G36" i="4" l="1"/>
  <c r="F29" i="4"/>
  <c r="F30" i="4"/>
  <c r="F31" i="4"/>
  <c r="F28" i="4"/>
  <c r="F18" i="4"/>
  <c r="J28" i="4" l="1"/>
  <c r="I28" i="4"/>
  <c r="H28" i="4"/>
  <c r="H29" i="4" l="1"/>
  <c r="I29" i="4"/>
  <c r="J29" i="4"/>
  <c r="H30" i="4"/>
  <c r="I30" i="4"/>
  <c r="J30" i="4"/>
  <c r="H31" i="4"/>
  <c r="I31" i="4"/>
  <c r="J31" i="4"/>
  <c r="G29" i="4" l="1"/>
  <c r="G30" i="4"/>
  <c r="G31" i="4"/>
  <c r="A29" i="4"/>
  <c r="A30" i="4"/>
  <c r="A31" i="4"/>
  <c r="A28" i="4"/>
  <c r="G37" i="4" l="1"/>
  <c r="C28" i="4"/>
  <c r="B29" i="4" s="1"/>
  <c r="C29" i="4" s="1"/>
  <c r="B30" i="4" s="1"/>
  <c r="C30" i="4" s="1"/>
  <c r="B31" i="4" s="1"/>
  <c r="C31" i="4" s="1"/>
  <c r="F12" i="4" l="1"/>
  <c r="C9" i="4" l="1"/>
  <c r="B10" i="4" s="1"/>
  <c r="C10" i="4" s="1"/>
  <c r="B11" i="4" s="1"/>
  <c r="C11" i="4" s="1"/>
  <c r="B12" i="4" s="1"/>
  <c r="C12" i="4" s="1"/>
  <c r="F11" i="4"/>
  <c r="K13" i="4" l="1"/>
  <c r="J13" i="4"/>
  <c r="I13" i="4"/>
  <c r="H13" i="4"/>
  <c r="G13" i="4"/>
  <c r="M13" i="4" l="1"/>
  <c r="L13" i="4"/>
  <c r="F10" i="4"/>
  <c r="F19" i="4" l="1"/>
</calcChain>
</file>

<file path=xl/sharedStrings.xml><?xml version="1.0" encoding="utf-8"?>
<sst xmlns="http://schemas.openxmlformats.org/spreadsheetml/2006/main" count="35" uniqueCount="25">
  <si>
    <t>Debito Reducido Fiscal Contribuyentes</t>
  </si>
  <si>
    <t>Base General Reducida Contribuyentes</t>
  </si>
  <si>
    <t>Debito General Fiscal no Contribuyentes</t>
  </si>
  <si>
    <t>Base General Imponible no Contribuyentes</t>
  </si>
  <si>
    <t>Debito General Fiscal Contribuyentes</t>
  </si>
  <si>
    <t>Base General Imponible Contribuyentes</t>
  </si>
  <si>
    <t>Exento</t>
  </si>
  <si>
    <t>Total</t>
  </si>
  <si>
    <t>Fecha</t>
  </si>
  <si>
    <t>SEMANA</t>
  </si>
  <si>
    <t>DIF</t>
  </si>
  <si>
    <t>% Dism.</t>
  </si>
  <si>
    <t>TOTAL DECLARACION</t>
  </si>
  <si>
    <t>DESCONTAR DEL 0102</t>
  </si>
  <si>
    <t>TOTAL INGRESOS (ABRIL-JUNIO)</t>
  </si>
  <si>
    <t>1ER PASO</t>
  </si>
  <si>
    <t>8.1</t>
  </si>
  <si>
    <t>8.2</t>
  </si>
  <si>
    <t>8.3</t>
  </si>
  <si>
    <t>8.4</t>
  </si>
  <si>
    <t>DECLARADO S/LIBROS</t>
  </si>
  <si>
    <t>DIFERENCIA</t>
  </si>
  <si>
    <t>TOTAL INGRESOS (AGOSTO)</t>
  </si>
  <si>
    <t>IVA DECLRADO</t>
  </si>
  <si>
    <t xml:space="preserve">IVA 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</si>
</sst>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##,###,###,###,##0.00"/>
    <numFmt numFmtId="165" formatCode="yyyy\-mm\-dd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43" fontId="0" fillId="2" borderId="0" xfId="1" applyFont="1" applyFill="1"/>
    <xf numFmtId="49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164" fontId="4" fillId="2" borderId="0" xfId="0" applyNumberFormat="1" applyFont="1" applyFill="1"/>
    <xf numFmtId="0" fontId="0" fillId="2" borderId="0" xfId="0" applyFill="1" applyAlignment="1">
      <alignment horizontal="center" vertical="center"/>
    </xf>
    <xf numFmtId="9" fontId="0" fillId="2" borderId="1" xfId="2" applyFont="1" applyFill="1" applyBorder="1"/>
    <xf numFmtId="9" fontId="0" fillId="2" borderId="0" xfId="2" applyFont="1" applyFill="1"/>
    <xf numFmtId="43" fontId="0" fillId="2" borderId="1" xfId="0" applyNumberFormat="1" applyFont="1" applyFill="1" applyBorder="1"/>
    <xf numFmtId="43" fontId="1" fillId="2" borderId="1" xfId="1" applyFont="1" applyFill="1" applyBorder="1"/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/>
    <xf numFmtId="43" fontId="4" fillId="2" borderId="0" xfId="1" applyFont="1" applyFill="1"/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9" fontId="0" fillId="2" borderId="0" xfId="0" applyNumberFormat="1" applyFill="1"/>
    <xf numFmtId="4" fontId="0" fillId="7" borderId="1" xfId="0" applyNumberFormat="1" applyFill="1" applyBorder="1"/>
    <xf numFmtId="164" fontId="4" fillId="2" borderId="1" xfId="0" applyNumberFormat="1" applyFont="1" applyFill="1" applyBorder="1"/>
    <xf numFmtId="43" fontId="3" fillId="2" borderId="0" xfId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6" fillId="2" borderId="0" xfId="0" applyFont="1" applyFill="1"/>
    <xf numFmtId="9" fontId="6" fillId="2" borderId="0" xfId="2" applyFont="1" applyFill="1"/>
    <xf numFmtId="164" fontId="7" fillId="2" borderId="1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/>
    <xf numFmtId="0" fontId="8" fillId="2" borderId="0" xfId="0" applyFont="1" applyFill="1"/>
    <xf numFmtId="0" fontId="3" fillId="9" borderId="1" xfId="0" applyFont="1" applyFill="1" applyBorder="1" applyAlignment="1">
      <alignment horizontal="center" vertical="center"/>
    </xf>
    <xf numFmtId="43" fontId="0" fillId="2" borderId="0" xfId="0" applyNumberFormat="1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UTOMERCADO%20EXPRESS%202707,%20C.A\LIBRO%20DE%20VENTAS%202020\8.1%20LIBRO%20DE%20VENTAS%20DEL%2003-08-2020%20HASTA%20EL%2009-0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UTOMERCADO%20EXPRESS%202707,%20C.A\LIBRO%20DE%20VENTAS%202020\8.2%20LIBRO%20DE%20VENTAS%20DEL%2011-08-2020%20HASTA%20EL%2016-08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AUX/Documents/8.3%20LIBRO%20DE%20VENTAS%20DEL%2017-08-2020%20HASTA%20EL%2023-08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AUX/Documents/8.4%20LIBRO%20DE%20VENTAS%20DEL%2024-08-2020%20HASTA%20EL%2030-0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1"/>
      <sheetName val="RESUMEN "/>
    </sheetNames>
    <sheetDataSet>
      <sheetData sheetId="0">
        <row r="270">
          <cell r="Q270">
            <v>7164610791.148613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2"/>
      <sheetName val="RESUMEN "/>
    </sheetNames>
    <sheetDataSet>
      <sheetData sheetId="0">
        <row r="280">
          <cell r="Q280">
            <v>7958745146.5768042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3"/>
      <sheetName val="RESUMEN "/>
    </sheetNames>
    <sheetDataSet>
      <sheetData sheetId="0">
        <row r="271">
          <cell r="Q271">
            <v>8127932512.6418247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4"/>
      <sheetName val="RESUMEN "/>
    </sheetNames>
    <sheetDataSet>
      <sheetData sheetId="0">
        <row r="269">
          <cell r="Q269">
            <v>9076703257.5115719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A37"/>
  <sheetViews>
    <sheetView tabSelected="1" topLeftCell="A13" zoomScaleNormal="100" workbookViewId="0">
      <selection activeCell="J17" sqref="J17"/>
    </sheetView>
  </sheetViews>
  <sheetFormatPr baseColWidth="10" defaultRowHeight="15" x14ac:dyDescent="0.25"/>
  <cols>
    <col min="1" max="1" width="10.140625" style="1" customWidth="1"/>
    <col min="2" max="2" width="17.42578125" style="1" bestFit="1" customWidth="1"/>
    <col min="3" max="3" width="17.140625" style="1" bestFit="1" customWidth="1"/>
    <col min="4" max="4" width="16.42578125" style="1" bestFit="1" customWidth="1"/>
    <col min="5" max="5" width="17.28515625" style="1" bestFit="1" customWidth="1"/>
    <col min="6" max="7" width="17.5703125" style="1" bestFit="1" customWidth="1"/>
    <col min="8" max="8" width="22.85546875" style="1" bestFit="1" customWidth="1"/>
    <col min="9" max="9" width="20.28515625" style="1" bestFit="1" customWidth="1"/>
    <col min="10" max="10" width="25.5703125" style="1" bestFit="1" customWidth="1"/>
    <col min="11" max="11" width="23" style="1" bestFit="1" customWidth="1"/>
    <col min="12" max="12" width="21.85546875" style="1" bestFit="1" customWidth="1"/>
    <col min="13" max="13" width="21.7109375" style="1" bestFit="1" customWidth="1"/>
    <col min="14" max="15" width="14.85546875" style="1" bestFit="1" customWidth="1"/>
    <col min="16" max="16" width="11.140625" style="1" bestFit="1" customWidth="1"/>
    <col min="17" max="17" width="11.7109375" style="1" bestFit="1" customWidth="1"/>
    <col min="18" max="18" width="12.7109375" style="1" bestFit="1" customWidth="1"/>
    <col min="19" max="19" width="11.5703125" style="1" bestFit="1" customWidth="1"/>
    <col min="20" max="20" width="11.7109375" style="1" bestFit="1" customWidth="1"/>
    <col min="21" max="21" width="11.5703125" style="1" bestFit="1" customWidth="1"/>
    <col min="22" max="16384" width="11.42578125" style="1"/>
  </cols>
  <sheetData>
    <row r="8" spans="1:21" s="7" customFormat="1" ht="30" x14ac:dyDescent="0.25">
      <c r="A8" s="15" t="s">
        <v>9</v>
      </c>
      <c r="B8" s="34" t="s">
        <v>8</v>
      </c>
      <c r="C8" s="35"/>
      <c r="D8" s="15" t="s">
        <v>11</v>
      </c>
      <c r="E8" s="15" t="s">
        <v>10</v>
      </c>
      <c r="F8" s="15" t="s">
        <v>7</v>
      </c>
      <c r="G8" s="15" t="s">
        <v>6</v>
      </c>
      <c r="H8" s="15" t="s">
        <v>5</v>
      </c>
      <c r="I8" s="29" t="s">
        <v>4</v>
      </c>
      <c r="J8" s="15" t="s">
        <v>3</v>
      </c>
      <c r="K8" s="29" t="s">
        <v>2</v>
      </c>
      <c r="L8" s="15" t="s">
        <v>1</v>
      </c>
      <c r="M8" s="29" t="s">
        <v>0</v>
      </c>
    </row>
    <row r="9" spans="1:21" x14ac:dyDescent="0.25">
      <c r="A9" s="16" t="s">
        <v>16</v>
      </c>
      <c r="B9" s="12">
        <v>44046</v>
      </c>
      <c r="C9" s="13">
        <f>+B9+6</f>
        <v>44052</v>
      </c>
      <c r="D9" s="8">
        <v>0</v>
      </c>
      <c r="E9" s="19">
        <v>0</v>
      </c>
      <c r="F9" s="10">
        <f>SUM(G9:M9)</f>
        <v>7164610791.148613</v>
      </c>
      <c r="G9" s="11">
        <v>5292103177.188694</v>
      </c>
      <c r="H9" s="11">
        <v>28709751.062999997</v>
      </c>
      <c r="I9" s="11">
        <v>4593560.1700800005</v>
      </c>
      <c r="J9" s="11">
        <v>1583632123.7309995</v>
      </c>
      <c r="K9" s="11">
        <v>253381139.79584002</v>
      </c>
      <c r="L9" s="11">
        <v>2028740</v>
      </c>
      <c r="M9" s="11">
        <v>162299.20000000001</v>
      </c>
      <c r="N9" s="2"/>
      <c r="O9" s="2"/>
      <c r="P9" s="2"/>
    </row>
    <row r="10" spans="1:21" x14ac:dyDescent="0.25">
      <c r="A10" s="17" t="s">
        <v>17</v>
      </c>
      <c r="B10" s="12">
        <f>+C9+1</f>
        <v>44053</v>
      </c>
      <c r="C10" s="13">
        <f>+B10+6</f>
        <v>44059</v>
      </c>
      <c r="D10" s="8">
        <v>0.3</v>
      </c>
      <c r="E10" s="19">
        <v>0</v>
      </c>
      <c r="F10" s="10">
        <f>SUM(G10:M10)</f>
        <v>7958745146.5765257</v>
      </c>
      <c r="G10" s="11">
        <v>5921773520.4144306</v>
      </c>
      <c r="H10" s="11">
        <v>20943794.612999998</v>
      </c>
      <c r="I10" s="11">
        <v>3351007.1380799999</v>
      </c>
      <c r="J10" s="11">
        <v>1732454378.2857146</v>
      </c>
      <c r="K10" s="11">
        <v>277192700.52530003</v>
      </c>
      <c r="L10" s="11">
        <v>2805320</v>
      </c>
      <c r="M10" s="11">
        <v>224425.60000000001</v>
      </c>
    </row>
    <row r="11" spans="1:21" x14ac:dyDescent="0.25">
      <c r="A11" s="18" t="s">
        <v>18</v>
      </c>
      <c r="B11" s="12">
        <f>+C10+1</f>
        <v>44060</v>
      </c>
      <c r="C11" s="13">
        <f>+B11+6</f>
        <v>44066</v>
      </c>
      <c r="D11" s="8">
        <v>0.38</v>
      </c>
      <c r="E11" s="19">
        <v>0</v>
      </c>
      <c r="F11" s="10">
        <f>SUM(G11:M11)</f>
        <v>8127932512.6430874</v>
      </c>
      <c r="G11" s="11">
        <v>6002747796.6447229</v>
      </c>
      <c r="H11" s="11">
        <v>48031797.093665004</v>
      </c>
      <c r="I11" s="11">
        <v>7685087.5350199994</v>
      </c>
      <c r="J11" s="11">
        <v>1781641940.838479</v>
      </c>
      <c r="K11" s="11">
        <v>285062710.53119993</v>
      </c>
      <c r="L11" s="11">
        <v>2558500</v>
      </c>
      <c r="M11" s="11">
        <v>204680</v>
      </c>
    </row>
    <row r="12" spans="1:21" ht="14.25" customHeight="1" x14ac:dyDescent="0.25">
      <c r="A12" s="32" t="s">
        <v>19</v>
      </c>
      <c r="B12" s="12">
        <f>+C11+1</f>
        <v>44067</v>
      </c>
      <c r="C12" s="13">
        <f>+B12+6</f>
        <v>44073</v>
      </c>
      <c r="D12" s="8">
        <v>0.4</v>
      </c>
      <c r="E12" s="19">
        <v>0</v>
      </c>
      <c r="F12" s="10">
        <f>SUM(G12:M12)</f>
        <v>9076703257.5507717</v>
      </c>
      <c r="G12" s="11">
        <v>6706360671.2695923</v>
      </c>
      <c r="H12" s="11">
        <v>84092519.703500003</v>
      </c>
      <c r="I12" s="11">
        <v>13454803.152560001</v>
      </c>
      <c r="J12" s="11">
        <v>1943048383.8149996</v>
      </c>
      <c r="K12" s="11">
        <v>310887741.41011977</v>
      </c>
      <c r="L12" s="11">
        <v>17462165</v>
      </c>
      <c r="M12" s="11">
        <v>1396973.2000000002</v>
      </c>
    </row>
    <row r="13" spans="1:21" s="26" customFormat="1" x14ac:dyDescent="0.25">
      <c r="D13" s="27"/>
      <c r="F13" s="28">
        <f>SUM(F9:F12)</f>
        <v>32327991707.918999</v>
      </c>
      <c r="G13" s="28">
        <f t="shared" ref="G13:M13" si="0">SUM(G9:G12)</f>
        <v>23922985165.517441</v>
      </c>
      <c r="H13" s="28">
        <f t="shared" si="0"/>
        <v>181777862.47316501</v>
      </c>
      <c r="I13" s="28">
        <f t="shared" si="0"/>
        <v>29084457.995740004</v>
      </c>
      <c r="J13" s="28">
        <f t="shared" si="0"/>
        <v>7040776826.6701927</v>
      </c>
      <c r="K13" s="28">
        <f t="shared" si="0"/>
        <v>1126524292.2624598</v>
      </c>
      <c r="L13" s="28">
        <f t="shared" si="0"/>
        <v>24854725</v>
      </c>
      <c r="M13" s="28">
        <f t="shared" si="0"/>
        <v>1988378.0000000002</v>
      </c>
    </row>
    <row r="14" spans="1:21" x14ac:dyDescent="0.25">
      <c r="D14" s="9"/>
      <c r="I14" s="2"/>
    </row>
    <row r="15" spans="1:2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.75" customHeight="1" x14ac:dyDescent="0.25"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7" s="2" customFormat="1" x14ac:dyDescent="0.25">
      <c r="E17" s="23" t="s">
        <v>14</v>
      </c>
      <c r="F17" s="21">
        <f>+F13</f>
        <v>32327991707.918999</v>
      </c>
      <c r="H17" s="21">
        <f>+I13+K13+M13</f>
        <v>1157597128.2581997</v>
      </c>
      <c r="I17" s="6" t="s">
        <v>23</v>
      </c>
    </row>
    <row r="18" spans="1:27" x14ac:dyDescent="0.25">
      <c r="A18" s="2"/>
      <c r="B18" s="3"/>
      <c r="C18" s="14"/>
      <c r="D18" s="3"/>
      <c r="E18" s="24" t="s">
        <v>12</v>
      </c>
      <c r="F18" s="5">
        <f>+'[1]8.1'!$Q$270+'[2]8.2'!$Q$280+'[3]8.3'!$Q$271+'[4]8.4'!$Q$269</f>
        <v>32327991707.878815</v>
      </c>
      <c r="G18" s="6"/>
      <c r="H18" s="5">
        <v>1653710183.2260001</v>
      </c>
      <c r="I18" s="6" t="s">
        <v>24</v>
      </c>
      <c r="J18" s="6"/>
      <c r="K18" s="4"/>
    </row>
    <row r="19" spans="1:27" x14ac:dyDescent="0.25">
      <c r="E19" s="25" t="s">
        <v>13</v>
      </c>
      <c r="F19" s="22">
        <f>+F17-F18</f>
        <v>4.018402099609375E-2</v>
      </c>
      <c r="G19" s="20"/>
      <c r="H19" s="22">
        <f>+(H18*0.3)-H18+H17</f>
        <v>0</v>
      </c>
      <c r="I19" s="6" t="s">
        <v>10</v>
      </c>
    </row>
    <row r="20" spans="1:27" x14ac:dyDescent="0.25"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/>
      <c r="B21" s="2"/>
      <c r="C21" s="2"/>
      <c r="D21" s="2"/>
      <c r="E21" s="2"/>
      <c r="F21" s="2"/>
      <c r="G21" s="2"/>
      <c r="I21" s="33"/>
      <c r="J21" s="2"/>
      <c r="N21" s="2"/>
      <c r="P21" s="2"/>
      <c r="Q21" s="1">
        <v>0</v>
      </c>
      <c r="S21" s="1">
        <v>0</v>
      </c>
    </row>
    <row r="22" spans="1:27" x14ac:dyDescent="0.25">
      <c r="A22" s="2"/>
      <c r="B22" s="2"/>
      <c r="C22" s="2"/>
      <c r="D22" s="2"/>
      <c r="E22" s="2"/>
      <c r="F22" s="2"/>
      <c r="G22" s="2"/>
      <c r="J22" s="2"/>
    </row>
    <row r="23" spans="1:27" x14ac:dyDescent="0.25">
      <c r="A23" s="2"/>
      <c r="B23" s="2"/>
      <c r="C23" s="2"/>
      <c r="D23" s="2"/>
      <c r="E23" s="2"/>
      <c r="F23" s="2"/>
      <c r="G23" s="2"/>
      <c r="J23" s="2"/>
    </row>
    <row r="24" spans="1:27" ht="21" x14ac:dyDescent="0.35">
      <c r="A24" s="31" t="s">
        <v>15</v>
      </c>
      <c r="G24" s="2"/>
      <c r="H24" s="2"/>
    </row>
    <row r="25" spans="1:27" x14ac:dyDescent="0.25">
      <c r="G25" s="2"/>
      <c r="H25" s="2"/>
    </row>
    <row r="26" spans="1:27" x14ac:dyDescent="0.25">
      <c r="G26" s="2"/>
      <c r="H26" s="2"/>
    </row>
    <row r="27" spans="1:27" s="7" customFormat="1" ht="45" x14ac:dyDescent="0.25">
      <c r="A27" s="15" t="s">
        <v>9</v>
      </c>
      <c r="B27" s="34" t="s">
        <v>8</v>
      </c>
      <c r="C27" s="35"/>
      <c r="D27" s="15" t="s">
        <v>11</v>
      </c>
      <c r="E27" s="15" t="s">
        <v>20</v>
      </c>
      <c r="F27" s="15" t="s">
        <v>21</v>
      </c>
      <c r="G27" s="15" t="s">
        <v>7</v>
      </c>
      <c r="H27" s="15" t="s">
        <v>6</v>
      </c>
      <c r="I27" s="15" t="s">
        <v>5</v>
      </c>
      <c r="J27" s="15" t="s">
        <v>1</v>
      </c>
    </row>
    <row r="28" spans="1:27" x14ac:dyDescent="0.25">
      <c r="A28" s="16" t="str">
        <f>+A9</f>
        <v>8.1</v>
      </c>
      <c r="B28" s="12">
        <v>43927</v>
      </c>
      <c r="C28" s="13">
        <f>+B28+6</f>
        <v>43933</v>
      </c>
      <c r="D28" s="8">
        <v>0</v>
      </c>
      <c r="E28" s="19">
        <v>6906473791.9799995</v>
      </c>
      <c r="F28" s="19">
        <f>+E28-G28</f>
        <v>-2.6941299438476563E-3</v>
      </c>
      <c r="G28" s="30">
        <f>SUM(H28:J28)</f>
        <v>6906473791.9826937</v>
      </c>
      <c r="H28" s="11">
        <f>+G9</f>
        <v>5292103177.188694</v>
      </c>
      <c r="I28" s="11">
        <f>+H9+J9</f>
        <v>1612341874.7939994</v>
      </c>
      <c r="J28" s="11">
        <f>+L9</f>
        <v>2028740</v>
      </c>
      <c r="K28" s="2"/>
      <c r="L28" s="2"/>
    </row>
    <row r="29" spans="1:27" x14ac:dyDescent="0.25">
      <c r="A29" s="17" t="str">
        <f t="shared" ref="A29:A31" si="1">+A10</f>
        <v>8.2</v>
      </c>
      <c r="B29" s="12">
        <f>+C28+1</f>
        <v>43934</v>
      </c>
      <c r="C29" s="13">
        <f>+B29+6</f>
        <v>43940</v>
      </c>
      <c r="D29" s="8">
        <v>0</v>
      </c>
      <c r="E29" s="19">
        <v>7677977013.3100004</v>
      </c>
      <c r="F29" s="19">
        <f t="shared" ref="F29:F31" si="2">+E29-G29</f>
        <v>-3.1442642211914063E-3</v>
      </c>
      <c r="G29" s="30">
        <f t="shared" ref="G29:G31" si="3">SUM(H29:J29)</f>
        <v>7677977013.3131447</v>
      </c>
      <c r="H29" s="11">
        <f>+G10</f>
        <v>5921773520.4144306</v>
      </c>
      <c r="I29" s="11">
        <f>+H10+J10</f>
        <v>1753398172.8987145</v>
      </c>
      <c r="J29" s="11">
        <f>+L10</f>
        <v>2805320</v>
      </c>
    </row>
    <row r="30" spans="1:27" x14ac:dyDescent="0.25">
      <c r="A30" s="18" t="str">
        <f t="shared" si="1"/>
        <v>8.3</v>
      </c>
      <c r="B30" s="12">
        <f>+C29+1</f>
        <v>43941</v>
      </c>
      <c r="C30" s="13">
        <f>+B30+6</f>
        <v>43947</v>
      </c>
      <c r="D30" s="8">
        <v>0</v>
      </c>
      <c r="E30" s="19">
        <v>7834980034.5699997</v>
      </c>
      <c r="F30" s="19">
        <f t="shared" si="2"/>
        <v>-6.8674087524414063E-3</v>
      </c>
      <c r="G30" s="30">
        <f t="shared" si="3"/>
        <v>7834980034.5768671</v>
      </c>
      <c r="H30" s="11">
        <f>+G11</f>
        <v>6002747796.6447229</v>
      </c>
      <c r="I30" s="11">
        <f>+H11+J11</f>
        <v>1829673737.9321442</v>
      </c>
      <c r="J30" s="11">
        <f>+L11</f>
        <v>2558500</v>
      </c>
    </row>
    <row r="31" spans="1:27" ht="14.25" customHeight="1" x14ac:dyDescent="0.25">
      <c r="A31" s="32" t="str">
        <f t="shared" si="1"/>
        <v>8.4</v>
      </c>
      <c r="B31" s="12">
        <f>+C30+1</f>
        <v>43948</v>
      </c>
      <c r="C31" s="13">
        <f>+B31+6</f>
        <v>43954</v>
      </c>
      <c r="D31" s="8">
        <v>0</v>
      </c>
      <c r="E31" s="19">
        <v>8750963739.7900009</v>
      </c>
      <c r="F31" s="19">
        <f t="shared" si="2"/>
        <v>1.9092559814453125E-3</v>
      </c>
      <c r="G31" s="30">
        <f t="shared" si="3"/>
        <v>8750963739.7880917</v>
      </c>
      <c r="H31" s="11">
        <f>+G12</f>
        <v>6706360671.2695923</v>
      </c>
      <c r="I31" s="11">
        <f>+H12+J12</f>
        <v>2027140903.5184996</v>
      </c>
      <c r="J31" s="11">
        <f>+L12</f>
        <v>17462165</v>
      </c>
    </row>
    <row r="32" spans="1:27" x14ac:dyDescent="0.25">
      <c r="D32" s="9"/>
    </row>
    <row r="33" spans="1:11" x14ac:dyDescent="0.25">
      <c r="D33" s="9"/>
      <c r="F33" s="2"/>
      <c r="G33" s="2">
        <f>SUM(G28:G32)</f>
        <v>31170394579.660797</v>
      </c>
    </row>
    <row r="34" spans="1:11" ht="18.75" customHeight="1" x14ac:dyDescent="0.25">
      <c r="G34" s="2"/>
      <c r="H34" s="2"/>
      <c r="I34" s="2"/>
      <c r="J34" s="2"/>
      <c r="K34" s="2"/>
    </row>
    <row r="35" spans="1:11" s="2" customFormat="1" x14ac:dyDescent="0.25">
      <c r="F35" s="23" t="s">
        <v>22</v>
      </c>
      <c r="G35" s="21">
        <f>+G33</f>
        <v>31170394579.660797</v>
      </c>
    </row>
    <row r="36" spans="1:11" x14ac:dyDescent="0.25">
      <c r="A36" s="2"/>
      <c r="B36" s="3"/>
      <c r="C36" s="14"/>
      <c r="D36" s="3"/>
      <c r="F36" s="24" t="s">
        <v>12</v>
      </c>
      <c r="G36" s="5">
        <f>+E28+E29+E30+E31</f>
        <v>31170394579.650002</v>
      </c>
      <c r="H36" s="3"/>
      <c r="I36" s="6"/>
      <c r="J36" s="6"/>
      <c r="K36" s="4"/>
    </row>
    <row r="37" spans="1:11" x14ac:dyDescent="0.25">
      <c r="F37" s="25" t="s">
        <v>13</v>
      </c>
      <c r="G37" s="22">
        <f>+G35-G36</f>
        <v>1.079559326171875E-2</v>
      </c>
    </row>
  </sheetData>
  <mergeCells count="2">
    <mergeCell ref="B8:C8"/>
    <mergeCell ref="B27:C2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2020-04-14T12:31:00Z</dcterms:created>
  <dcterms:modified xsi:type="dcterms:W3CDTF">2020-09-23T18:58:06Z</dcterms:modified>
</cp:coreProperties>
</file>